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ousova\Documents\01 HLAVNÍ ROZDĚLENÍ\Nejdek\VB Nejdek 2019\PD final 22.5.2020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b - ZDRAVOTNÍ INSTALACE" sheetId="3" r:id="rId3"/>
    <sheet name="D.1.4.cc - ELEKTROINSTALACE" sheetId="4" r:id="rId4"/>
    <sheet name="VRN - VEDLEJŠÍ NÁKLADY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'D.1.1 - ARCHITEKTONICKO-S...'!$C$126:$K$3058</definedName>
    <definedName name="_xlnm.Print_Area" localSheetId="1">'D.1.1 - ARCHITEKTONICKO-S...'!$C$47:$J$106,'D.1.1 - ARCHITEKTONICKO-S...'!$C$112:$K$3058</definedName>
    <definedName name="_xlnm.Print_Titles" localSheetId="1">'D.1.1 - ARCHITEKTONICKO-S...'!$126:$126</definedName>
    <definedName name="_xlnm._FilterDatabase" localSheetId="2" hidden="1">'D.1.4b - ZDRAVOTNÍ INSTALACE'!$C$93:$K$249</definedName>
    <definedName name="_xlnm.Print_Area" localSheetId="2">'D.1.4b - ZDRAVOTNÍ INSTALACE'!$C$47:$J$73,'D.1.4b - ZDRAVOTNÍ INSTALACE'!$C$79:$K$249</definedName>
    <definedName name="_xlnm.Print_Titles" localSheetId="2">'D.1.4b - ZDRAVOTNÍ INSTALACE'!$93:$93</definedName>
    <definedName name="_xlnm._FilterDatabase" localSheetId="3" hidden="1">'D.1.4.cc - ELEKTROINSTALACE'!$C$94:$K$485</definedName>
    <definedName name="_xlnm.Print_Area" localSheetId="3">'D.1.4.cc - ELEKTROINSTALACE'!$C$47:$J$74,'D.1.4.cc - ELEKTROINSTALACE'!$C$80:$K$485</definedName>
    <definedName name="_xlnm.Print_Titles" localSheetId="3">'D.1.4.cc - ELEKTROINSTALACE'!$94:$94</definedName>
    <definedName name="_xlnm._FilterDatabase" localSheetId="4" hidden="1">'VRN - VEDLEJŠÍ NÁKLADY'!$C$83:$K$113</definedName>
    <definedName name="_xlnm.Print_Area" localSheetId="4">'VRN - VEDLEJŠÍ NÁKLADY'!$C$45:$J$65,'VRN - VEDLEJŠÍ NÁKLADY'!$C$71:$K$113</definedName>
    <definedName name="_xlnm.Print_Titles" localSheetId="4">'VRN - VEDLEJŠÍ NÁKLADY'!$83:$83</definedName>
  </definedNames>
  <calcPr/>
</workbook>
</file>

<file path=xl/calcChain.xml><?xml version="1.0" encoding="utf-8"?>
<calcChain xmlns="http://schemas.openxmlformats.org/spreadsheetml/2006/main">
  <c i="5" l="1" r="J37"/>
  <c r="J36"/>
  <c i="1" r="AY59"/>
  <c i="5" r="J35"/>
  <c i="1" r="AX59"/>
  <c i="5" r="BI109"/>
  <c r="BH109"/>
  <c r="BG109"/>
  <c r="BF109"/>
  <c r="T109"/>
  <c r="T108"/>
  <c r="R109"/>
  <c r="R108"/>
  <c r="P109"/>
  <c r="P108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0"/>
  <c r="BH90"/>
  <c r="BG90"/>
  <c r="BF90"/>
  <c r="T90"/>
  <c r="T89"/>
  <c r="R90"/>
  <c r="R89"/>
  <c r="P90"/>
  <c r="P89"/>
  <c r="BI87"/>
  <c r="BH87"/>
  <c r="BG87"/>
  <c r="BF87"/>
  <c r="T87"/>
  <c r="T86"/>
  <c r="R87"/>
  <c r="R86"/>
  <c r="P87"/>
  <c r="P86"/>
  <c r="J80"/>
  <c r="F80"/>
  <c r="F78"/>
  <c r="E76"/>
  <c r="J54"/>
  <c r="F54"/>
  <c r="F52"/>
  <c r="E50"/>
  <c r="J24"/>
  <c r="E24"/>
  <c r="J81"/>
  <c r="J23"/>
  <c r="J18"/>
  <c r="E18"/>
  <c r="F81"/>
  <c r="J17"/>
  <c r="J12"/>
  <c r="J78"/>
  <c r="E7"/>
  <c r="E74"/>
  <c i="4" r="J39"/>
  <c r="J38"/>
  <c i="1" r="AY58"/>
  <c i="4" r="J37"/>
  <c i="1" r="AX58"/>
  <c i="4"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92"/>
  <c r="J19"/>
  <c r="J14"/>
  <c r="J89"/>
  <c r="E7"/>
  <c r="E83"/>
  <c i="3" r="J39"/>
  <c r="J38"/>
  <c i="1" r="AY57"/>
  <c i="3" r="J37"/>
  <c i="1" r="AX57"/>
  <c i="3"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T114"/>
  <c r="R115"/>
  <c r="R114"/>
  <c r="P115"/>
  <c r="P114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J90"/>
  <c r="F90"/>
  <c r="F88"/>
  <c r="E86"/>
  <c r="J58"/>
  <c r="F58"/>
  <c r="F56"/>
  <c r="E54"/>
  <c r="J26"/>
  <c r="E26"/>
  <c r="J91"/>
  <c r="J25"/>
  <c r="J20"/>
  <c r="E20"/>
  <c r="F59"/>
  <c r="J19"/>
  <c r="J14"/>
  <c r="J88"/>
  <c r="E7"/>
  <c r="E82"/>
  <c i="2" r="J312"/>
  <c r="J39"/>
  <c r="J38"/>
  <c i="1" r="AY56"/>
  <c i="2" r="J37"/>
  <c i="1" r="AX56"/>
  <c i="2" r="BI3054"/>
  <c r="BH3054"/>
  <c r="BG3054"/>
  <c r="BF3054"/>
  <c r="T3054"/>
  <c r="R3054"/>
  <c r="P3054"/>
  <c r="BI3049"/>
  <c r="BH3049"/>
  <c r="BG3049"/>
  <c r="BF3049"/>
  <c r="T3049"/>
  <c r="R3049"/>
  <c r="P3049"/>
  <c r="BI3044"/>
  <c r="BH3044"/>
  <c r="BG3044"/>
  <c r="BF3044"/>
  <c r="T3044"/>
  <c r="R3044"/>
  <c r="P3044"/>
  <c r="BI3040"/>
  <c r="BH3040"/>
  <c r="BG3040"/>
  <c r="BF3040"/>
  <c r="T3040"/>
  <c r="R3040"/>
  <c r="P3040"/>
  <c r="BI3036"/>
  <c r="BH3036"/>
  <c r="BG3036"/>
  <c r="BF3036"/>
  <c r="T3036"/>
  <c r="R3036"/>
  <c r="P3036"/>
  <c r="BI3032"/>
  <c r="BH3032"/>
  <c r="BG3032"/>
  <c r="BF3032"/>
  <c r="T3032"/>
  <c r="R3032"/>
  <c r="P3032"/>
  <c r="BI3028"/>
  <c r="BH3028"/>
  <c r="BG3028"/>
  <c r="BF3028"/>
  <c r="T3028"/>
  <c r="R3028"/>
  <c r="P3028"/>
  <c r="BI3026"/>
  <c r="BH3026"/>
  <c r="BG3026"/>
  <c r="BF3026"/>
  <c r="T3026"/>
  <c r="R3026"/>
  <c r="P3026"/>
  <c r="BI3021"/>
  <c r="BH3021"/>
  <c r="BG3021"/>
  <c r="BF3021"/>
  <c r="T3021"/>
  <c r="R3021"/>
  <c r="P3021"/>
  <c r="BI3019"/>
  <c r="BH3019"/>
  <c r="BG3019"/>
  <c r="BF3019"/>
  <c r="T3019"/>
  <c r="R3019"/>
  <c r="P3019"/>
  <c r="BI3014"/>
  <c r="BH3014"/>
  <c r="BG3014"/>
  <c r="BF3014"/>
  <c r="T3014"/>
  <c r="R3014"/>
  <c r="P3014"/>
  <c r="BI3009"/>
  <c r="BH3009"/>
  <c r="BG3009"/>
  <c r="BF3009"/>
  <c r="T3009"/>
  <c r="R3009"/>
  <c r="P3009"/>
  <c r="BI3004"/>
  <c r="BH3004"/>
  <c r="BG3004"/>
  <c r="BF3004"/>
  <c r="T3004"/>
  <c r="R3004"/>
  <c r="P3004"/>
  <c r="BI3000"/>
  <c r="BH3000"/>
  <c r="BG3000"/>
  <c r="BF3000"/>
  <c r="T3000"/>
  <c r="R3000"/>
  <c r="P3000"/>
  <c r="BI2996"/>
  <c r="BH2996"/>
  <c r="BG2996"/>
  <c r="BF2996"/>
  <c r="T2996"/>
  <c r="R2996"/>
  <c r="P2996"/>
  <c r="BI2990"/>
  <c r="BH2990"/>
  <c r="BG2990"/>
  <c r="BF2990"/>
  <c r="T2990"/>
  <c r="R2990"/>
  <c r="P2990"/>
  <c r="BI2985"/>
  <c r="BH2985"/>
  <c r="BG2985"/>
  <c r="BF2985"/>
  <c r="T2985"/>
  <c r="R2985"/>
  <c r="P2985"/>
  <c r="BI2981"/>
  <c r="BH2981"/>
  <c r="BG2981"/>
  <c r="BF2981"/>
  <c r="T2981"/>
  <c r="R2981"/>
  <c r="P2981"/>
  <c r="BI2973"/>
  <c r="BH2973"/>
  <c r="BG2973"/>
  <c r="BF2973"/>
  <c r="T2973"/>
  <c r="R2973"/>
  <c r="P2973"/>
  <c r="BI2970"/>
  <c r="BH2970"/>
  <c r="BG2970"/>
  <c r="BF2970"/>
  <c r="T2970"/>
  <c r="R2970"/>
  <c r="P2970"/>
  <c r="BI2965"/>
  <c r="BH2965"/>
  <c r="BG2965"/>
  <c r="BF2965"/>
  <c r="T2965"/>
  <c r="R2965"/>
  <c r="P2965"/>
  <c r="BI2963"/>
  <c r="BH2963"/>
  <c r="BG2963"/>
  <c r="BF2963"/>
  <c r="T2963"/>
  <c r="R2963"/>
  <c r="P2963"/>
  <c r="BI2961"/>
  <c r="BH2961"/>
  <c r="BG2961"/>
  <c r="BF2961"/>
  <c r="T2961"/>
  <c r="R2961"/>
  <c r="P2961"/>
  <c r="BI2956"/>
  <c r="BH2956"/>
  <c r="BG2956"/>
  <c r="BF2956"/>
  <c r="T2956"/>
  <c r="R2956"/>
  <c r="P2956"/>
  <c r="BI2942"/>
  <c r="BH2942"/>
  <c r="BG2942"/>
  <c r="BF2942"/>
  <c r="T2942"/>
  <c r="R2942"/>
  <c r="P2942"/>
  <c r="BI2940"/>
  <c r="BH2940"/>
  <c r="BG2940"/>
  <c r="BF2940"/>
  <c r="T2940"/>
  <c r="R2940"/>
  <c r="P2940"/>
  <c r="BI2938"/>
  <c r="BH2938"/>
  <c r="BG2938"/>
  <c r="BF2938"/>
  <c r="T2938"/>
  <c r="R2938"/>
  <c r="P2938"/>
  <c r="BI2922"/>
  <c r="BH2922"/>
  <c r="BG2922"/>
  <c r="BF2922"/>
  <c r="T2922"/>
  <c r="R2922"/>
  <c r="P2922"/>
  <c r="BI2920"/>
  <c r="BH2920"/>
  <c r="BG2920"/>
  <c r="BF2920"/>
  <c r="T2920"/>
  <c r="R2920"/>
  <c r="P2920"/>
  <c r="BI2917"/>
  <c r="BH2917"/>
  <c r="BG2917"/>
  <c r="BF2917"/>
  <c r="T2917"/>
  <c r="R2917"/>
  <c r="P2917"/>
  <c r="BI2914"/>
  <c r="BH2914"/>
  <c r="BG2914"/>
  <c r="BF2914"/>
  <c r="T2914"/>
  <c r="R2914"/>
  <c r="P2914"/>
  <c r="BI2903"/>
  <c r="BH2903"/>
  <c r="BG2903"/>
  <c r="BF2903"/>
  <c r="T2903"/>
  <c r="R2903"/>
  <c r="P2903"/>
  <c r="BI2900"/>
  <c r="BH2900"/>
  <c r="BG2900"/>
  <c r="BF2900"/>
  <c r="T2900"/>
  <c r="R2900"/>
  <c r="P2900"/>
  <c r="BI2895"/>
  <c r="BH2895"/>
  <c r="BG2895"/>
  <c r="BF2895"/>
  <c r="T2895"/>
  <c r="R2895"/>
  <c r="P2895"/>
  <c r="BI2889"/>
  <c r="BH2889"/>
  <c r="BG2889"/>
  <c r="BF2889"/>
  <c r="T2889"/>
  <c r="R2889"/>
  <c r="P2889"/>
  <c r="BI2887"/>
  <c r="BH2887"/>
  <c r="BG2887"/>
  <c r="BF2887"/>
  <c r="T2887"/>
  <c r="R2887"/>
  <c r="P2887"/>
  <c r="BI2878"/>
  <c r="BH2878"/>
  <c r="BG2878"/>
  <c r="BF2878"/>
  <c r="T2878"/>
  <c r="R2878"/>
  <c r="P2878"/>
  <c r="BI2850"/>
  <c r="BH2850"/>
  <c r="BG2850"/>
  <c r="BF2850"/>
  <c r="T2850"/>
  <c r="R2850"/>
  <c r="P2850"/>
  <c r="BI2848"/>
  <c r="BH2848"/>
  <c r="BG2848"/>
  <c r="BF2848"/>
  <c r="T2848"/>
  <c r="R2848"/>
  <c r="P2848"/>
  <c r="BI2822"/>
  <c r="BH2822"/>
  <c r="BG2822"/>
  <c r="BF2822"/>
  <c r="T2822"/>
  <c r="R2822"/>
  <c r="P2822"/>
  <c r="BI2820"/>
  <c r="BH2820"/>
  <c r="BG2820"/>
  <c r="BF2820"/>
  <c r="T2820"/>
  <c r="R2820"/>
  <c r="P2820"/>
  <c r="BI2810"/>
  <c r="BH2810"/>
  <c r="BG2810"/>
  <c r="BF2810"/>
  <c r="T2810"/>
  <c r="R2810"/>
  <c r="P2810"/>
  <c r="BI2808"/>
  <c r="BH2808"/>
  <c r="BG2808"/>
  <c r="BF2808"/>
  <c r="T2808"/>
  <c r="R2808"/>
  <c r="P2808"/>
  <c r="BI2783"/>
  <c r="BH2783"/>
  <c r="BG2783"/>
  <c r="BF2783"/>
  <c r="T2783"/>
  <c r="R2783"/>
  <c r="P2783"/>
  <c r="BI2766"/>
  <c r="BH2766"/>
  <c r="BG2766"/>
  <c r="BF2766"/>
  <c r="T2766"/>
  <c r="R2766"/>
  <c r="P2766"/>
  <c r="BI2764"/>
  <c r="BH2764"/>
  <c r="BG2764"/>
  <c r="BF2764"/>
  <c r="T2764"/>
  <c r="R2764"/>
  <c r="P2764"/>
  <c r="BI2759"/>
  <c r="BH2759"/>
  <c r="BG2759"/>
  <c r="BF2759"/>
  <c r="T2759"/>
  <c r="R2759"/>
  <c r="P2759"/>
  <c r="BI2757"/>
  <c r="BH2757"/>
  <c r="BG2757"/>
  <c r="BF2757"/>
  <c r="T2757"/>
  <c r="R2757"/>
  <c r="P2757"/>
  <c r="BI2747"/>
  <c r="BH2747"/>
  <c r="BG2747"/>
  <c r="BF2747"/>
  <c r="T2747"/>
  <c r="R2747"/>
  <c r="P2747"/>
  <c r="BI2742"/>
  <c r="BH2742"/>
  <c r="BG2742"/>
  <c r="BF2742"/>
  <c r="T2742"/>
  <c r="R2742"/>
  <c r="P2742"/>
  <c r="BI2740"/>
  <c r="BH2740"/>
  <c r="BG2740"/>
  <c r="BF2740"/>
  <c r="T2740"/>
  <c r="R2740"/>
  <c r="P2740"/>
  <c r="BI2732"/>
  <c r="BH2732"/>
  <c r="BG2732"/>
  <c r="BF2732"/>
  <c r="T2732"/>
  <c r="R2732"/>
  <c r="P2732"/>
  <c r="BI2730"/>
  <c r="BH2730"/>
  <c r="BG2730"/>
  <c r="BF2730"/>
  <c r="T2730"/>
  <c r="R2730"/>
  <c r="P2730"/>
  <c r="BI2719"/>
  <c r="BH2719"/>
  <c r="BG2719"/>
  <c r="BF2719"/>
  <c r="T2719"/>
  <c r="R2719"/>
  <c r="P2719"/>
  <c r="BI2716"/>
  <c r="BH2716"/>
  <c r="BG2716"/>
  <c r="BF2716"/>
  <c r="T2716"/>
  <c r="R2716"/>
  <c r="P2716"/>
  <c r="BI2710"/>
  <c r="BH2710"/>
  <c r="BG2710"/>
  <c r="BF2710"/>
  <c r="T2710"/>
  <c r="R2710"/>
  <c r="P2710"/>
  <c r="BI2707"/>
  <c r="BH2707"/>
  <c r="BG2707"/>
  <c r="BF2707"/>
  <c r="T2707"/>
  <c r="R2707"/>
  <c r="P2707"/>
  <c r="BI2703"/>
  <c r="BH2703"/>
  <c r="BG2703"/>
  <c r="BF2703"/>
  <c r="T2703"/>
  <c r="R2703"/>
  <c r="P2703"/>
  <c r="BI2699"/>
  <c r="BH2699"/>
  <c r="BG2699"/>
  <c r="BF2699"/>
  <c r="T2699"/>
  <c r="R2699"/>
  <c r="P2699"/>
  <c r="BI2684"/>
  <c r="BH2684"/>
  <c r="BG2684"/>
  <c r="BF2684"/>
  <c r="T2684"/>
  <c r="R2684"/>
  <c r="P2684"/>
  <c r="BI2681"/>
  <c r="BH2681"/>
  <c r="BG2681"/>
  <c r="BF2681"/>
  <c r="T2681"/>
  <c r="R2681"/>
  <c r="P2681"/>
  <c r="BI2677"/>
  <c r="BH2677"/>
  <c r="BG2677"/>
  <c r="BF2677"/>
  <c r="T2677"/>
  <c r="R2677"/>
  <c r="P2677"/>
  <c r="BI2674"/>
  <c r="BH2674"/>
  <c r="BG2674"/>
  <c r="BF2674"/>
  <c r="T2674"/>
  <c r="R2674"/>
  <c r="P2674"/>
  <c r="BI2671"/>
  <c r="BH2671"/>
  <c r="BG2671"/>
  <c r="BF2671"/>
  <c r="T2671"/>
  <c r="R2671"/>
  <c r="P2671"/>
  <c r="BI2660"/>
  <c r="BH2660"/>
  <c r="BG2660"/>
  <c r="BF2660"/>
  <c r="T2660"/>
  <c r="R2660"/>
  <c r="P2660"/>
  <c r="BI2657"/>
  <c r="BH2657"/>
  <c r="BG2657"/>
  <c r="BF2657"/>
  <c r="T2657"/>
  <c r="R2657"/>
  <c r="P2657"/>
  <c r="BI2654"/>
  <c r="BH2654"/>
  <c r="BG2654"/>
  <c r="BF2654"/>
  <c r="T2654"/>
  <c r="R2654"/>
  <c r="P2654"/>
  <c r="BI2649"/>
  <c r="BH2649"/>
  <c r="BG2649"/>
  <c r="BF2649"/>
  <c r="T2649"/>
  <c r="R2649"/>
  <c r="P2649"/>
  <c r="BI2637"/>
  <c r="BH2637"/>
  <c r="BG2637"/>
  <c r="BF2637"/>
  <c r="T2637"/>
  <c r="R2637"/>
  <c r="P2637"/>
  <c r="BI2635"/>
  <c r="BH2635"/>
  <c r="BG2635"/>
  <c r="BF2635"/>
  <c r="T2635"/>
  <c r="R2635"/>
  <c r="P2635"/>
  <c r="BI2633"/>
  <c r="BH2633"/>
  <c r="BG2633"/>
  <c r="BF2633"/>
  <c r="T2633"/>
  <c r="R2633"/>
  <c r="P2633"/>
  <c r="BI2629"/>
  <c r="BH2629"/>
  <c r="BG2629"/>
  <c r="BF2629"/>
  <c r="T2629"/>
  <c r="R2629"/>
  <c r="P2629"/>
  <c r="BI2625"/>
  <c r="BH2625"/>
  <c r="BG2625"/>
  <c r="BF2625"/>
  <c r="T2625"/>
  <c r="R2625"/>
  <c r="P2625"/>
  <c r="BI2622"/>
  <c r="BH2622"/>
  <c r="BG2622"/>
  <c r="BF2622"/>
  <c r="T2622"/>
  <c r="R2622"/>
  <c r="P2622"/>
  <c r="BI2619"/>
  <c r="BH2619"/>
  <c r="BG2619"/>
  <c r="BF2619"/>
  <c r="T2619"/>
  <c r="R2619"/>
  <c r="P2619"/>
  <c r="BI2616"/>
  <c r="BH2616"/>
  <c r="BG2616"/>
  <c r="BF2616"/>
  <c r="T2616"/>
  <c r="R2616"/>
  <c r="P2616"/>
  <c r="BI2609"/>
  <c r="BH2609"/>
  <c r="BG2609"/>
  <c r="BF2609"/>
  <c r="T2609"/>
  <c r="R2609"/>
  <c r="P2609"/>
  <c r="BI2606"/>
  <c r="BH2606"/>
  <c r="BG2606"/>
  <c r="BF2606"/>
  <c r="T2606"/>
  <c r="R2606"/>
  <c r="P2606"/>
  <c r="BI2602"/>
  <c r="BH2602"/>
  <c r="BG2602"/>
  <c r="BF2602"/>
  <c r="T2602"/>
  <c r="R2602"/>
  <c r="P2602"/>
  <c r="BI2599"/>
  <c r="BH2599"/>
  <c r="BG2599"/>
  <c r="BF2599"/>
  <c r="T2599"/>
  <c r="R2599"/>
  <c r="P2599"/>
  <c r="BI2596"/>
  <c r="BH2596"/>
  <c r="BG2596"/>
  <c r="BF2596"/>
  <c r="T2596"/>
  <c r="R2596"/>
  <c r="P2596"/>
  <c r="BI2593"/>
  <c r="BH2593"/>
  <c r="BG2593"/>
  <c r="BF2593"/>
  <c r="T2593"/>
  <c r="R2593"/>
  <c r="P2593"/>
  <c r="BI2586"/>
  <c r="BH2586"/>
  <c r="BG2586"/>
  <c r="BF2586"/>
  <c r="T2586"/>
  <c r="R2586"/>
  <c r="P2586"/>
  <c r="BI2583"/>
  <c r="BH2583"/>
  <c r="BG2583"/>
  <c r="BF2583"/>
  <c r="T2583"/>
  <c r="R2583"/>
  <c r="P2583"/>
  <c r="BI2581"/>
  <c r="BH2581"/>
  <c r="BG2581"/>
  <c r="BF2581"/>
  <c r="T2581"/>
  <c r="R2581"/>
  <c r="P2581"/>
  <c r="BI2575"/>
  <c r="BH2575"/>
  <c r="BG2575"/>
  <c r="BF2575"/>
  <c r="T2575"/>
  <c r="R2575"/>
  <c r="P2575"/>
  <c r="BI2573"/>
  <c r="BH2573"/>
  <c r="BG2573"/>
  <c r="BF2573"/>
  <c r="T2573"/>
  <c r="R2573"/>
  <c r="P2573"/>
  <c r="BI2568"/>
  <c r="BH2568"/>
  <c r="BG2568"/>
  <c r="BF2568"/>
  <c r="T2568"/>
  <c r="R2568"/>
  <c r="P2568"/>
  <c r="BI2566"/>
  <c r="BH2566"/>
  <c r="BG2566"/>
  <c r="BF2566"/>
  <c r="T2566"/>
  <c r="R2566"/>
  <c r="P2566"/>
  <c r="BI2561"/>
  <c r="BH2561"/>
  <c r="BG2561"/>
  <c r="BF2561"/>
  <c r="T2561"/>
  <c r="R2561"/>
  <c r="P2561"/>
  <c r="BI2559"/>
  <c r="BH2559"/>
  <c r="BG2559"/>
  <c r="BF2559"/>
  <c r="T2559"/>
  <c r="R2559"/>
  <c r="P2559"/>
  <c r="BI2557"/>
  <c r="BH2557"/>
  <c r="BG2557"/>
  <c r="BF2557"/>
  <c r="T2557"/>
  <c r="R2557"/>
  <c r="P2557"/>
  <c r="BI2539"/>
  <c r="BH2539"/>
  <c r="BG2539"/>
  <c r="BF2539"/>
  <c r="T2539"/>
  <c r="R2539"/>
  <c r="P2539"/>
  <c r="BI2537"/>
  <c r="BH2537"/>
  <c r="BG2537"/>
  <c r="BF2537"/>
  <c r="T2537"/>
  <c r="R2537"/>
  <c r="P2537"/>
  <c r="BI2532"/>
  <c r="BH2532"/>
  <c r="BG2532"/>
  <c r="BF2532"/>
  <c r="T2532"/>
  <c r="R2532"/>
  <c r="P2532"/>
  <c r="BI2530"/>
  <c r="BH2530"/>
  <c r="BG2530"/>
  <c r="BF2530"/>
  <c r="T2530"/>
  <c r="R2530"/>
  <c r="P2530"/>
  <c r="BI2528"/>
  <c r="BH2528"/>
  <c r="BG2528"/>
  <c r="BF2528"/>
  <c r="T2528"/>
  <c r="R2528"/>
  <c r="P2528"/>
  <c r="BI2516"/>
  <c r="BH2516"/>
  <c r="BG2516"/>
  <c r="BF2516"/>
  <c r="T2516"/>
  <c r="R2516"/>
  <c r="P2516"/>
  <c r="BI2514"/>
  <c r="BH2514"/>
  <c r="BG2514"/>
  <c r="BF2514"/>
  <c r="T2514"/>
  <c r="R2514"/>
  <c r="P2514"/>
  <c r="BI2508"/>
  <c r="BH2508"/>
  <c r="BG2508"/>
  <c r="BF2508"/>
  <c r="T2508"/>
  <c r="R2508"/>
  <c r="P2508"/>
  <c r="BI2506"/>
  <c r="BH2506"/>
  <c r="BG2506"/>
  <c r="BF2506"/>
  <c r="T2506"/>
  <c r="R2506"/>
  <c r="P2506"/>
  <c r="BI2502"/>
  <c r="BH2502"/>
  <c r="BG2502"/>
  <c r="BF2502"/>
  <c r="T2502"/>
  <c r="R2502"/>
  <c r="P2502"/>
  <c r="BI2499"/>
  <c r="BH2499"/>
  <c r="BG2499"/>
  <c r="BF2499"/>
  <c r="T2499"/>
  <c r="R2499"/>
  <c r="P2499"/>
  <c r="BI2496"/>
  <c r="BH2496"/>
  <c r="BG2496"/>
  <c r="BF2496"/>
  <c r="T2496"/>
  <c r="R2496"/>
  <c r="P2496"/>
  <c r="BI2491"/>
  <c r="BH2491"/>
  <c r="BG2491"/>
  <c r="BF2491"/>
  <c r="T2491"/>
  <c r="R2491"/>
  <c r="P2491"/>
  <c r="BI2485"/>
  <c r="BH2485"/>
  <c r="BG2485"/>
  <c r="BF2485"/>
  <c r="T2485"/>
  <c r="R2485"/>
  <c r="P2485"/>
  <c r="BI2479"/>
  <c r="BH2479"/>
  <c r="BG2479"/>
  <c r="BF2479"/>
  <c r="T2479"/>
  <c r="R2479"/>
  <c r="P2479"/>
  <c r="BI2476"/>
  <c r="BH2476"/>
  <c r="BG2476"/>
  <c r="BF2476"/>
  <c r="T2476"/>
  <c r="R2476"/>
  <c r="P2476"/>
  <c r="BI2471"/>
  <c r="BH2471"/>
  <c r="BG2471"/>
  <c r="BF2471"/>
  <c r="T2471"/>
  <c r="R2471"/>
  <c r="P2471"/>
  <c r="BI2467"/>
  <c r="BH2467"/>
  <c r="BG2467"/>
  <c r="BF2467"/>
  <c r="T2467"/>
  <c r="R2467"/>
  <c r="P2467"/>
  <c r="BI2463"/>
  <c r="BH2463"/>
  <c r="BG2463"/>
  <c r="BF2463"/>
  <c r="T2463"/>
  <c r="R2463"/>
  <c r="P2463"/>
  <c r="BI2459"/>
  <c r="BH2459"/>
  <c r="BG2459"/>
  <c r="BF2459"/>
  <c r="T2459"/>
  <c r="R2459"/>
  <c r="P2459"/>
  <c r="BI2442"/>
  <c r="BH2442"/>
  <c r="BG2442"/>
  <c r="BF2442"/>
  <c r="T2442"/>
  <c r="R2442"/>
  <c r="P2442"/>
  <c r="BI2440"/>
  <c r="BH2440"/>
  <c r="BG2440"/>
  <c r="BF2440"/>
  <c r="T2440"/>
  <c r="R2440"/>
  <c r="P2440"/>
  <c r="BI2438"/>
  <c r="BH2438"/>
  <c r="BG2438"/>
  <c r="BF2438"/>
  <c r="T2438"/>
  <c r="R2438"/>
  <c r="P2438"/>
  <c r="BI2436"/>
  <c r="BH2436"/>
  <c r="BG2436"/>
  <c r="BF2436"/>
  <c r="T2436"/>
  <c r="R2436"/>
  <c r="P2436"/>
  <c r="BI2411"/>
  <c r="BH2411"/>
  <c r="BG2411"/>
  <c r="BF2411"/>
  <c r="T2411"/>
  <c r="R2411"/>
  <c r="P2411"/>
  <c r="BI2404"/>
  <c r="BH2404"/>
  <c r="BG2404"/>
  <c r="BF2404"/>
  <c r="T2404"/>
  <c r="R2404"/>
  <c r="P2404"/>
  <c r="BI2399"/>
  <c r="BH2399"/>
  <c r="BG2399"/>
  <c r="BF2399"/>
  <c r="T2399"/>
  <c r="R2399"/>
  <c r="P2399"/>
  <c r="BI2382"/>
  <c r="BH2382"/>
  <c r="BG2382"/>
  <c r="BF2382"/>
  <c r="T2382"/>
  <c r="R2382"/>
  <c r="P2382"/>
  <c r="BI2378"/>
  <c r="BH2378"/>
  <c r="BG2378"/>
  <c r="BF2378"/>
  <c r="T2378"/>
  <c r="R2378"/>
  <c r="P2378"/>
  <c r="BI2362"/>
  <c r="BH2362"/>
  <c r="BG2362"/>
  <c r="BF2362"/>
  <c r="T2362"/>
  <c r="R2362"/>
  <c r="P2362"/>
  <c r="BI2350"/>
  <c r="BH2350"/>
  <c r="BG2350"/>
  <c r="BF2350"/>
  <c r="T2350"/>
  <c r="R2350"/>
  <c r="P2350"/>
  <c r="BI2344"/>
  <c r="BH2344"/>
  <c r="BG2344"/>
  <c r="BF2344"/>
  <c r="T2344"/>
  <c r="R2344"/>
  <c r="P2344"/>
  <c r="BI2337"/>
  <c r="BH2337"/>
  <c r="BG2337"/>
  <c r="BF2337"/>
  <c r="T2337"/>
  <c r="R2337"/>
  <c r="P2337"/>
  <c r="BI2333"/>
  <c r="BH2333"/>
  <c r="BG2333"/>
  <c r="BF2333"/>
  <c r="T2333"/>
  <c r="R2333"/>
  <c r="P2333"/>
  <c r="BI2321"/>
  <c r="BH2321"/>
  <c r="BG2321"/>
  <c r="BF2321"/>
  <c r="T2321"/>
  <c r="R2321"/>
  <c r="P2321"/>
  <c r="BI2304"/>
  <c r="BH2304"/>
  <c r="BG2304"/>
  <c r="BF2304"/>
  <c r="T2304"/>
  <c r="R2304"/>
  <c r="P2304"/>
  <c r="BI2301"/>
  <c r="BH2301"/>
  <c r="BG2301"/>
  <c r="BF2301"/>
  <c r="T2301"/>
  <c r="R2301"/>
  <c r="P2301"/>
  <c r="BI2299"/>
  <c r="BH2299"/>
  <c r="BG2299"/>
  <c r="BF2299"/>
  <c r="T2299"/>
  <c r="R2299"/>
  <c r="P2299"/>
  <c r="BI2287"/>
  <c r="BH2287"/>
  <c r="BG2287"/>
  <c r="BF2287"/>
  <c r="T2287"/>
  <c r="R2287"/>
  <c r="P2287"/>
  <c r="BI2284"/>
  <c r="BH2284"/>
  <c r="BG2284"/>
  <c r="BF2284"/>
  <c r="T2284"/>
  <c r="R2284"/>
  <c r="P2284"/>
  <c r="BI2281"/>
  <c r="BH2281"/>
  <c r="BG2281"/>
  <c r="BF2281"/>
  <c r="T2281"/>
  <c r="R2281"/>
  <c r="P2281"/>
  <c r="BI2277"/>
  <c r="BH2277"/>
  <c r="BG2277"/>
  <c r="BF2277"/>
  <c r="T2277"/>
  <c r="R2277"/>
  <c r="P2277"/>
  <c r="BI2274"/>
  <c r="BH2274"/>
  <c r="BG2274"/>
  <c r="BF2274"/>
  <c r="T2274"/>
  <c r="R2274"/>
  <c r="P2274"/>
  <c r="BI2271"/>
  <c r="BH2271"/>
  <c r="BG2271"/>
  <c r="BF2271"/>
  <c r="T2271"/>
  <c r="R2271"/>
  <c r="P2271"/>
  <c r="BI2269"/>
  <c r="BH2269"/>
  <c r="BG2269"/>
  <c r="BF2269"/>
  <c r="T2269"/>
  <c r="R2269"/>
  <c r="P2269"/>
  <c r="BI2252"/>
  <c r="BH2252"/>
  <c r="BG2252"/>
  <c r="BF2252"/>
  <c r="T2252"/>
  <c r="R2252"/>
  <c r="P2252"/>
  <c r="BI2249"/>
  <c r="BH2249"/>
  <c r="BG2249"/>
  <c r="BF2249"/>
  <c r="T2249"/>
  <c r="R2249"/>
  <c r="P2249"/>
  <c r="BI2245"/>
  <c r="BH2245"/>
  <c r="BG2245"/>
  <c r="BF2245"/>
  <c r="T2245"/>
  <c r="R2245"/>
  <c r="P2245"/>
  <c r="BI2242"/>
  <c r="BH2242"/>
  <c r="BG2242"/>
  <c r="BF2242"/>
  <c r="T2242"/>
  <c r="R2242"/>
  <c r="P2242"/>
  <c r="BI2239"/>
  <c r="BH2239"/>
  <c r="BG2239"/>
  <c r="BF2239"/>
  <c r="T2239"/>
  <c r="R2239"/>
  <c r="P2239"/>
  <c r="BI2235"/>
  <c r="BH2235"/>
  <c r="BG2235"/>
  <c r="BF2235"/>
  <c r="T2235"/>
  <c r="R2235"/>
  <c r="P2235"/>
  <c r="BI2232"/>
  <c r="BH2232"/>
  <c r="BG2232"/>
  <c r="BF2232"/>
  <c r="T2232"/>
  <c r="R2232"/>
  <c r="P2232"/>
  <c r="BI2229"/>
  <c r="BH2229"/>
  <c r="BG2229"/>
  <c r="BF2229"/>
  <c r="T2229"/>
  <c r="R2229"/>
  <c r="P2229"/>
  <c r="BI2223"/>
  <c r="BH2223"/>
  <c r="BG2223"/>
  <c r="BF2223"/>
  <c r="T2223"/>
  <c r="R2223"/>
  <c r="P2223"/>
  <c r="BI2213"/>
  <c r="BH2213"/>
  <c r="BG2213"/>
  <c r="BF2213"/>
  <c r="T2213"/>
  <c r="R2213"/>
  <c r="P2213"/>
  <c r="BI2210"/>
  <c r="BH2210"/>
  <c r="BG2210"/>
  <c r="BF2210"/>
  <c r="T2210"/>
  <c r="R2210"/>
  <c r="P2210"/>
  <c r="BI2208"/>
  <c r="BH2208"/>
  <c r="BG2208"/>
  <c r="BF2208"/>
  <c r="T2208"/>
  <c r="R2208"/>
  <c r="P2208"/>
  <c r="BI2203"/>
  <c r="BH2203"/>
  <c r="BG2203"/>
  <c r="BF2203"/>
  <c r="T2203"/>
  <c r="R2203"/>
  <c r="P2203"/>
  <c r="BI2200"/>
  <c r="BH2200"/>
  <c r="BG2200"/>
  <c r="BF2200"/>
  <c r="T2200"/>
  <c r="R2200"/>
  <c r="P2200"/>
  <c r="BI2193"/>
  <c r="BH2193"/>
  <c r="BG2193"/>
  <c r="BF2193"/>
  <c r="T2193"/>
  <c r="R2193"/>
  <c r="P2193"/>
  <c r="BI2191"/>
  <c r="BH2191"/>
  <c r="BG2191"/>
  <c r="BF2191"/>
  <c r="T2191"/>
  <c r="R2191"/>
  <c r="P2191"/>
  <c r="BI2184"/>
  <c r="BH2184"/>
  <c r="BG2184"/>
  <c r="BF2184"/>
  <c r="T2184"/>
  <c r="R2184"/>
  <c r="P2184"/>
  <c r="BI2179"/>
  <c r="BH2179"/>
  <c r="BG2179"/>
  <c r="BF2179"/>
  <c r="T2179"/>
  <c r="R2179"/>
  <c r="P2179"/>
  <c r="BI2176"/>
  <c r="BH2176"/>
  <c r="BG2176"/>
  <c r="BF2176"/>
  <c r="T2176"/>
  <c r="R2176"/>
  <c r="P2176"/>
  <c r="BI2170"/>
  <c r="BH2170"/>
  <c r="BG2170"/>
  <c r="BF2170"/>
  <c r="T2170"/>
  <c r="R2170"/>
  <c r="P2170"/>
  <c r="BI2167"/>
  <c r="BH2167"/>
  <c r="BG2167"/>
  <c r="BF2167"/>
  <c r="T2167"/>
  <c r="R2167"/>
  <c r="P2167"/>
  <c r="BI2165"/>
  <c r="BH2165"/>
  <c r="BG2165"/>
  <c r="BF2165"/>
  <c r="T2165"/>
  <c r="R2165"/>
  <c r="P2165"/>
  <c r="BI2160"/>
  <c r="BH2160"/>
  <c r="BG2160"/>
  <c r="BF2160"/>
  <c r="T2160"/>
  <c r="R2160"/>
  <c r="P2160"/>
  <c r="BI2155"/>
  <c r="BH2155"/>
  <c r="BG2155"/>
  <c r="BF2155"/>
  <c r="T2155"/>
  <c r="R2155"/>
  <c r="P2155"/>
  <c r="BI2149"/>
  <c r="BH2149"/>
  <c r="BG2149"/>
  <c r="BF2149"/>
  <c r="T2149"/>
  <c r="R2149"/>
  <c r="P2149"/>
  <c r="BI2144"/>
  <c r="BH2144"/>
  <c r="BG2144"/>
  <c r="BF2144"/>
  <c r="T2144"/>
  <c r="R2144"/>
  <c r="P2144"/>
  <c r="BI2139"/>
  <c r="BH2139"/>
  <c r="BG2139"/>
  <c r="BF2139"/>
  <c r="T2139"/>
  <c r="R2139"/>
  <c r="P2139"/>
  <c r="BI2132"/>
  <c r="BH2132"/>
  <c r="BG2132"/>
  <c r="BF2132"/>
  <c r="T2132"/>
  <c r="R2132"/>
  <c r="P2132"/>
  <c r="BI2130"/>
  <c r="BH2130"/>
  <c r="BG2130"/>
  <c r="BF2130"/>
  <c r="T2130"/>
  <c r="R2130"/>
  <c r="P2130"/>
  <c r="BI2123"/>
  <c r="BH2123"/>
  <c r="BG2123"/>
  <c r="BF2123"/>
  <c r="T2123"/>
  <c r="R2123"/>
  <c r="P2123"/>
  <c r="BI2118"/>
  <c r="BH2118"/>
  <c r="BG2118"/>
  <c r="BF2118"/>
  <c r="T2118"/>
  <c r="R2118"/>
  <c r="P2118"/>
  <c r="BI2113"/>
  <c r="BH2113"/>
  <c r="BG2113"/>
  <c r="BF2113"/>
  <c r="T2113"/>
  <c r="R2113"/>
  <c r="P2113"/>
  <c r="BI2108"/>
  <c r="BH2108"/>
  <c r="BG2108"/>
  <c r="BF2108"/>
  <c r="T2108"/>
  <c r="R2108"/>
  <c r="P2108"/>
  <c r="BI2100"/>
  <c r="BH2100"/>
  <c r="BG2100"/>
  <c r="BF2100"/>
  <c r="T2100"/>
  <c r="R2100"/>
  <c r="P2100"/>
  <c r="BI2095"/>
  <c r="BH2095"/>
  <c r="BG2095"/>
  <c r="BF2095"/>
  <c r="T2095"/>
  <c r="R2095"/>
  <c r="P2095"/>
  <c r="BI2089"/>
  <c r="BH2089"/>
  <c r="BG2089"/>
  <c r="BF2089"/>
  <c r="T2089"/>
  <c r="R2089"/>
  <c r="P2089"/>
  <c r="BI2083"/>
  <c r="BH2083"/>
  <c r="BG2083"/>
  <c r="BF2083"/>
  <c r="T2083"/>
  <c r="R2083"/>
  <c r="P2083"/>
  <c r="BI2081"/>
  <c r="BH2081"/>
  <c r="BG2081"/>
  <c r="BF2081"/>
  <c r="T2081"/>
  <c r="R2081"/>
  <c r="P2081"/>
  <c r="BI2079"/>
  <c r="BH2079"/>
  <c r="BG2079"/>
  <c r="BF2079"/>
  <c r="T2079"/>
  <c r="R2079"/>
  <c r="P2079"/>
  <c r="BI2074"/>
  <c r="BH2074"/>
  <c r="BG2074"/>
  <c r="BF2074"/>
  <c r="T2074"/>
  <c r="R2074"/>
  <c r="P2074"/>
  <c r="BI2069"/>
  <c r="BH2069"/>
  <c r="BG2069"/>
  <c r="BF2069"/>
  <c r="T2069"/>
  <c r="R2069"/>
  <c r="P2069"/>
  <c r="BI2064"/>
  <c r="BH2064"/>
  <c r="BG2064"/>
  <c r="BF2064"/>
  <c r="T2064"/>
  <c r="R2064"/>
  <c r="P2064"/>
  <c r="BI2062"/>
  <c r="BH2062"/>
  <c r="BG2062"/>
  <c r="BF2062"/>
  <c r="T2062"/>
  <c r="R2062"/>
  <c r="P2062"/>
  <c r="BI2056"/>
  <c r="BH2056"/>
  <c r="BG2056"/>
  <c r="BF2056"/>
  <c r="T2056"/>
  <c r="R2056"/>
  <c r="P2056"/>
  <c r="BI2049"/>
  <c r="BH2049"/>
  <c r="BG2049"/>
  <c r="BF2049"/>
  <c r="T2049"/>
  <c r="R2049"/>
  <c r="P2049"/>
  <c r="BI2043"/>
  <c r="BH2043"/>
  <c r="BG2043"/>
  <c r="BF2043"/>
  <c r="T2043"/>
  <c r="R2043"/>
  <c r="P2043"/>
  <c r="BI2034"/>
  <c r="BH2034"/>
  <c r="BG2034"/>
  <c r="BF2034"/>
  <c r="T2034"/>
  <c r="R2034"/>
  <c r="P2034"/>
  <c r="BI2030"/>
  <c r="BH2030"/>
  <c r="BG2030"/>
  <c r="BF2030"/>
  <c r="T2030"/>
  <c r="R2030"/>
  <c r="P2030"/>
  <c r="BI2027"/>
  <c r="BH2027"/>
  <c r="BG2027"/>
  <c r="BF2027"/>
  <c r="T2027"/>
  <c r="R2027"/>
  <c r="P2027"/>
  <c r="BI2024"/>
  <c r="BH2024"/>
  <c r="BG2024"/>
  <c r="BF2024"/>
  <c r="T2024"/>
  <c r="R2024"/>
  <c r="P2024"/>
  <c r="BI2021"/>
  <c r="BH2021"/>
  <c r="BG2021"/>
  <c r="BF2021"/>
  <c r="T2021"/>
  <c r="R2021"/>
  <c r="P2021"/>
  <c r="BI2018"/>
  <c r="BH2018"/>
  <c r="BG2018"/>
  <c r="BF2018"/>
  <c r="T2018"/>
  <c r="R2018"/>
  <c r="P2018"/>
  <c r="BI2014"/>
  <c r="BH2014"/>
  <c r="BG2014"/>
  <c r="BF2014"/>
  <c r="T2014"/>
  <c r="R2014"/>
  <c r="P2014"/>
  <c r="BI2011"/>
  <c r="BH2011"/>
  <c r="BG2011"/>
  <c r="BF2011"/>
  <c r="T2011"/>
  <c r="R2011"/>
  <c r="P2011"/>
  <c r="BI2008"/>
  <c r="BH2008"/>
  <c r="BG2008"/>
  <c r="BF2008"/>
  <c r="T2008"/>
  <c r="R2008"/>
  <c r="P2008"/>
  <c r="BI2005"/>
  <c r="BH2005"/>
  <c r="BG2005"/>
  <c r="BF2005"/>
  <c r="T2005"/>
  <c r="R2005"/>
  <c r="P2005"/>
  <c r="BI2002"/>
  <c r="BH2002"/>
  <c r="BG2002"/>
  <c r="BF2002"/>
  <c r="T2002"/>
  <c r="R2002"/>
  <c r="P2002"/>
  <c r="BI1999"/>
  <c r="BH1999"/>
  <c r="BG1999"/>
  <c r="BF1999"/>
  <c r="T1999"/>
  <c r="R1999"/>
  <c r="P1999"/>
  <c r="BI1994"/>
  <c r="BH1994"/>
  <c r="BG1994"/>
  <c r="BF1994"/>
  <c r="T1994"/>
  <c r="R1994"/>
  <c r="P1994"/>
  <c r="BI1990"/>
  <c r="BH1990"/>
  <c r="BG1990"/>
  <c r="BF1990"/>
  <c r="T1990"/>
  <c r="R1990"/>
  <c r="P1990"/>
  <c r="BI1985"/>
  <c r="BH1985"/>
  <c r="BG1985"/>
  <c r="BF1985"/>
  <c r="T1985"/>
  <c r="R1985"/>
  <c r="P1985"/>
  <c r="BI1974"/>
  <c r="BH1974"/>
  <c r="BG1974"/>
  <c r="BF1974"/>
  <c r="T1974"/>
  <c r="R1974"/>
  <c r="P1974"/>
  <c r="BI1970"/>
  <c r="BH1970"/>
  <c r="BG1970"/>
  <c r="BF1970"/>
  <c r="T1970"/>
  <c r="R1970"/>
  <c r="P1970"/>
  <c r="BI1963"/>
  <c r="BH1963"/>
  <c r="BG1963"/>
  <c r="BF1963"/>
  <c r="T1963"/>
  <c r="R1963"/>
  <c r="P1963"/>
  <c r="BI1959"/>
  <c r="BH1959"/>
  <c r="BG1959"/>
  <c r="BF1959"/>
  <c r="T1959"/>
  <c r="R1959"/>
  <c r="P1959"/>
  <c r="BI1955"/>
  <c r="BH1955"/>
  <c r="BG1955"/>
  <c r="BF1955"/>
  <c r="T1955"/>
  <c r="R1955"/>
  <c r="P1955"/>
  <c r="BI1952"/>
  <c r="BH1952"/>
  <c r="BG1952"/>
  <c r="BF1952"/>
  <c r="T1952"/>
  <c r="R1952"/>
  <c r="P1952"/>
  <c r="BI1949"/>
  <c r="BH1949"/>
  <c r="BG1949"/>
  <c r="BF1949"/>
  <c r="T1949"/>
  <c r="R1949"/>
  <c r="P1949"/>
  <c r="BI1945"/>
  <c r="BH1945"/>
  <c r="BG1945"/>
  <c r="BF1945"/>
  <c r="T1945"/>
  <c r="R1945"/>
  <c r="P1945"/>
  <c r="BI1940"/>
  <c r="BH1940"/>
  <c r="BG1940"/>
  <c r="BF1940"/>
  <c r="T1940"/>
  <c r="R1940"/>
  <c r="P1940"/>
  <c r="BI1929"/>
  <c r="BH1929"/>
  <c r="BG1929"/>
  <c r="BF1929"/>
  <c r="T1929"/>
  <c r="R1929"/>
  <c r="P1929"/>
  <c r="BI1927"/>
  <c r="BH1927"/>
  <c r="BG1927"/>
  <c r="BF1927"/>
  <c r="T1927"/>
  <c r="R1927"/>
  <c r="P1927"/>
  <c r="BI1925"/>
  <c r="BH1925"/>
  <c r="BG1925"/>
  <c r="BF1925"/>
  <c r="T1925"/>
  <c r="R1925"/>
  <c r="P1925"/>
  <c r="BI1923"/>
  <c r="BH1923"/>
  <c r="BG1923"/>
  <c r="BF1923"/>
  <c r="T1923"/>
  <c r="R1923"/>
  <c r="P1923"/>
  <c r="BI1914"/>
  <c r="BH1914"/>
  <c r="BG1914"/>
  <c r="BF1914"/>
  <c r="T1914"/>
  <c r="R1914"/>
  <c r="P1914"/>
  <c r="BI1912"/>
  <c r="BH1912"/>
  <c r="BG1912"/>
  <c r="BF1912"/>
  <c r="T1912"/>
  <c r="R1912"/>
  <c r="P1912"/>
  <c r="BI1909"/>
  <c r="BH1909"/>
  <c r="BG1909"/>
  <c r="BF1909"/>
  <c r="T1909"/>
  <c r="R1909"/>
  <c r="P1909"/>
  <c r="BI1906"/>
  <c r="BH1906"/>
  <c r="BG1906"/>
  <c r="BF1906"/>
  <c r="T1906"/>
  <c r="R1906"/>
  <c r="P1906"/>
  <c r="BI1900"/>
  <c r="BH1900"/>
  <c r="BG1900"/>
  <c r="BF1900"/>
  <c r="T1900"/>
  <c r="R1900"/>
  <c r="P1900"/>
  <c r="BI1897"/>
  <c r="BH1897"/>
  <c r="BG1897"/>
  <c r="BF1897"/>
  <c r="T1897"/>
  <c r="R1897"/>
  <c r="P1897"/>
  <c r="BI1892"/>
  <c r="BH1892"/>
  <c r="BG1892"/>
  <c r="BF1892"/>
  <c r="T1892"/>
  <c r="R1892"/>
  <c r="P1892"/>
  <c r="BI1889"/>
  <c r="BH1889"/>
  <c r="BG1889"/>
  <c r="BF1889"/>
  <c r="T1889"/>
  <c r="R1889"/>
  <c r="P1889"/>
  <c r="BI1883"/>
  <c r="BH1883"/>
  <c r="BG1883"/>
  <c r="BF1883"/>
  <c r="T1883"/>
  <c r="R1883"/>
  <c r="P1883"/>
  <c r="BI1874"/>
  <c r="BH1874"/>
  <c r="BG1874"/>
  <c r="BF1874"/>
  <c r="T1874"/>
  <c r="R1874"/>
  <c r="P1874"/>
  <c r="BI1870"/>
  <c r="BH1870"/>
  <c r="BG1870"/>
  <c r="BF1870"/>
  <c r="T1870"/>
  <c r="R1870"/>
  <c r="P1870"/>
  <c r="BI1866"/>
  <c r="BH1866"/>
  <c r="BG1866"/>
  <c r="BF1866"/>
  <c r="T1866"/>
  <c r="R1866"/>
  <c r="P1866"/>
  <c r="BI1859"/>
  <c r="BH1859"/>
  <c r="BG1859"/>
  <c r="BF1859"/>
  <c r="T1859"/>
  <c r="R1859"/>
  <c r="P1859"/>
  <c r="BI1855"/>
  <c r="BH1855"/>
  <c r="BG1855"/>
  <c r="BF1855"/>
  <c r="T1855"/>
  <c r="R1855"/>
  <c r="P1855"/>
  <c r="BI1853"/>
  <c r="BH1853"/>
  <c r="BG1853"/>
  <c r="BF1853"/>
  <c r="T1853"/>
  <c r="R1853"/>
  <c r="P1853"/>
  <c r="BI1846"/>
  <c r="BH1846"/>
  <c r="BG1846"/>
  <c r="BF1846"/>
  <c r="T1846"/>
  <c r="R1846"/>
  <c r="P1846"/>
  <c r="BI1843"/>
  <c r="BH1843"/>
  <c r="BG1843"/>
  <c r="BF1843"/>
  <c r="T1843"/>
  <c r="R1843"/>
  <c r="P1843"/>
  <c r="BI1828"/>
  <c r="BH1828"/>
  <c r="BG1828"/>
  <c r="BF1828"/>
  <c r="T1828"/>
  <c r="R1828"/>
  <c r="P1828"/>
  <c r="BI1824"/>
  <c r="BH1824"/>
  <c r="BG1824"/>
  <c r="BF1824"/>
  <c r="T1824"/>
  <c r="R1824"/>
  <c r="P1824"/>
  <c r="BI1806"/>
  <c r="BH1806"/>
  <c r="BG1806"/>
  <c r="BF1806"/>
  <c r="T1806"/>
  <c r="R1806"/>
  <c r="P1806"/>
  <c r="BI1801"/>
  <c r="BH1801"/>
  <c r="BG1801"/>
  <c r="BF1801"/>
  <c r="T1801"/>
  <c r="R1801"/>
  <c r="P1801"/>
  <c r="BI1797"/>
  <c r="BH1797"/>
  <c r="BG1797"/>
  <c r="BF1797"/>
  <c r="T1797"/>
  <c r="R1797"/>
  <c r="P1797"/>
  <c r="BI1791"/>
  <c r="BH1791"/>
  <c r="BG1791"/>
  <c r="BF1791"/>
  <c r="T1791"/>
  <c r="R1791"/>
  <c r="P1791"/>
  <c r="BI1787"/>
  <c r="BH1787"/>
  <c r="BG1787"/>
  <c r="BF1787"/>
  <c r="T1787"/>
  <c r="R1787"/>
  <c r="P1787"/>
  <c r="BI1769"/>
  <c r="BH1769"/>
  <c r="BG1769"/>
  <c r="BF1769"/>
  <c r="T1769"/>
  <c r="R1769"/>
  <c r="P1769"/>
  <c r="BI1767"/>
  <c r="BH1767"/>
  <c r="BG1767"/>
  <c r="BF1767"/>
  <c r="T1767"/>
  <c r="R1767"/>
  <c r="P1767"/>
  <c r="BI1763"/>
  <c r="BH1763"/>
  <c r="BG1763"/>
  <c r="BF1763"/>
  <c r="T1763"/>
  <c r="R1763"/>
  <c r="P1763"/>
  <c r="BI1760"/>
  <c r="BH1760"/>
  <c r="BG1760"/>
  <c r="BF1760"/>
  <c r="T1760"/>
  <c r="R1760"/>
  <c r="P1760"/>
  <c r="BI1757"/>
  <c r="BH1757"/>
  <c r="BG1757"/>
  <c r="BF1757"/>
  <c r="T1757"/>
  <c r="R1757"/>
  <c r="P1757"/>
  <c r="BI1747"/>
  <c r="BH1747"/>
  <c r="BG1747"/>
  <c r="BF1747"/>
  <c r="T1747"/>
  <c r="R1747"/>
  <c r="P1747"/>
  <c r="BI1742"/>
  <c r="BH1742"/>
  <c r="BG1742"/>
  <c r="BF1742"/>
  <c r="T1742"/>
  <c r="R1742"/>
  <c r="P1742"/>
  <c r="BI1736"/>
  <c r="BH1736"/>
  <c r="BG1736"/>
  <c r="BF1736"/>
  <c r="T1736"/>
  <c r="R1736"/>
  <c r="P1736"/>
  <c r="BI1734"/>
  <c r="BH1734"/>
  <c r="BG1734"/>
  <c r="BF1734"/>
  <c r="T1734"/>
  <c r="R1734"/>
  <c r="P1734"/>
  <c r="BI1728"/>
  <c r="BH1728"/>
  <c r="BG1728"/>
  <c r="BF1728"/>
  <c r="T1728"/>
  <c r="R1728"/>
  <c r="P1728"/>
  <c r="BI1724"/>
  <c r="BH1724"/>
  <c r="BG1724"/>
  <c r="BF1724"/>
  <c r="T1724"/>
  <c r="R1724"/>
  <c r="P1724"/>
  <c r="BI1714"/>
  <c r="BH1714"/>
  <c r="BG1714"/>
  <c r="BF1714"/>
  <c r="T1714"/>
  <c r="R1714"/>
  <c r="P1714"/>
  <c r="BI1699"/>
  <c r="BH1699"/>
  <c r="BG1699"/>
  <c r="BF1699"/>
  <c r="T1699"/>
  <c r="R1699"/>
  <c r="P1699"/>
  <c r="BI1696"/>
  <c r="BH1696"/>
  <c r="BG1696"/>
  <c r="BF1696"/>
  <c r="T1696"/>
  <c r="R1696"/>
  <c r="P1696"/>
  <c r="BI1694"/>
  <c r="BH1694"/>
  <c r="BG1694"/>
  <c r="BF1694"/>
  <c r="T1694"/>
  <c r="R1694"/>
  <c r="P1694"/>
  <c r="BI1690"/>
  <c r="BH1690"/>
  <c r="BG1690"/>
  <c r="BF1690"/>
  <c r="T1690"/>
  <c r="R1690"/>
  <c r="P1690"/>
  <c r="BI1688"/>
  <c r="BH1688"/>
  <c r="BG1688"/>
  <c r="BF1688"/>
  <c r="T1688"/>
  <c r="R1688"/>
  <c r="P1688"/>
  <c r="BI1686"/>
  <c r="BH1686"/>
  <c r="BG1686"/>
  <c r="BF1686"/>
  <c r="T1686"/>
  <c r="R1686"/>
  <c r="P1686"/>
  <c r="BI1684"/>
  <c r="BH1684"/>
  <c r="BG1684"/>
  <c r="BF1684"/>
  <c r="T1684"/>
  <c r="R1684"/>
  <c r="P1684"/>
  <c r="BI1677"/>
  <c r="BH1677"/>
  <c r="BG1677"/>
  <c r="BF1677"/>
  <c r="T1677"/>
  <c r="R1677"/>
  <c r="P1677"/>
  <c r="BI1675"/>
  <c r="BH1675"/>
  <c r="BG1675"/>
  <c r="BF1675"/>
  <c r="T1675"/>
  <c r="R1675"/>
  <c r="P1675"/>
  <c r="BI1669"/>
  <c r="BH1669"/>
  <c r="BG1669"/>
  <c r="BF1669"/>
  <c r="T1669"/>
  <c r="R1669"/>
  <c r="P1669"/>
  <c r="BI1666"/>
  <c r="BH1666"/>
  <c r="BG1666"/>
  <c r="BF1666"/>
  <c r="T1666"/>
  <c r="R1666"/>
  <c r="P1666"/>
  <c r="BI1664"/>
  <c r="BH1664"/>
  <c r="BG1664"/>
  <c r="BF1664"/>
  <c r="T1664"/>
  <c r="R1664"/>
  <c r="P1664"/>
  <c r="BI1659"/>
  <c r="BH1659"/>
  <c r="BG1659"/>
  <c r="BF1659"/>
  <c r="T1659"/>
  <c r="R1659"/>
  <c r="P1659"/>
  <c r="BI1655"/>
  <c r="BH1655"/>
  <c r="BG1655"/>
  <c r="BF1655"/>
  <c r="T1655"/>
  <c r="R1655"/>
  <c r="P1655"/>
  <c r="BI1651"/>
  <c r="BH1651"/>
  <c r="BG1651"/>
  <c r="BF1651"/>
  <c r="T1651"/>
  <c r="R1651"/>
  <c r="P1651"/>
  <c r="BI1648"/>
  <c r="BH1648"/>
  <c r="BG1648"/>
  <c r="BF1648"/>
  <c r="T1648"/>
  <c r="R1648"/>
  <c r="P1648"/>
  <c r="BI1645"/>
  <c r="BH1645"/>
  <c r="BG1645"/>
  <c r="BF1645"/>
  <c r="T1645"/>
  <c r="R1645"/>
  <c r="P1645"/>
  <c r="BI1640"/>
  <c r="BH1640"/>
  <c r="BG1640"/>
  <c r="BF1640"/>
  <c r="T1640"/>
  <c r="R1640"/>
  <c r="P1640"/>
  <c r="BI1637"/>
  <c r="BH1637"/>
  <c r="BG1637"/>
  <c r="BF1637"/>
  <c r="T1637"/>
  <c r="R1637"/>
  <c r="P1637"/>
  <c r="BI1632"/>
  <c r="BH1632"/>
  <c r="BG1632"/>
  <c r="BF1632"/>
  <c r="T1632"/>
  <c r="R1632"/>
  <c r="P1632"/>
  <c r="BI1627"/>
  <c r="BH1627"/>
  <c r="BG1627"/>
  <c r="BF1627"/>
  <c r="T1627"/>
  <c r="R1627"/>
  <c r="P1627"/>
  <c r="BI1624"/>
  <c r="BH1624"/>
  <c r="BG1624"/>
  <c r="BF1624"/>
  <c r="T1624"/>
  <c r="R1624"/>
  <c r="P1624"/>
  <c r="BI1621"/>
  <c r="BH1621"/>
  <c r="BG1621"/>
  <c r="BF1621"/>
  <c r="T1621"/>
  <c r="R1621"/>
  <c r="P1621"/>
  <c r="BI1618"/>
  <c r="BH1618"/>
  <c r="BG1618"/>
  <c r="BF1618"/>
  <c r="T1618"/>
  <c r="R1618"/>
  <c r="P1618"/>
  <c r="BI1615"/>
  <c r="BH1615"/>
  <c r="BG1615"/>
  <c r="BF1615"/>
  <c r="T1615"/>
  <c r="R1615"/>
  <c r="P1615"/>
  <c r="BI1608"/>
  <c r="BH1608"/>
  <c r="BG1608"/>
  <c r="BF1608"/>
  <c r="T1608"/>
  <c r="R1608"/>
  <c r="P1608"/>
  <c r="BI1604"/>
  <c r="BH1604"/>
  <c r="BG1604"/>
  <c r="BF1604"/>
  <c r="T1604"/>
  <c r="R1604"/>
  <c r="P1604"/>
  <c r="BI1600"/>
  <c r="BH1600"/>
  <c r="BG1600"/>
  <c r="BF1600"/>
  <c r="T1600"/>
  <c r="R1600"/>
  <c r="P1600"/>
  <c r="BI1597"/>
  <c r="BH1597"/>
  <c r="BG1597"/>
  <c r="BF1597"/>
  <c r="T1597"/>
  <c r="R1597"/>
  <c r="P1597"/>
  <c r="BI1594"/>
  <c r="BH1594"/>
  <c r="BG1594"/>
  <c r="BF1594"/>
  <c r="T1594"/>
  <c r="R1594"/>
  <c r="P1594"/>
  <c r="BI1590"/>
  <c r="BH1590"/>
  <c r="BG1590"/>
  <c r="BF1590"/>
  <c r="T1590"/>
  <c r="R1590"/>
  <c r="P1590"/>
  <c r="BI1587"/>
  <c r="BH1587"/>
  <c r="BG1587"/>
  <c r="BF1587"/>
  <c r="T1587"/>
  <c r="R1587"/>
  <c r="P1587"/>
  <c r="BI1573"/>
  <c r="BH1573"/>
  <c r="BG1573"/>
  <c r="BF1573"/>
  <c r="T1573"/>
  <c r="R1573"/>
  <c r="P1573"/>
  <c r="BI1570"/>
  <c r="BH1570"/>
  <c r="BG1570"/>
  <c r="BF1570"/>
  <c r="T1570"/>
  <c r="R1570"/>
  <c r="P1570"/>
  <c r="BI1560"/>
  <c r="BH1560"/>
  <c r="BG1560"/>
  <c r="BF1560"/>
  <c r="T1560"/>
  <c r="R1560"/>
  <c r="P1560"/>
  <c r="BI1557"/>
  <c r="BH1557"/>
  <c r="BG1557"/>
  <c r="BF1557"/>
  <c r="T1557"/>
  <c r="R1557"/>
  <c r="P1557"/>
  <c r="BI1543"/>
  <c r="BH1543"/>
  <c r="BG1543"/>
  <c r="BF1543"/>
  <c r="T1543"/>
  <c r="R1543"/>
  <c r="P1543"/>
  <c r="BI1540"/>
  <c r="BH1540"/>
  <c r="BG1540"/>
  <c r="BF1540"/>
  <c r="T1540"/>
  <c r="R1540"/>
  <c r="P1540"/>
  <c r="BI1530"/>
  <c r="BH1530"/>
  <c r="BG1530"/>
  <c r="BF1530"/>
  <c r="T1530"/>
  <c r="R1530"/>
  <c r="P1530"/>
  <c r="BI1527"/>
  <c r="BH1527"/>
  <c r="BG1527"/>
  <c r="BF1527"/>
  <c r="T1527"/>
  <c r="R1527"/>
  <c r="P1527"/>
  <c r="BI1523"/>
  <c r="BH1523"/>
  <c r="BG1523"/>
  <c r="BF1523"/>
  <c r="T1523"/>
  <c r="R1523"/>
  <c r="P1523"/>
  <c r="BI1520"/>
  <c r="BH1520"/>
  <c r="BG1520"/>
  <c r="BF1520"/>
  <c r="T1520"/>
  <c r="R1520"/>
  <c r="P1520"/>
  <c r="BI1517"/>
  <c r="BH1517"/>
  <c r="BG1517"/>
  <c r="BF1517"/>
  <c r="T1517"/>
  <c r="R1517"/>
  <c r="P1517"/>
  <c r="BI1510"/>
  <c r="BH1510"/>
  <c r="BG1510"/>
  <c r="BF1510"/>
  <c r="T1510"/>
  <c r="R1510"/>
  <c r="P1510"/>
  <c r="BI1505"/>
  <c r="BH1505"/>
  <c r="BG1505"/>
  <c r="BF1505"/>
  <c r="T1505"/>
  <c r="T1504"/>
  <c r="R1505"/>
  <c r="R1504"/>
  <c r="P1505"/>
  <c r="P1504"/>
  <c r="BI1502"/>
  <c r="BH1502"/>
  <c r="BG1502"/>
  <c r="BF1502"/>
  <c r="T1502"/>
  <c r="R1502"/>
  <c r="P1502"/>
  <c r="BI1498"/>
  <c r="BH1498"/>
  <c r="BG1498"/>
  <c r="BF1498"/>
  <c r="T1498"/>
  <c r="R1498"/>
  <c r="P1498"/>
  <c r="BI1495"/>
  <c r="BH1495"/>
  <c r="BG1495"/>
  <c r="BF1495"/>
  <c r="T1495"/>
  <c r="R1495"/>
  <c r="P1495"/>
  <c r="BI1492"/>
  <c r="BH1492"/>
  <c r="BG1492"/>
  <c r="BF1492"/>
  <c r="T1492"/>
  <c r="R1492"/>
  <c r="P1492"/>
  <c r="BI1486"/>
  <c r="BH1486"/>
  <c r="BG1486"/>
  <c r="BF1486"/>
  <c r="T1486"/>
  <c r="T1485"/>
  <c r="R1486"/>
  <c r="R1485"/>
  <c r="P1486"/>
  <c r="P1485"/>
  <c r="BI1475"/>
  <c r="BH1475"/>
  <c r="BG1475"/>
  <c r="BF1475"/>
  <c r="T1475"/>
  <c r="R1475"/>
  <c r="P1475"/>
  <c r="BI1465"/>
  <c r="BH1465"/>
  <c r="BG1465"/>
  <c r="BF1465"/>
  <c r="T1465"/>
  <c r="R1465"/>
  <c r="P1465"/>
  <c r="BI1458"/>
  <c r="BH1458"/>
  <c r="BG1458"/>
  <c r="BF1458"/>
  <c r="T1458"/>
  <c r="R1458"/>
  <c r="P1458"/>
  <c r="BI1449"/>
  <c r="BH1449"/>
  <c r="BG1449"/>
  <c r="BF1449"/>
  <c r="T1449"/>
  <c r="R1449"/>
  <c r="P1449"/>
  <c r="BI1438"/>
  <c r="BH1438"/>
  <c r="BG1438"/>
  <c r="BF1438"/>
  <c r="T1438"/>
  <c r="R1438"/>
  <c r="P1438"/>
  <c r="BI1428"/>
  <c r="BH1428"/>
  <c r="BG1428"/>
  <c r="BF1428"/>
  <c r="T1428"/>
  <c r="R1428"/>
  <c r="P1428"/>
  <c r="BI1424"/>
  <c r="BH1424"/>
  <c r="BG1424"/>
  <c r="BF1424"/>
  <c r="T1424"/>
  <c r="R1424"/>
  <c r="P1424"/>
  <c r="BI1406"/>
  <c r="BH1406"/>
  <c r="BG1406"/>
  <c r="BF1406"/>
  <c r="T1406"/>
  <c r="R1406"/>
  <c r="P1406"/>
  <c r="BI1396"/>
  <c r="BH1396"/>
  <c r="BG1396"/>
  <c r="BF1396"/>
  <c r="T1396"/>
  <c r="R1396"/>
  <c r="P1396"/>
  <c r="BI1386"/>
  <c r="BH1386"/>
  <c r="BG1386"/>
  <c r="BF1386"/>
  <c r="T1386"/>
  <c r="R1386"/>
  <c r="P1386"/>
  <c r="BI1369"/>
  <c r="BH1369"/>
  <c r="BG1369"/>
  <c r="BF1369"/>
  <c r="T1369"/>
  <c r="R1369"/>
  <c r="P1369"/>
  <c r="BI1356"/>
  <c r="BH1356"/>
  <c r="BG1356"/>
  <c r="BF1356"/>
  <c r="T1356"/>
  <c r="R1356"/>
  <c r="P1356"/>
  <c r="BI1354"/>
  <c r="BH1354"/>
  <c r="BG1354"/>
  <c r="BF1354"/>
  <c r="T1354"/>
  <c r="R1354"/>
  <c r="P1354"/>
  <c r="BI1348"/>
  <c r="BH1348"/>
  <c r="BG1348"/>
  <c r="BF1348"/>
  <c r="T1348"/>
  <c r="R1348"/>
  <c r="P1348"/>
  <c r="BI1287"/>
  <c r="BH1287"/>
  <c r="BG1287"/>
  <c r="BF1287"/>
  <c r="T1287"/>
  <c r="R1287"/>
  <c r="P1287"/>
  <c r="BI1266"/>
  <c r="BH1266"/>
  <c r="BG1266"/>
  <c r="BF1266"/>
  <c r="T1266"/>
  <c r="R1266"/>
  <c r="P1266"/>
  <c r="BI1232"/>
  <c r="BH1232"/>
  <c r="BG1232"/>
  <c r="BF1232"/>
  <c r="T1232"/>
  <c r="R1232"/>
  <c r="P1232"/>
  <c r="BI1228"/>
  <c r="BH1228"/>
  <c r="BG1228"/>
  <c r="BF1228"/>
  <c r="T1228"/>
  <c r="R1228"/>
  <c r="P1228"/>
  <c r="BI1160"/>
  <c r="BH1160"/>
  <c r="BG1160"/>
  <c r="BF1160"/>
  <c r="T1160"/>
  <c r="R1160"/>
  <c r="P1160"/>
  <c r="BI1156"/>
  <c r="BH1156"/>
  <c r="BG1156"/>
  <c r="BF1156"/>
  <c r="T1156"/>
  <c r="R1156"/>
  <c r="P1156"/>
  <c r="BI1148"/>
  <c r="BH1148"/>
  <c r="BG1148"/>
  <c r="BF1148"/>
  <c r="T1148"/>
  <c r="R1148"/>
  <c r="P1148"/>
  <c r="BI1143"/>
  <c r="BH1143"/>
  <c r="BG1143"/>
  <c r="BF1143"/>
  <c r="T1143"/>
  <c r="R1143"/>
  <c r="P1143"/>
  <c r="BI1140"/>
  <c r="BH1140"/>
  <c r="BG1140"/>
  <c r="BF1140"/>
  <c r="T1140"/>
  <c r="R1140"/>
  <c r="P1140"/>
  <c r="BI1133"/>
  <c r="BH1133"/>
  <c r="BG1133"/>
  <c r="BF1133"/>
  <c r="T1133"/>
  <c r="R1133"/>
  <c r="P1133"/>
  <c r="BI1129"/>
  <c r="BH1129"/>
  <c r="BG1129"/>
  <c r="BF1129"/>
  <c r="T1129"/>
  <c r="R1129"/>
  <c r="P1129"/>
  <c r="BI1127"/>
  <c r="BH1127"/>
  <c r="BG1127"/>
  <c r="BF1127"/>
  <c r="T1127"/>
  <c r="R1127"/>
  <c r="P1127"/>
  <c r="BI1123"/>
  <c r="BH1123"/>
  <c r="BG1123"/>
  <c r="BF1123"/>
  <c r="T1123"/>
  <c r="R1123"/>
  <c r="P1123"/>
  <c r="BI1102"/>
  <c r="BH1102"/>
  <c r="BG1102"/>
  <c r="BF1102"/>
  <c r="T1102"/>
  <c r="R1102"/>
  <c r="P1102"/>
  <c r="BI1100"/>
  <c r="BH1100"/>
  <c r="BG1100"/>
  <c r="BF1100"/>
  <c r="T1100"/>
  <c r="R1100"/>
  <c r="P1100"/>
  <c r="BI1096"/>
  <c r="BH1096"/>
  <c r="BG1096"/>
  <c r="BF1096"/>
  <c r="T1096"/>
  <c r="R1096"/>
  <c r="P1096"/>
  <c r="BI1078"/>
  <c r="BH1078"/>
  <c r="BG1078"/>
  <c r="BF1078"/>
  <c r="T1078"/>
  <c r="R1078"/>
  <c r="P1078"/>
  <c r="BI1070"/>
  <c r="BH1070"/>
  <c r="BG1070"/>
  <c r="BF1070"/>
  <c r="T1070"/>
  <c r="R1070"/>
  <c r="P1070"/>
  <c r="BI1062"/>
  <c r="BH1062"/>
  <c r="BG1062"/>
  <c r="BF1062"/>
  <c r="T1062"/>
  <c r="R1062"/>
  <c r="P1062"/>
  <c r="BI1059"/>
  <c r="BH1059"/>
  <c r="BG1059"/>
  <c r="BF1059"/>
  <c r="T1059"/>
  <c r="R1059"/>
  <c r="P1059"/>
  <c r="BI1057"/>
  <c r="BH1057"/>
  <c r="BG1057"/>
  <c r="BF1057"/>
  <c r="T1057"/>
  <c r="R1057"/>
  <c r="P1057"/>
  <c r="BI1055"/>
  <c r="BH1055"/>
  <c r="BG1055"/>
  <c r="BF1055"/>
  <c r="T1055"/>
  <c r="R1055"/>
  <c r="P1055"/>
  <c r="BI1052"/>
  <c r="BH1052"/>
  <c r="BG1052"/>
  <c r="BF1052"/>
  <c r="T1052"/>
  <c r="R1052"/>
  <c r="P1052"/>
  <c r="BI1049"/>
  <c r="BH1049"/>
  <c r="BG1049"/>
  <c r="BF1049"/>
  <c r="T1049"/>
  <c r="R1049"/>
  <c r="P1049"/>
  <c r="BI1045"/>
  <c r="BH1045"/>
  <c r="BG1045"/>
  <c r="BF1045"/>
  <c r="T1045"/>
  <c r="R1045"/>
  <c r="P1045"/>
  <c r="BI1039"/>
  <c r="BH1039"/>
  <c r="BG1039"/>
  <c r="BF1039"/>
  <c r="T1039"/>
  <c r="R1039"/>
  <c r="P1039"/>
  <c r="BI1034"/>
  <c r="BH1034"/>
  <c r="BG1034"/>
  <c r="BF1034"/>
  <c r="T1034"/>
  <c r="R1034"/>
  <c r="P1034"/>
  <c r="BI1028"/>
  <c r="BH1028"/>
  <c r="BG1028"/>
  <c r="BF1028"/>
  <c r="T1028"/>
  <c r="R1028"/>
  <c r="P1028"/>
  <c r="BI1024"/>
  <c r="BH1024"/>
  <c r="BG1024"/>
  <c r="BF1024"/>
  <c r="T1024"/>
  <c r="R1024"/>
  <c r="P1024"/>
  <c r="BI1021"/>
  <c r="BH1021"/>
  <c r="BG1021"/>
  <c r="BF1021"/>
  <c r="T1021"/>
  <c r="R1021"/>
  <c r="P1021"/>
  <c r="BI1018"/>
  <c r="BH1018"/>
  <c r="BG1018"/>
  <c r="BF1018"/>
  <c r="T1018"/>
  <c r="R1018"/>
  <c r="P1018"/>
  <c r="BI1016"/>
  <c r="BH1016"/>
  <c r="BG1016"/>
  <c r="BF1016"/>
  <c r="T1016"/>
  <c r="R1016"/>
  <c r="P1016"/>
  <c r="BI1011"/>
  <c r="BH1011"/>
  <c r="BG1011"/>
  <c r="BF1011"/>
  <c r="T1011"/>
  <c r="R1011"/>
  <c r="P1011"/>
  <c r="BI999"/>
  <c r="BH999"/>
  <c r="BG999"/>
  <c r="BF999"/>
  <c r="T999"/>
  <c r="R999"/>
  <c r="P999"/>
  <c r="BI990"/>
  <c r="BH990"/>
  <c r="BG990"/>
  <c r="BF990"/>
  <c r="T990"/>
  <c r="R990"/>
  <c r="P990"/>
  <c r="BI986"/>
  <c r="BH986"/>
  <c r="BG986"/>
  <c r="BF986"/>
  <c r="T986"/>
  <c r="R986"/>
  <c r="P986"/>
  <c r="BI972"/>
  <c r="BH972"/>
  <c r="BG972"/>
  <c r="BF972"/>
  <c r="T972"/>
  <c r="R972"/>
  <c r="P972"/>
  <c r="BI969"/>
  <c r="BH969"/>
  <c r="BG969"/>
  <c r="BF969"/>
  <c r="T969"/>
  <c r="R969"/>
  <c r="P969"/>
  <c r="BI967"/>
  <c r="BH967"/>
  <c r="BG967"/>
  <c r="BF967"/>
  <c r="T967"/>
  <c r="R967"/>
  <c r="P967"/>
  <c r="BI961"/>
  <c r="BH961"/>
  <c r="BG961"/>
  <c r="BF961"/>
  <c r="T961"/>
  <c r="R961"/>
  <c r="P961"/>
  <c r="BI956"/>
  <c r="BH956"/>
  <c r="BG956"/>
  <c r="BF956"/>
  <c r="T956"/>
  <c r="R956"/>
  <c r="P956"/>
  <c r="BI949"/>
  <c r="BH949"/>
  <c r="BG949"/>
  <c r="BF949"/>
  <c r="T949"/>
  <c r="R949"/>
  <c r="P949"/>
  <c r="BI944"/>
  <c r="BH944"/>
  <c r="BG944"/>
  <c r="BF944"/>
  <c r="T944"/>
  <c r="R944"/>
  <c r="P944"/>
  <c r="BI941"/>
  <c r="BH941"/>
  <c r="BG941"/>
  <c r="BF941"/>
  <c r="T941"/>
  <c r="R941"/>
  <c r="P941"/>
  <c r="BI936"/>
  <c r="BH936"/>
  <c r="BG936"/>
  <c r="BF936"/>
  <c r="T936"/>
  <c r="R936"/>
  <c r="P936"/>
  <c r="BI934"/>
  <c r="BH934"/>
  <c r="BG934"/>
  <c r="BF934"/>
  <c r="T934"/>
  <c r="R934"/>
  <c r="P934"/>
  <c r="BI932"/>
  <c r="BH932"/>
  <c r="BG932"/>
  <c r="BF932"/>
  <c r="T932"/>
  <c r="R932"/>
  <c r="P932"/>
  <c r="BI930"/>
  <c r="BH930"/>
  <c r="BG930"/>
  <c r="BF930"/>
  <c r="T930"/>
  <c r="R930"/>
  <c r="P930"/>
  <c r="BI928"/>
  <c r="BH928"/>
  <c r="BG928"/>
  <c r="BF928"/>
  <c r="T928"/>
  <c r="R928"/>
  <c r="P928"/>
  <c r="BI926"/>
  <c r="BH926"/>
  <c r="BG926"/>
  <c r="BF926"/>
  <c r="T926"/>
  <c r="R926"/>
  <c r="P926"/>
  <c r="BI903"/>
  <c r="BH903"/>
  <c r="BG903"/>
  <c r="BF903"/>
  <c r="T903"/>
  <c r="R903"/>
  <c r="P903"/>
  <c r="BI892"/>
  <c r="BH892"/>
  <c r="BG892"/>
  <c r="BF892"/>
  <c r="T892"/>
  <c r="R892"/>
  <c r="P892"/>
  <c r="BI886"/>
  <c r="BH886"/>
  <c r="BG886"/>
  <c r="BF886"/>
  <c r="T886"/>
  <c r="R886"/>
  <c r="P886"/>
  <c r="BI877"/>
  <c r="BH877"/>
  <c r="BG877"/>
  <c r="BF877"/>
  <c r="T877"/>
  <c r="R877"/>
  <c r="P877"/>
  <c r="BI875"/>
  <c r="BH875"/>
  <c r="BG875"/>
  <c r="BF875"/>
  <c r="T875"/>
  <c r="R875"/>
  <c r="P875"/>
  <c r="BI863"/>
  <c r="BH863"/>
  <c r="BG863"/>
  <c r="BF863"/>
  <c r="T863"/>
  <c r="R863"/>
  <c r="P863"/>
  <c r="BI855"/>
  <c r="BH855"/>
  <c r="BG855"/>
  <c r="BF855"/>
  <c r="T855"/>
  <c r="R855"/>
  <c r="P855"/>
  <c r="BI846"/>
  <c r="BH846"/>
  <c r="BG846"/>
  <c r="BF846"/>
  <c r="T846"/>
  <c r="R846"/>
  <c r="P846"/>
  <c r="BI844"/>
  <c r="BH844"/>
  <c r="BG844"/>
  <c r="BF844"/>
  <c r="T844"/>
  <c r="R844"/>
  <c r="P844"/>
  <c r="BI835"/>
  <c r="BH835"/>
  <c r="BG835"/>
  <c r="BF835"/>
  <c r="T835"/>
  <c r="R835"/>
  <c r="P835"/>
  <c r="BI826"/>
  <c r="BH826"/>
  <c r="BG826"/>
  <c r="BF826"/>
  <c r="T826"/>
  <c r="R826"/>
  <c r="P826"/>
  <c r="BI796"/>
  <c r="BH796"/>
  <c r="BG796"/>
  <c r="BF796"/>
  <c r="T796"/>
  <c r="R796"/>
  <c r="P796"/>
  <c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51"/>
  <c r="BH751"/>
  <c r="BG751"/>
  <c r="BF751"/>
  <c r="T751"/>
  <c r="R751"/>
  <c r="P751"/>
  <c r="BI744"/>
  <c r="BH744"/>
  <c r="BG744"/>
  <c r="BF744"/>
  <c r="T744"/>
  <c r="R744"/>
  <c r="P744"/>
  <c r="BI737"/>
  <c r="BH737"/>
  <c r="BG737"/>
  <c r="BF737"/>
  <c r="T737"/>
  <c r="R737"/>
  <c r="P737"/>
  <c r="BI734"/>
  <c r="BH734"/>
  <c r="BG734"/>
  <c r="BF734"/>
  <c r="T734"/>
  <c r="R734"/>
  <c r="P734"/>
  <c r="BI732"/>
  <c r="BH732"/>
  <c r="BG732"/>
  <c r="BF732"/>
  <c r="T732"/>
  <c r="R732"/>
  <c r="P732"/>
  <c r="BI709"/>
  <c r="BH709"/>
  <c r="BG709"/>
  <c r="BF709"/>
  <c r="T709"/>
  <c r="R709"/>
  <c r="P709"/>
  <c r="BI707"/>
  <c r="BH707"/>
  <c r="BG707"/>
  <c r="BF707"/>
  <c r="T707"/>
  <c r="R707"/>
  <c r="P707"/>
  <c r="BI680"/>
  <c r="BH680"/>
  <c r="BG680"/>
  <c r="BF680"/>
  <c r="T680"/>
  <c r="R680"/>
  <c r="P680"/>
  <c r="BI678"/>
  <c r="BH678"/>
  <c r="BG678"/>
  <c r="BF678"/>
  <c r="T678"/>
  <c r="R678"/>
  <c r="P678"/>
  <c r="BI675"/>
  <c r="BH675"/>
  <c r="BG675"/>
  <c r="BF675"/>
  <c r="T675"/>
  <c r="R675"/>
  <c r="P675"/>
  <c r="BI659"/>
  <c r="BH659"/>
  <c r="BG659"/>
  <c r="BF659"/>
  <c r="T659"/>
  <c r="R659"/>
  <c r="P659"/>
  <c r="BI653"/>
  <c r="BH653"/>
  <c r="BG653"/>
  <c r="BF653"/>
  <c r="T653"/>
  <c r="R653"/>
  <c r="P653"/>
  <c r="BI633"/>
  <c r="BH633"/>
  <c r="BG633"/>
  <c r="BF633"/>
  <c r="T633"/>
  <c r="R633"/>
  <c r="P633"/>
  <c r="BI627"/>
  <c r="BH627"/>
  <c r="BG627"/>
  <c r="BF627"/>
  <c r="T627"/>
  <c r="R627"/>
  <c r="P627"/>
  <c r="BI613"/>
  <c r="BH613"/>
  <c r="BG613"/>
  <c r="BF613"/>
  <c r="T613"/>
  <c r="R613"/>
  <c r="P613"/>
  <c r="BI605"/>
  <c r="BH605"/>
  <c r="BG605"/>
  <c r="BF605"/>
  <c r="T605"/>
  <c r="R605"/>
  <c r="P605"/>
  <c r="BI595"/>
  <c r="BH595"/>
  <c r="BG595"/>
  <c r="BF595"/>
  <c r="T595"/>
  <c r="R595"/>
  <c r="P595"/>
  <c r="BI566"/>
  <c r="BH566"/>
  <c r="BG566"/>
  <c r="BF566"/>
  <c r="T566"/>
  <c r="R566"/>
  <c r="P566"/>
  <c r="BI562"/>
  <c r="BH562"/>
  <c r="BG562"/>
  <c r="BF562"/>
  <c r="T562"/>
  <c r="R562"/>
  <c r="P562"/>
  <c r="BI555"/>
  <c r="BH555"/>
  <c r="BG555"/>
  <c r="BF555"/>
  <c r="T555"/>
  <c r="R555"/>
  <c r="P555"/>
  <c r="BI534"/>
  <c r="BH534"/>
  <c r="BG534"/>
  <c r="BF534"/>
  <c r="T534"/>
  <c r="R534"/>
  <c r="P534"/>
  <c r="BI504"/>
  <c r="BH504"/>
  <c r="BG504"/>
  <c r="BF504"/>
  <c r="T504"/>
  <c r="R504"/>
  <c r="P504"/>
  <c r="BI500"/>
  <c r="BH500"/>
  <c r="BG500"/>
  <c r="BF500"/>
  <c r="T500"/>
  <c r="R500"/>
  <c r="P500"/>
  <c r="BI437"/>
  <c r="BH437"/>
  <c r="BG437"/>
  <c r="BF437"/>
  <c r="T437"/>
  <c r="R437"/>
  <c r="P437"/>
  <c r="BI434"/>
  <c r="BH434"/>
  <c r="BG434"/>
  <c r="BF434"/>
  <c r="T434"/>
  <c r="R434"/>
  <c r="P434"/>
  <c r="BI409"/>
  <c r="BH409"/>
  <c r="BG409"/>
  <c r="BF409"/>
  <c r="T409"/>
  <c r="R409"/>
  <c r="P409"/>
  <c r="BI407"/>
  <c r="BH407"/>
  <c r="BG407"/>
  <c r="BF407"/>
  <c r="T407"/>
  <c r="R407"/>
  <c r="P407"/>
  <c r="BI382"/>
  <c r="BH382"/>
  <c r="BG382"/>
  <c r="BF382"/>
  <c r="T382"/>
  <c r="R382"/>
  <c r="P382"/>
  <c r="BI342"/>
  <c r="BH342"/>
  <c r="BG342"/>
  <c r="BF342"/>
  <c r="T342"/>
  <c r="R342"/>
  <c r="P342"/>
  <c r="BI334"/>
  <c r="BH334"/>
  <c r="BG334"/>
  <c r="BF334"/>
  <c r="T334"/>
  <c r="R334"/>
  <c r="P334"/>
  <c r="BI314"/>
  <c r="BH314"/>
  <c r="BG314"/>
  <c r="BF314"/>
  <c r="T314"/>
  <c r="R314"/>
  <c r="P314"/>
  <c r="J72"/>
  <c r="BI310"/>
  <c r="BH310"/>
  <c r="BG310"/>
  <c r="BF310"/>
  <c r="T310"/>
  <c r="R310"/>
  <c r="P310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2"/>
  <c r="BH272"/>
  <c r="BG272"/>
  <c r="BF272"/>
  <c r="T272"/>
  <c r="R272"/>
  <c r="P272"/>
  <c r="BI261"/>
  <c r="BH261"/>
  <c r="BG261"/>
  <c r="BF261"/>
  <c r="T261"/>
  <c r="T249"/>
  <c r="R261"/>
  <c r="R249"/>
  <c r="P261"/>
  <c r="P249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34"/>
  <c r="BH234"/>
  <c r="BG234"/>
  <c r="BF234"/>
  <c r="T234"/>
  <c r="R234"/>
  <c r="P234"/>
  <c r="BI224"/>
  <c r="BH224"/>
  <c r="BG224"/>
  <c r="BF224"/>
  <c r="T224"/>
  <c r="R224"/>
  <c r="P224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2"/>
  <c r="BH192"/>
  <c r="BG192"/>
  <c r="BF192"/>
  <c r="T192"/>
  <c r="R192"/>
  <c r="P192"/>
  <c r="BI184"/>
  <c r="BH184"/>
  <c r="BG184"/>
  <c r="BF184"/>
  <c r="T184"/>
  <c r="R184"/>
  <c r="P184"/>
  <c r="BI175"/>
  <c r="BH175"/>
  <c r="BG175"/>
  <c r="BF175"/>
  <c r="T175"/>
  <c r="R175"/>
  <c r="P175"/>
  <c r="BI169"/>
  <c r="BH169"/>
  <c r="BG169"/>
  <c r="BF169"/>
  <c r="T169"/>
  <c r="R169"/>
  <c r="P169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J123"/>
  <c r="F123"/>
  <c r="F121"/>
  <c r="E119"/>
  <c r="J58"/>
  <c r="F58"/>
  <c r="F56"/>
  <c r="E54"/>
  <c r="J26"/>
  <c r="E26"/>
  <c r="J124"/>
  <c r="J25"/>
  <c r="J20"/>
  <c r="E20"/>
  <c r="F59"/>
  <c r="J19"/>
  <c r="J14"/>
  <c r="J121"/>
  <c r="E7"/>
  <c r="E115"/>
  <c i="1" r="L50"/>
  <c r="AM50"/>
  <c r="AM49"/>
  <c r="L49"/>
  <c r="AM47"/>
  <c r="L47"/>
  <c r="L45"/>
  <c r="L44"/>
  <c i="4" r="BK484"/>
  <c r="J482"/>
  <c r="BK480"/>
  <c i="3" r="BK237"/>
  <c r="J237"/>
  <c r="BK235"/>
  <c r="J235"/>
  <c r="BK233"/>
  <c r="J233"/>
  <c r="BK231"/>
  <c r="J231"/>
  <c r="BK229"/>
  <c r="J229"/>
  <c r="BK227"/>
  <c r="J227"/>
  <c r="BK225"/>
  <c r="J225"/>
  <c r="BK223"/>
  <c r="J223"/>
  <c r="J221"/>
  <c r="BK219"/>
  <c r="J217"/>
  <c r="BK215"/>
  <c r="J213"/>
  <c r="BK211"/>
  <c r="BK209"/>
  <c r="J209"/>
  <c r="BK207"/>
  <c r="J205"/>
  <c r="BK203"/>
  <c r="J201"/>
  <c r="BK198"/>
  <c r="BK196"/>
  <c r="BK194"/>
  <c r="J192"/>
  <c r="BK190"/>
  <c r="J188"/>
  <c r="BK186"/>
  <c r="BK184"/>
  <c r="J184"/>
  <c r="BK182"/>
  <c r="J182"/>
  <c r="BK180"/>
  <c r="J180"/>
  <c r="BK178"/>
  <c r="BK176"/>
  <c r="BK174"/>
  <c r="BK172"/>
  <c r="BK170"/>
  <c r="J168"/>
  <c r="BK166"/>
  <c r="BK164"/>
  <c r="BK162"/>
  <c r="J160"/>
  <c r="BK157"/>
  <c r="BK155"/>
  <c r="J153"/>
  <c r="BK151"/>
  <c r="J149"/>
  <c r="J147"/>
  <c r="BK145"/>
  <c r="BK143"/>
  <c r="BK141"/>
  <c r="J139"/>
  <c r="J137"/>
  <c r="BK135"/>
  <c r="J135"/>
  <c r="J133"/>
  <c r="J131"/>
  <c r="BK129"/>
  <c r="J127"/>
  <c r="BK125"/>
  <c r="J123"/>
  <c r="J121"/>
  <c r="J119"/>
  <c r="BK115"/>
  <c r="BK112"/>
  <c r="BK109"/>
  <c r="J107"/>
  <c r="BK105"/>
  <c r="J103"/>
  <c r="BK101"/>
  <c r="BK99"/>
  <c r="J99"/>
  <c r="BK97"/>
  <c i="2" r="BK3054"/>
  <c r="BK3049"/>
  <c r="BK3044"/>
  <c r="BK3040"/>
  <c r="BK3036"/>
  <c r="J3036"/>
  <c r="BK3032"/>
  <c r="BK3028"/>
  <c r="BK3026"/>
  <c r="J3021"/>
  <c r="BK3019"/>
  <c r="BK3014"/>
  <c r="BK3009"/>
  <c r="J3009"/>
  <c r="J3004"/>
  <c r="BK3000"/>
  <c r="J3000"/>
  <c r="BK2996"/>
  <c r="J2990"/>
  <c r="BK2985"/>
  <c r="BK2981"/>
  <c r="J2973"/>
  <c r="BK2970"/>
  <c r="BK2965"/>
  <c r="BK2963"/>
  <c r="BK2961"/>
  <c r="J2956"/>
  <c r="BK2942"/>
  <c r="BK2940"/>
  <c r="BK2938"/>
  <c r="BK2922"/>
  <c r="BK2920"/>
  <c r="J2920"/>
  <c r="BK2917"/>
  <c r="BK2914"/>
  <c r="J2903"/>
  <c r="J2900"/>
  <c r="BK2895"/>
  <c r="J2895"/>
  <c r="J2889"/>
  <c r="BK2887"/>
  <c r="BK2878"/>
  <c r="J2850"/>
  <c r="BK2848"/>
  <c r="BK2822"/>
  <c r="BK2820"/>
  <c r="BK2810"/>
  <c r="BK2808"/>
  <c r="J2783"/>
  <c r="J2766"/>
  <c r="J2764"/>
  <c r="J2759"/>
  <c r="J2757"/>
  <c r="BK2747"/>
  <c r="J2742"/>
  <c r="BK2740"/>
  <c r="BK2732"/>
  <c r="J2732"/>
  <c r="BK2730"/>
  <c r="BK2719"/>
  <c r="J2716"/>
  <c r="BK2710"/>
  <c r="BK2707"/>
  <c r="BK2703"/>
  <c r="BK2699"/>
  <c r="BK2684"/>
  <c r="J2681"/>
  <c r="BK2677"/>
  <c r="J2677"/>
  <c r="BK2674"/>
  <c r="BK2671"/>
  <c r="J2660"/>
  <c r="BK2657"/>
  <c r="J2654"/>
  <c r="BK2649"/>
  <c r="BK2637"/>
  <c r="J2635"/>
  <c r="J2633"/>
  <c r="BK2629"/>
  <c r="BK2625"/>
  <c r="J2622"/>
  <c r="BK2619"/>
  <c r="J2616"/>
  <c r="BK2609"/>
  <c r="BK2606"/>
  <c r="BK2602"/>
  <c r="J2599"/>
  <c r="BK2593"/>
  <c r="J2583"/>
  <c r="BK2581"/>
  <c r="J2575"/>
  <c r="J2568"/>
  <c r="BK2566"/>
  <c r="BK2561"/>
  <c r="J2557"/>
  <c r="BK2539"/>
  <c r="BK2537"/>
  <c r="J2528"/>
  <c r="J2514"/>
  <c r="J2508"/>
  <c r="BK2502"/>
  <c r="BK2499"/>
  <c r="BK2491"/>
  <c r="BK2485"/>
  <c r="J2476"/>
  <c r="J2471"/>
  <c r="BK2467"/>
  <c r="J2463"/>
  <c r="J2459"/>
  <c r="J2440"/>
  <c r="J2438"/>
  <c r="J2436"/>
  <c r="J2411"/>
  <c r="J2404"/>
  <c r="BK2399"/>
  <c r="BK2382"/>
  <c r="J2362"/>
  <c r="BK2350"/>
  <c r="BK2344"/>
  <c r="BK2337"/>
  <c r="J2304"/>
  <c r="BK2299"/>
  <c r="J2287"/>
  <c r="J2284"/>
  <c r="BK2277"/>
  <c r="J2277"/>
  <c r="BK2274"/>
  <c r="J2274"/>
  <c r="BK2271"/>
  <c r="J2271"/>
  <c r="BK2269"/>
  <c r="J2252"/>
  <c r="BK2245"/>
  <c r="BK2242"/>
  <c r="BK2239"/>
  <c r="BK2235"/>
  <c r="BK2232"/>
  <c r="J2229"/>
  <c r="J2223"/>
  <c r="J2210"/>
  <c r="J2208"/>
  <c r="J2200"/>
  <c r="BK2191"/>
  <c r="J2191"/>
  <c r="BK2176"/>
  <c r="J2170"/>
  <c r="BK2167"/>
  <c r="J2165"/>
  <c r="J2160"/>
  <c r="J2155"/>
  <c r="J2149"/>
  <c r="J2144"/>
  <c r="BK2139"/>
  <c r="BK2130"/>
  <c r="BK2123"/>
  <c r="BK2113"/>
  <c r="BK2100"/>
  <c r="J2095"/>
  <c r="BK2083"/>
  <c r="BK2079"/>
  <c r="BK2069"/>
  <c r="J2062"/>
  <c r="BK2049"/>
  <c r="J2043"/>
  <c r="J2030"/>
  <c r="J2027"/>
  <c r="BK2021"/>
  <c r="J2018"/>
  <c r="BK2014"/>
  <c r="J2008"/>
  <c r="BK2005"/>
  <c r="BK2002"/>
  <c r="BK1999"/>
  <c r="J1994"/>
  <c r="BK1990"/>
  <c r="J1974"/>
  <c r="BK1970"/>
  <c r="J1963"/>
  <c r="BK1955"/>
  <c r="J1952"/>
  <c r="BK1949"/>
  <c r="J1945"/>
  <c r="J1940"/>
  <c r="BK1927"/>
  <c r="BK1923"/>
  <c r="BK1914"/>
  <c r="BK1912"/>
  <c r="BK1906"/>
  <c r="J1897"/>
  <c r="J1892"/>
  <c r="BK1889"/>
  <c r="BK1883"/>
  <c r="BK1874"/>
  <c r="J1870"/>
  <c r="J1866"/>
  <c r="BK1859"/>
  <c i="5" r="BK109"/>
  <c r="BK87"/>
  <c i="3" r="BK221"/>
  <c r="J219"/>
  <c r="BK217"/>
  <c r="J215"/>
  <c r="BK213"/>
  <c r="J211"/>
  <c r="J207"/>
  <c r="BK205"/>
  <c r="J203"/>
  <c r="BK201"/>
  <c r="J198"/>
  <c r="J196"/>
  <c r="J194"/>
  <c r="BK192"/>
  <c r="J190"/>
  <c r="BK188"/>
  <c r="J186"/>
  <c r="J178"/>
  <c r="J176"/>
  <c r="J174"/>
  <c r="J172"/>
  <c r="J170"/>
  <c r="BK168"/>
  <c r="J166"/>
  <c r="J164"/>
  <c r="J162"/>
  <c r="BK160"/>
  <c r="J157"/>
  <c r="J155"/>
  <c r="BK153"/>
  <c r="J151"/>
  <c r="BK149"/>
  <c r="BK147"/>
  <c r="J145"/>
  <c r="J143"/>
  <c r="J141"/>
  <c r="BK139"/>
  <c r="BK137"/>
  <c r="BK133"/>
  <c r="BK131"/>
  <c r="J129"/>
  <c r="BK127"/>
  <c r="J125"/>
  <c r="BK123"/>
  <c r="BK121"/>
  <c r="BK119"/>
  <c r="J115"/>
  <c r="J112"/>
  <c r="J109"/>
  <c r="BK107"/>
  <c r="J105"/>
  <c r="BK103"/>
  <c r="J101"/>
  <c r="J97"/>
  <c i="2" r="J3054"/>
  <c r="J3049"/>
  <c r="J3044"/>
  <c r="J3040"/>
  <c r="J3032"/>
  <c r="J3028"/>
  <c r="J3026"/>
  <c r="BK3021"/>
  <c r="J3019"/>
  <c r="J3014"/>
  <c r="BK3004"/>
  <c r="J2996"/>
  <c r="BK2990"/>
  <c r="J2985"/>
  <c r="J2981"/>
  <c r="BK2973"/>
  <c r="J2970"/>
  <c r="J2965"/>
  <c r="J2963"/>
  <c r="J2961"/>
  <c r="BK2956"/>
  <c r="J2942"/>
  <c r="J2940"/>
  <c r="J2938"/>
  <c r="J2922"/>
  <c r="J2917"/>
  <c r="J2914"/>
  <c r="BK2903"/>
  <c r="BK2900"/>
  <c r="BK2889"/>
  <c r="J2887"/>
  <c r="J2878"/>
  <c r="BK2850"/>
  <c r="J2848"/>
  <c r="J2822"/>
  <c r="J2820"/>
  <c r="J2810"/>
  <c r="J2808"/>
  <c r="BK2783"/>
  <c r="BK2766"/>
  <c r="BK2764"/>
  <c r="BK2759"/>
  <c r="BK2757"/>
  <c r="J2747"/>
  <c r="BK2742"/>
  <c r="J2740"/>
  <c r="J2730"/>
  <c r="J2719"/>
  <c r="BK2716"/>
  <c r="J2710"/>
  <c r="J2707"/>
  <c r="J2703"/>
  <c r="J2699"/>
  <c r="J2684"/>
  <c r="BK2681"/>
  <c r="J2674"/>
  <c r="J2671"/>
  <c r="BK2660"/>
  <c r="J2657"/>
  <c r="BK2654"/>
  <c r="J2649"/>
  <c r="BK2633"/>
  <c r="J2625"/>
  <c r="J2619"/>
  <c r="BK2596"/>
  <c r="J2593"/>
  <c r="J2586"/>
  <c r="J2581"/>
  <c r="J2573"/>
  <c r="BK2559"/>
  <c r="BK2557"/>
  <c r="J2539"/>
  <c r="J2532"/>
  <c r="J2530"/>
  <c r="BK2516"/>
  <c r="BK2508"/>
  <c r="J2506"/>
  <c r="J2502"/>
  <c r="BK2496"/>
  <c r="J2485"/>
  <c r="J2479"/>
  <c r="BK2476"/>
  <c r="BK2471"/>
  <c r="BK2463"/>
  <c r="J2442"/>
  <c r="BK2436"/>
  <c r="BK2404"/>
  <c r="J2382"/>
  <c r="BK2378"/>
  <c r="J2337"/>
  <c r="J2333"/>
  <c r="J2321"/>
  <c r="BK2304"/>
  <c r="BK2301"/>
  <c r="BK2284"/>
  <c r="BK2281"/>
  <c r="BK2252"/>
  <c r="J2249"/>
  <c r="J2242"/>
  <c r="J2235"/>
  <c r="J2213"/>
  <c r="BK2203"/>
  <c r="J2193"/>
  <c r="BK2184"/>
  <c r="J2179"/>
  <c r="J2176"/>
  <c r="BK2160"/>
  <c r="J2139"/>
  <c r="BK2132"/>
  <c r="J2123"/>
  <c r="J2118"/>
  <c r="BK2108"/>
  <c r="BK2095"/>
  <c r="BK2089"/>
  <c r="BK2081"/>
  <c r="J2079"/>
  <c r="J2074"/>
  <c r="J2064"/>
  <c r="BK2056"/>
  <c r="J2034"/>
  <c r="J2024"/>
  <c r="J2011"/>
  <c r="BK2008"/>
  <c r="J1999"/>
  <c r="BK1985"/>
  <c r="J1959"/>
  <c r="BK1929"/>
  <c r="J1925"/>
  <c r="J1923"/>
  <c r="J1914"/>
  <c r="J1912"/>
  <c r="BK1909"/>
  <c r="BK1900"/>
  <c r="BK1870"/>
  <c r="BK1866"/>
  <c r="J1859"/>
  <c r="J1855"/>
  <c r="BK1853"/>
  <c r="J1846"/>
  <c r="BK1828"/>
  <c r="J1824"/>
  <c r="BK1806"/>
  <c r="BK1801"/>
  <c r="BK1791"/>
  <c r="BK1787"/>
  <c r="BK1763"/>
  <c r="BK1760"/>
  <c r="J1757"/>
  <c r="J1747"/>
  <c r="BK1736"/>
  <c r="BK1734"/>
  <c r="BK1724"/>
  <c r="J1714"/>
  <c r="J1696"/>
  <c r="J1694"/>
  <c r="BK1690"/>
  <c r="J1684"/>
  <c r="J1675"/>
  <c r="BK1666"/>
  <c r="BK1659"/>
  <c r="J1655"/>
  <c r="J1648"/>
  <c r="J1640"/>
  <c r="BK1637"/>
  <c r="J1624"/>
  <c r="J1621"/>
  <c r="J1615"/>
  <c r="BK1608"/>
  <c r="BK1604"/>
  <c r="BK1600"/>
  <c r="J1597"/>
  <c r="J1590"/>
  <c r="J1573"/>
  <c r="J1570"/>
  <c r="J1557"/>
  <c r="BK1543"/>
  <c r="J1527"/>
  <c r="BK1523"/>
  <c r="BK1520"/>
  <c r="BK1517"/>
  <c r="BK1510"/>
  <c r="BK1505"/>
  <c r="BK1502"/>
  <c r="J1498"/>
  <c r="BK1495"/>
  <c r="BK1492"/>
  <c r="BK1486"/>
  <c r="BK1475"/>
  <c r="J1465"/>
  <c r="J1458"/>
  <c r="J1428"/>
  <c r="J1424"/>
  <c r="J1406"/>
  <c r="BK1396"/>
  <c r="BK1369"/>
  <c r="J1356"/>
  <c r="J1348"/>
  <c r="BK1287"/>
  <c r="J1266"/>
  <c r="J1232"/>
  <c r="J1228"/>
  <c r="BK1148"/>
  <c r="BK1143"/>
  <c r="J1140"/>
  <c r="BK1127"/>
  <c r="J1123"/>
  <c r="J1102"/>
  <c r="BK1100"/>
  <c r="J1062"/>
  <c r="J1057"/>
  <c r="BK1055"/>
  <c r="BK1045"/>
  <c r="BK1034"/>
  <c r="BK1021"/>
  <c r="BK1011"/>
  <c r="BK990"/>
  <c r="J972"/>
  <c r="J969"/>
  <c r="BK967"/>
  <c r="J961"/>
  <c r="BK949"/>
  <c r="BK944"/>
  <c r="BK936"/>
  <c r="J934"/>
  <c r="J932"/>
  <c r="J930"/>
  <c r="J903"/>
  <c r="BK877"/>
  <c r="J875"/>
  <c r="J855"/>
  <c r="J846"/>
  <c r="BK844"/>
  <c r="BK826"/>
  <c r="J796"/>
  <c r="J759"/>
  <c r="J757"/>
  <c r="J751"/>
  <c r="BK744"/>
  <c r="J734"/>
  <c r="J709"/>
  <c r="J707"/>
  <c r="BK680"/>
  <c r="BK678"/>
  <c r="J653"/>
  <c r="J633"/>
  <c r="J613"/>
  <c r="J605"/>
  <c r="J595"/>
  <c r="J566"/>
  <c r="BK562"/>
  <c r="BK555"/>
  <c r="BK500"/>
  <c r="BK437"/>
  <c r="J409"/>
  <c r="J407"/>
  <c r="J382"/>
  <c r="J342"/>
  <c r="J334"/>
  <c r="J310"/>
  <c r="J304"/>
  <c r="J302"/>
  <c r="J300"/>
  <c r="J294"/>
  <c r="J290"/>
  <c r="BK284"/>
  <c r="BK280"/>
  <c r="J278"/>
  <c r="J261"/>
  <c r="J250"/>
  <c r="J241"/>
  <c r="BK216"/>
  <c r="BK204"/>
  <c r="BK192"/>
  <c r="J175"/>
  <c r="J169"/>
  <c r="BK156"/>
  <c r="J150"/>
  <c r="J144"/>
  <c r="J135"/>
  <c r="BK130"/>
  <c i="5" r="J109"/>
  <c r="BK103"/>
  <c r="J103"/>
  <c r="BK101"/>
  <c r="J101"/>
  <c r="BK99"/>
  <c r="J99"/>
  <c r="BK90"/>
  <c r="J90"/>
  <c r="J87"/>
  <c i="2" r="J1853"/>
  <c r="J1843"/>
  <c r="J1828"/>
  <c r="BK1824"/>
  <c r="J1801"/>
  <c r="BK1797"/>
  <c r="J1787"/>
  <c r="J1769"/>
  <c r="J1767"/>
  <c r="J1760"/>
  <c r="BK1747"/>
  <c r="BK1742"/>
  <c r="J1736"/>
  <c r="J1734"/>
  <c r="J1728"/>
  <c r="BK1714"/>
  <c r="BK1699"/>
  <c r="BK1696"/>
  <c r="J1690"/>
  <c r="J1688"/>
  <c r="J1686"/>
  <c r="BK1684"/>
  <c r="BK1677"/>
  <c r="BK1675"/>
  <c r="BK1669"/>
  <c r="J1664"/>
  <c r="J1659"/>
  <c r="BK1651"/>
  <c r="BK1645"/>
  <c r="BK1640"/>
  <c r="J1632"/>
  <c r="BK1627"/>
  <c r="BK1618"/>
  <c r="BK1615"/>
  <c r="BK1597"/>
  <c r="J1594"/>
  <c r="BK1590"/>
  <c r="J1587"/>
  <c r="BK1573"/>
  <c r="J1560"/>
  <c r="BK1557"/>
  <c r="BK1540"/>
  <c r="BK1530"/>
  <c r="BK1527"/>
  <c r="J1523"/>
  <c r="J1505"/>
  <c r="J1495"/>
  <c r="J1486"/>
  <c r="BK1465"/>
  <c r="BK1449"/>
  <c r="BK1438"/>
  <c r="BK1424"/>
  <c r="J1396"/>
  <c r="BK1386"/>
  <c r="J1369"/>
  <c r="BK1356"/>
  <c r="BK1354"/>
  <c r="BK1348"/>
  <c r="BK1266"/>
  <c r="BK1160"/>
  <c r="J1156"/>
  <c r="J1143"/>
  <c r="BK1133"/>
  <c r="BK1129"/>
  <c r="J1127"/>
  <c r="BK1123"/>
  <c r="J1100"/>
  <c r="J1096"/>
  <c r="J1078"/>
  <c r="BK1070"/>
  <c r="J1059"/>
  <c r="BK1057"/>
  <c r="J1055"/>
  <c r="J1052"/>
  <c r="J1049"/>
  <c r="BK1039"/>
  <c r="J1034"/>
  <c r="J1028"/>
  <c r="BK1024"/>
  <c r="J1021"/>
  <c r="BK1018"/>
  <c r="J1016"/>
  <c r="BK999"/>
  <c r="J986"/>
  <c r="J967"/>
  <c r="BK956"/>
  <c r="J949"/>
  <c r="BK941"/>
  <c r="BK932"/>
  <c r="BK930"/>
  <c r="J928"/>
  <c r="BK926"/>
  <c r="BK903"/>
  <c r="J892"/>
  <c r="BK886"/>
  <c r="BK875"/>
  <c r="J863"/>
  <c r="BK855"/>
  <c r="BK846"/>
  <c r="J835"/>
  <c r="J826"/>
  <c r="J761"/>
  <c r="BK759"/>
  <c r="J737"/>
  <c r="BK732"/>
  <c r="BK709"/>
  <c r="J678"/>
  <c r="J675"/>
  <c r="BK659"/>
  <c r="BK653"/>
  <c r="J627"/>
  <c r="BK605"/>
  <c r="BK566"/>
  <c r="BK534"/>
  <c r="BK504"/>
  <c r="J504"/>
  <c r="J434"/>
  <c r="BK407"/>
  <c r="BK334"/>
  <c r="J314"/>
  <c r="BK310"/>
  <c r="BK302"/>
  <c r="BK300"/>
  <c r="BK298"/>
  <c r="BK294"/>
  <c r="J284"/>
  <c r="J282"/>
  <c r="BK278"/>
  <c r="BK272"/>
  <c r="BK261"/>
  <c r="BK250"/>
  <c r="J246"/>
  <c r="BK241"/>
  <c r="J234"/>
  <c r="J224"/>
  <c r="BK211"/>
  <c r="J207"/>
  <c r="J204"/>
  <c r="BK199"/>
  <c r="J192"/>
  <c r="J184"/>
  <c r="BK175"/>
  <c r="J156"/>
  <c r="BK150"/>
  <c r="BK144"/>
  <c r="BK139"/>
  <c r="J130"/>
  <c i="1" r="AS55"/>
  <c i="4" r="J484"/>
  <c r="BK482"/>
  <c r="J480"/>
  <c r="BK478"/>
  <c r="J478"/>
  <c r="BK476"/>
  <c r="J476"/>
  <c r="BK473"/>
  <c r="J473"/>
  <c r="BK471"/>
  <c r="J471"/>
  <c r="BK469"/>
  <c r="J469"/>
  <c r="BK467"/>
  <c r="J467"/>
  <c r="BK465"/>
  <c r="J465"/>
  <c r="BK463"/>
  <c r="J463"/>
  <c r="BK460"/>
  <c r="J460"/>
  <c r="BK458"/>
  <c r="J458"/>
  <c r="BK456"/>
  <c r="J456"/>
  <c r="BK454"/>
  <c r="J454"/>
  <c r="BK452"/>
  <c r="J452"/>
  <c r="BK450"/>
  <c r="J450"/>
  <c r="BK448"/>
  <c r="J448"/>
  <c r="BK446"/>
  <c r="J446"/>
  <c r="BK444"/>
  <c r="J444"/>
  <c r="BK442"/>
  <c r="J442"/>
  <c r="BK440"/>
  <c r="J440"/>
  <c r="BK438"/>
  <c r="J438"/>
  <c r="BK436"/>
  <c r="J436"/>
  <c r="BK434"/>
  <c r="J434"/>
  <c r="BK432"/>
  <c r="J432"/>
  <c r="BK430"/>
  <c r="J430"/>
  <c r="BK428"/>
  <c r="J428"/>
  <c r="BK426"/>
  <c r="J426"/>
  <c r="BK424"/>
  <c r="J424"/>
  <c r="BK422"/>
  <c r="J422"/>
  <c r="BK420"/>
  <c r="J420"/>
  <c r="BK418"/>
  <c r="J418"/>
  <c r="BK416"/>
  <c r="J416"/>
  <c r="BK414"/>
  <c r="J414"/>
  <c r="BK412"/>
  <c r="J412"/>
  <c r="BK410"/>
  <c r="J410"/>
  <c r="BK408"/>
  <c r="J408"/>
  <c r="BK406"/>
  <c r="J406"/>
  <c r="BK404"/>
  <c r="J404"/>
  <c r="BK402"/>
  <c r="J402"/>
  <c r="BK399"/>
  <c r="J399"/>
  <c r="BK397"/>
  <c r="J397"/>
  <c r="BK395"/>
  <c r="J395"/>
  <c r="BK393"/>
  <c r="J393"/>
  <c r="BK391"/>
  <c r="J391"/>
  <c r="BK388"/>
  <c r="J388"/>
  <c r="BK386"/>
  <c r="J386"/>
  <c r="BK384"/>
  <c r="J384"/>
  <c r="BK382"/>
  <c r="J382"/>
  <c r="BK380"/>
  <c r="J380"/>
  <c r="BK378"/>
  <c r="J378"/>
  <c r="BK376"/>
  <c r="J376"/>
  <c r="BK374"/>
  <c r="J374"/>
  <c r="BK372"/>
  <c r="J372"/>
  <c r="BK370"/>
  <c r="J370"/>
  <c r="BK368"/>
  <c r="J368"/>
  <c r="BK366"/>
  <c r="J366"/>
  <c r="BK364"/>
  <c r="J364"/>
  <c r="BK362"/>
  <c r="J362"/>
  <c r="BK360"/>
  <c r="J360"/>
  <c r="BK357"/>
  <c r="J357"/>
  <c r="BK355"/>
  <c r="J355"/>
  <c r="BK353"/>
  <c r="J353"/>
  <c r="BK351"/>
  <c r="J351"/>
  <c r="BK349"/>
  <c r="J349"/>
  <c r="BK347"/>
  <c r="J347"/>
  <c r="BK345"/>
  <c r="J345"/>
  <c r="BK343"/>
  <c r="J343"/>
  <c r="BK341"/>
  <c r="J341"/>
  <c r="BK339"/>
  <c r="J339"/>
  <c r="BK337"/>
  <c r="J337"/>
  <c r="BK335"/>
  <c r="J335"/>
  <c r="BK333"/>
  <c r="J333"/>
  <c r="BK331"/>
  <c r="J331"/>
  <c r="BK329"/>
  <c r="J329"/>
  <c r="BK327"/>
  <c r="J327"/>
  <c r="BK325"/>
  <c r="J325"/>
  <c r="BK322"/>
  <c r="J322"/>
  <c r="BK320"/>
  <c r="J320"/>
  <c r="BK318"/>
  <c r="J318"/>
  <c r="BK316"/>
  <c r="J316"/>
  <c r="BK314"/>
  <c r="J314"/>
  <c r="BK312"/>
  <c r="J312"/>
  <c r="BK310"/>
  <c r="J310"/>
  <c r="BK308"/>
  <c r="J308"/>
  <c r="BK306"/>
  <c r="J306"/>
  <c r="BK304"/>
  <c r="J304"/>
  <c r="BK302"/>
  <c r="J302"/>
  <c r="BK300"/>
  <c r="J300"/>
  <c r="BK298"/>
  <c r="J298"/>
  <c r="BK296"/>
  <c r="J296"/>
  <c r="BK294"/>
  <c r="J294"/>
  <c r="BK292"/>
  <c r="J292"/>
  <c r="BK290"/>
  <c r="J290"/>
  <c r="BK288"/>
  <c r="J288"/>
  <c r="BK285"/>
  <c r="J285"/>
  <c r="BK283"/>
  <c r="J283"/>
  <c r="BK281"/>
  <c r="J281"/>
  <c r="BK279"/>
  <c r="J279"/>
  <c r="BK277"/>
  <c r="J277"/>
  <c r="BK275"/>
  <c r="J275"/>
  <c r="BK273"/>
  <c r="J273"/>
  <c r="BK271"/>
  <c r="J271"/>
  <c r="BK269"/>
  <c r="J269"/>
  <c r="BK267"/>
  <c r="J267"/>
  <c r="BK265"/>
  <c r="J265"/>
  <c r="BK263"/>
  <c r="J263"/>
  <c r="BK261"/>
  <c r="J261"/>
  <c r="BK259"/>
  <c r="J259"/>
  <c r="BK257"/>
  <c r="J257"/>
  <c r="BK255"/>
  <c r="J255"/>
  <c r="BK253"/>
  <c r="J253"/>
  <c r="BK251"/>
  <c r="J251"/>
  <c r="BK247"/>
  <c r="J247"/>
  <c r="BK245"/>
  <c r="J245"/>
  <c r="BK242"/>
  <c r="J242"/>
  <c r="BK240"/>
  <c r="J240"/>
  <c r="BK238"/>
  <c r="J238"/>
  <c r="BK236"/>
  <c r="J236"/>
  <c r="BK234"/>
  <c r="J234"/>
  <c r="BK232"/>
  <c r="J232"/>
  <c r="BK230"/>
  <c r="J230"/>
  <c r="BK228"/>
  <c r="J228"/>
  <c r="BK226"/>
  <c r="J226"/>
  <c r="BK224"/>
  <c r="J224"/>
  <c r="BK222"/>
  <c r="J222"/>
  <c r="BK220"/>
  <c r="J220"/>
  <c r="BK218"/>
  <c r="J218"/>
  <c r="BK216"/>
  <c r="J216"/>
  <c r="BK214"/>
  <c r="J214"/>
  <c r="BK212"/>
  <c r="J212"/>
  <c r="BK210"/>
  <c r="J210"/>
  <c r="BK208"/>
  <c r="J208"/>
  <c r="BK206"/>
  <c r="J206"/>
  <c r="BK204"/>
  <c r="J204"/>
  <c r="BK202"/>
  <c r="J202"/>
  <c r="BK200"/>
  <c r="J200"/>
  <c r="BK198"/>
  <c r="J198"/>
  <c r="BK196"/>
  <c r="J196"/>
  <c r="BK194"/>
  <c r="J194"/>
  <c r="BK192"/>
  <c r="J192"/>
  <c r="BK190"/>
  <c r="J190"/>
  <c r="BK188"/>
  <c r="J188"/>
  <c r="BK186"/>
  <c r="J186"/>
  <c r="BK184"/>
  <c r="J184"/>
  <c r="BK182"/>
  <c r="J182"/>
  <c r="BK180"/>
  <c r="J180"/>
  <c r="BK178"/>
  <c r="J178"/>
  <c r="BK176"/>
  <c r="J176"/>
  <c r="BK174"/>
  <c r="J174"/>
  <c r="BK172"/>
  <c r="J172"/>
  <c r="BK170"/>
  <c r="J170"/>
  <c r="BK168"/>
  <c r="J168"/>
  <c r="BK166"/>
  <c r="J166"/>
  <c r="BK164"/>
  <c r="J164"/>
  <c r="BK162"/>
  <c r="J162"/>
  <c r="BK160"/>
  <c r="J160"/>
  <c r="BK158"/>
  <c r="J158"/>
  <c r="BK156"/>
  <c r="J156"/>
  <c r="BK154"/>
  <c r="J154"/>
  <c r="BK152"/>
  <c r="J152"/>
  <c r="BK150"/>
  <c r="J150"/>
  <c r="BK148"/>
  <c r="J148"/>
  <c r="BK146"/>
  <c r="J146"/>
  <c r="BK144"/>
  <c r="J144"/>
  <c r="BK142"/>
  <c r="J142"/>
  <c r="BK140"/>
  <c r="J140"/>
  <c r="BK138"/>
  <c r="J138"/>
  <c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6"/>
  <c r="J106"/>
  <c r="BK104"/>
  <c r="J104"/>
  <c r="BK102"/>
  <c r="J102"/>
  <c r="BK100"/>
  <c r="J100"/>
  <c r="BK98"/>
  <c r="J98"/>
  <c i="3" r="BK248"/>
  <c r="J248"/>
  <c r="BK246"/>
  <c r="J246"/>
  <c r="BK244"/>
  <c r="J244"/>
  <c r="BK241"/>
  <c r="J241"/>
  <c r="BK239"/>
  <c r="J239"/>
  <c i="2" r="J2637"/>
  <c r="BK2635"/>
  <c r="J2629"/>
  <c r="BK2622"/>
  <c r="BK2616"/>
  <c r="J2609"/>
  <c r="J2606"/>
  <c r="J2602"/>
  <c r="BK2599"/>
  <c r="J2596"/>
  <c r="BK2586"/>
  <c r="BK2583"/>
  <c r="BK2575"/>
  <c r="BK2573"/>
  <c r="BK2568"/>
  <c r="J2566"/>
  <c r="J2561"/>
  <c r="J2559"/>
  <c r="J2537"/>
  <c r="BK2532"/>
  <c r="BK2530"/>
  <c r="BK2528"/>
  <c r="J2516"/>
  <c r="BK2514"/>
  <c r="BK2506"/>
  <c r="J2499"/>
  <c r="J2496"/>
  <c r="J2491"/>
  <c r="BK2479"/>
  <c r="J2467"/>
  <c r="BK2459"/>
  <c r="BK2442"/>
  <c r="BK2440"/>
  <c r="BK2438"/>
  <c r="BK2411"/>
  <c r="J2399"/>
  <c r="J2378"/>
  <c r="BK2362"/>
  <c r="J2350"/>
  <c r="J2344"/>
  <c r="BK2333"/>
  <c r="BK2321"/>
  <c r="J2301"/>
  <c r="J2299"/>
  <c r="BK2287"/>
  <c r="J2281"/>
  <c r="J2269"/>
  <c r="BK2249"/>
  <c r="J2245"/>
  <c r="J2239"/>
  <c r="J2232"/>
  <c r="BK2229"/>
  <c r="BK2223"/>
  <c r="BK2213"/>
  <c r="BK2210"/>
  <c r="BK2208"/>
  <c r="J2203"/>
  <c r="BK2200"/>
  <c r="BK2193"/>
  <c r="J2184"/>
  <c r="BK2179"/>
  <c r="BK2170"/>
  <c r="J2167"/>
  <c r="BK2165"/>
  <c r="BK2155"/>
  <c r="BK2149"/>
  <c r="BK2144"/>
  <c r="J2132"/>
  <c r="J2130"/>
  <c r="BK2118"/>
  <c r="J2113"/>
  <c r="J2108"/>
  <c r="J2100"/>
  <c r="J2089"/>
  <c r="J2083"/>
  <c r="J2081"/>
  <c r="BK2074"/>
  <c r="J2069"/>
  <c r="BK2064"/>
  <c r="BK2062"/>
  <c r="J2056"/>
  <c r="J2049"/>
  <c r="BK2043"/>
  <c r="BK2034"/>
  <c r="BK2030"/>
  <c r="BK2027"/>
  <c r="BK2024"/>
  <c r="J2021"/>
  <c r="BK2018"/>
  <c r="J2014"/>
  <c r="BK2011"/>
  <c r="J2005"/>
  <c r="J2002"/>
  <c r="BK1994"/>
  <c r="J1990"/>
  <c r="J1985"/>
  <c r="BK1974"/>
  <c r="J1970"/>
  <c r="BK1963"/>
  <c r="BK1959"/>
  <c r="J1955"/>
  <c r="BK1952"/>
  <c r="J1949"/>
  <c r="BK1945"/>
  <c r="BK1940"/>
  <c r="J1929"/>
  <c r="J1927"/>
  <c r="BK1925"/>
  <c r="J1909"/>
  <c r="J1906"/>
  <c r="J1900"/>
  <c r="BK1897"/>
  <c r="BK1892"/>
  <c r="J1889"/>
  <c r="J1883"/>
  <c r="J1874"/>
  <c r="BK1855"/>
  <c r="BK1846"/>
  <c r="BK1843"/>
  <c r="J1806"/>
  <c r="J1797"/>
  <c r="J1791"/>
  <c r="BK1769"/>
  <c r="BK1767"/>
  <c r="J1763"/>
  <c r="BK1757"/>
  <c r="J1742"/>
  <c r="BK1728"/>
  <c r="J1724"/>
  <c r="J1699"/>
  <c r="BK1694"/>
  <c r="BK1688"/>
  <c r="BK1686"/>
  <c r="J1677"/>
  <c r="J1669"/>
  <c r="J1666"/>
  <c r="BK1664"/>
  <c r="BK1655"/>
  <c r="J1651"/>
  <c r="BK1648"/>
  <c r="J1645"/>
  <c r="J1637"/>
  <c r="BK1632"/>
  <c r="J1627"/>
  <c r="BK1624"/>
  <c r="BK1621"/>
  <c r="J1618"/>
  <c r="J1608"/>
  <c r="J1604"/>
  <c r="J1600"/>
  <c r="BK1594"/>
  <c r="BK1587"/>
  <c r="BK1570"/>
  <c r="BK1560"/>
  <c r="J1543"/>
  <c r="J1540"/>
  <c r="J1530"/>
  <c r="J1520"/>
  <c r="J1517"/>
  <c r="J1510"/>
  <c r="J1502"/>
  <c r="BK1498"/>
  <c r="J1492"/>
  <c r="J1475"/>
  <c r="BK1458"/>
  <c r="J1449"/>
  <c r="J1438"/>
  <c r="BK1428"/>
  <c r="BK1406"/>
  <c r="J1386"/>
  <c r="J1354"/>
  <c r="J1287"/>
  <c r="BK1232"/>
  <c r="BK1228"/>
  <c r="J1160"/>
  <c r="BK1156"/>
  <c r="J1148"/>
  <c r="BK1140"/>
  <c r="J1133"/>
  <c r="J1129"/>
  <c r="BK1102"/>
  <c r="BK1096"/>
  <c r="BK1078"/>
  <c r="J1070"/>
  <c r="BK1062"/>
  <c r="BK1059"/>
  <c r="BK1052"/>
  <c r="BK1049"/>
  <c r="J1045"/>
  <c r="J1039"/>
  <c r="BK1028"/>
  <c r="J1024"/>
  <c r="J1018"/>
  <c r="BK1016"/>
  <c r="J1011"/>
  <c r="J999"/>
  <c r="J990"/>
  <c r="BK986"/>
  <c r="BK972"/>
  <c r="BK969"/>
  <c r="BK961"/>
  <c r="J956"/>
  <c r="J944"/>
  <c r="J941"/>
  <c r="J936"/>
  <c r="BK934"/>
  <c r="BK928"/>
  <c r="J926"/>
  <c r="BK892"/>
  <c r="J886"/>
  <c r="J877"/>
  <c r="BK863"/>
  <c r="J844"/>
  <c r="BK835"/>
  <c r="BK796"/>
  <c r="BK761"/>
  <c r="BK757"/>
  <c r="BK751"/>
  <c r="J744"/>
  <c r="BK737"/>
  <c r="BK734"/>
  <c r="J732"/>
  <c r="BK707"/>
  <c r="J680"/>
  <c r="BK675"/>
  <c r="J659"/>
  <c r="BK633"/>
  <c r="BK627"/>
  <c r="BK613"/>
  <c r="BK595"/>
  <c r="J562"/>
  <c r="J555"/>
  <c r="J534"/>
  <c r="J500"/>
  <c r="J437"/>
  <c r="BK434"/>
  <c r="BK409"/>
  <c r="BK382"/>
  <c r="BK342"/>
  <c r="BK314"/>
  <c r="BK304"/>
  <c r="J298"/>
  <c r="BK290"/>
  <c r="BK282"/>
  <c r="J280"/>
  <c r="J272"/>
  <c r="BK246"/>
  <c r="BK234"/>
  <c r="BK224"/>
  <c r="J216"/>
  <c r="J211"/>
  <c r="BK207"/>
  <c r="J199"/>
  <c r="BK184"/>
  <c r="BK169"/>
  <c r="J139"/>
  <c r="BK135"/>
  <c l="1" r="BK129"/>
  <c r="J129"/>
  <c r="J65"/>
  <c r="R271"/>
  <c r="T271"/>
  <c r="T313"/>
  <c r="T565"/>
  <c r="P825"/>
  <c r="BK902"/>
  <c r="J902"/>
  <c r="J76"/>
  <c r="T902"/>
  <c r="P943"/>
  <c r="T943"/>
  <c r="R971"/>
  <c r="BK1061"/>
  <c r="J1061"/>
  <c r="J79"/>
  <c r="P1061"/>
  <c r="T1061"/>
  <c r="T1142"/>
  <c r="P1491"/>
  <c r="T1491"/>
  <c r="P1509"/>
  <c r="BK1599"/>
  <c r="J1599"/>
  <c r="J86"/>
  <c r="T1599"/>
  <c r="P1626"/>
  <c r="T1626"/>
  <c r="P1668"/>
  <c r="T1668"/>
  <c r="P1698"/>
  <c r="BK1951"/>
  <c r="J1951"/>
  <c r="J91"/>
  <c r="R1951"/>
  <c r="BK2212"/>
  <c r="J2212"/>
  <c r="J92"/>
  <c r="R2212"/>
  <c r="P2241"/>
  <c r="BK2478"/>
  <c r="J2478"/>
  <c r="J94"/>
  <c r="T2478"/>
  <c r="R2585"/>
  <c r="P2608"/>
  <c r="BK2632"/>
  <c r="J2632"/>
  <c r="J97"/>
  <c r="BK2659"/>
  <c r="J2659"/>
  <c r="J98"/>
  <c r="R2659"/>
  <c r="P2709"/>
  <c r="BK2782"/>
  <c r="J2782"/>
  <c r="J100"/>
  <c r="P2902"/>
  <c r="BK2919"/>
  <c r="J2919"/>
  <c r="J103"/>
  <c r="R2919"/>
  <c r="BK3043"/>
  <c r="J3043"/>
  <c r="J105"/>
  <c r="R3043"/>
  <c r="R3042"/>
  <c i="3" r="BK96"/>
  <c r="J96"/>
  <c r="J65"/>
  <c r="P96"/>
  <c r="P95"/>
  <c r="R96"/>
  <c r="R95"/>
  <c r="T96"/>
  <c r="T95"/>
  <c r="BK118"/>
  <c r="J118"/>
  <c r="J69"/>
  <c r="P118"/>
  <c r="R118"/>
  <c r="T118"/>
  <c r="BK159"/>
  <c r="J159"/>
  <c r="J70"/>
  <c r="P159"/>
  <c r="R159"/>
  <c r="T159"/>
  <c r="BK200"/>
  <c r="J200"/>
  <c r="J71"/>
  <c r="P200"/>
  <c r="R200"/>
  <c r="T200"/>
  <c r="BK243"/>
  <c r="J243"/>
  <c r="J72"/>
  <c r="P243"/>
  <c r="R243"/>
  <c r="T243"/>
  <c i="4" r="P97"/>
  <c r="R97"/>
  <c r="BK250"/>
  <c r="J250"/>
  <c r="J66"/>
  <c r="R250"/>
  <c r="BK287"/>
  <c r="J287"/>
  <c r="J67"/>
  <c r="P287"/>
  <c r="T287"/>
  <c r="P324"/>
  <c r="T324"/>
  <c r="P359"/>
  <c r="R359"/>
  <c r="BK390"/>
  <c r="J390"/>
  <c r="J70"/>
  <c r="R390"/>
  <c r="T390"/>
  <c r="BK97"/>
  <c r="J97"/>
  <c r="J65"/>
  <c r="T97"/>
  <c r="P250"/>
  <c r="T250"/>
  <c r="R287"/>
  <c r="BK324"/>
  <c r="J324"/>
  <c r="J68"/>
  <c r="R324"/>
  <c r="BK359"/>
  <c r="J359"/>
  <c r="J69"/>
  <c r="T359"/>
  <c r="P390"/>
  <c r="BK401"/>
  <c r="J401"/>
  <c r="J71"/>
  <c r="P401"/>
  <c r="R401"/>
  <c r="T401"/>
  <c r="BK462"/>
  <c r="J462"/>
  <c r="J72"/>
  <c r="P462"/>
  <c r="R462"/>
  <c r="T462"/>
  <c r="BK475"/>
  <c r="J475"/>
  <c r="J73"/>
  <c r="P475"/>
  <c r="R475"/>
  <c r="T475"/>
  <c i="2" r="P129"/>
  <c r="BK138"/>
  <c r="J138"/>
  <c r="J66"/>
  <c r="P138"/>
  <c r="R138"/>
  <c r="T138"/>
  <c r="R149"/>
  <c r="BK223"/>
  <c r="J223"/>
  <c r="J68"/>
  <c r="R223"/>
  <c r="BK240"/>
  <c r="J240"/>
  <c r="J69"/>
  <c r="R240"/>
  <c r="BK313"/>
  <c r="J313"/>
  <c r="J73"/>
  <c r="R313"/>
  <c r="R565"/>
  <c r="R825"/>
  <c r="P902"/>
  <c r="BK971"/>
  <c r="J971"/>
  <c r="J78"/>
  <c r="T971"/>
  <c r="R1061"/>
  <c r="R1142"/>
  <c r="R1491"/>
  <c r="R1509"/>
  <c r="R1599"/>
  <c r="R1626"/>
  <c r="BK1668"/>
  <c r="J1668"/>
  <c r="J88"/>
  <c r="R1668"/>
  <c r="T1698"/>
  <c r="P1891"/>
  <c r="T1891"/>
  <c r="T1951"/>
  <c r="P2212"/>
  <c r="T2212"/>
  <c r="R2241"/>
  <c r="P2478"/>
  <c r="BK2585"/>
  <c r="J2585"/>
  <c r="J95"/>
  <c r="BK2608"/>
  <c r="J2608"/>
  <c r="J96"/>
  <c r="T2608"/>
  <c r="T2632"/>
  <c r="T2659"/>
  <c r="R2709"/>
  <c r="R2782"/>
  <c r="R2902"/>
  <c r="P2919"/>
  <c r="P3043"/>
  <c r="P3042"/>
  <c i="5" r="BK98"/>
  <c r="J98"/>
  <c r="J63"/>
  <c r="P98"/>
  <c r="P85"/>
  <c r="P84"/>
  <c i="1" r="AU59"/>
  <c i="5" r="R98"/>
  <c r="R85"/>
  <c r="R84"/>
  <c r="T98"/>
  <c r="T85"/>
  <c r="T84"/>
  <c i="2" r="R129"/>
  <c r="T129"/>
  <c r="BK149"/>
  <c r="J149"/>
  <c r="J67"/>
  <c r="P149"/>
  <c r="T149"/>
  <c r="P223"/>
  <c r="T223"/>
  <c r="P240"/>
  <c r="T240"/>
  <c r="BK271"/>
  <c r="J271"/>
  <c r="J71"/>
  <c r="P271"/>
  <c r="P313"/>
  <c r="BK565"/>
  <c r="J565"/>
  <c r="J74"/>
  <c r="P565"/>
  <c r="BK825"/>
  <c r="J825"/>
  <c r="J75"/>
  <c r="T825"/>
  <c r="R902"/>
  <c r="BK943"/>
  <c r="J943"/>
  <c r="J77"/>
  <c r="R943"/>
  <c r="P971"/>
  <c r="BK1142"/>
  <c r="J1142"/>
  <c r="J80"/>
  <c r="P1142"/>
  <c r="BK1491"/>
  <c r="J1491"/>
  <c r="J82"/>
  <c r="BK1509"/>
  <c r="J1509"/>
  <c r="J85"/>
  <c r="T1509"/>
  <c r="P1599"/>
  <c r="BK1626"/>
  <c r="J1626"/>
  <c r="J87"/>
  <c r="BK1698"/>
  <c r="J1698"/>
  <c r="J89"/>
  <c r="R1698"/>
  <c r="BK1891"/>
  <c r="J1891"/>
  <c r="J90"/>
  <c r="R1891"/>
  <c r="P1951"/>
  <c r="BK2241"/>
  <c r="J2241"/>
  <c r="J93"/>
  <c r="T2241"/>
  <c r="R2478"/>
  <c r="P2585"/>
  <c r="T2585"/>
  <c r="R2608"/>
  <c r="P2632"/>
  <c r="R2632"/>
  <c r="P2659"/>
  <c r="BK2709"/>
  <c r="J2709"/>
  <c r="J99"/>
  <c r="T2709"/>
  <c r="P2782"/>
  <c r="T2782"/>
  <c r="BK2877"/>
  <c r="J2877"/>
  <c r="J101"/>
  <c r="P2877"/>
  <c r="R2877"/>
  <c r="T2877"/>
  <c r="BK2902"/>
  <c r="J2902"/>
  <c r="J102"/>
  <c r="T2902"/>
  <c r="T2919"/>
  <c r="T3043"/>
  <c r="T3042"/>
  <c r="J56"/>
  <c r="J59"/>
  <c r="F124"/>
  <c r="BE130"/>
  <c r="BE144"/>
  <c r="BE150"/>
  <c r="BE156"/>
  <c r="BE175"/>
  <c r="BE204"/>
  <c r="BE241"/>
  <c r="BE250"/>
  <c r="BE261"/>
  <c r="BE272"/>
  <c r="BE278"/>
  <c r="BE284"/>
  <c r="BE294"/>
  <c r="BE310"/>
  <c r="BE409"/>
  <c r="BE437"/>
  <c r="BE500"/>
  <c r="BE504"/>
  <c r="BE534"/>
  <c r="BE555"/>
  <c r="BE566"/>
  <c r="BE605"/>
  <c r="BE653"/>
  <c r="BE659"/>
  <c r="BE709"/>
  <c r="BE734"/>
  <c r="BE744"/>
  <c r="BE796"/>
  <c r="BE826"/>
  <c r="BE846"/>
  <c r="BE855"/>
  <c r="BE875"/>
  <c r="BE877"/>
  <c r="BE886"/>
  <c r="BE903"/>
  <c r="BE926"/>
  <c r="BE944"/>
  <c r="BE949"/>
  <c r="BE1024"/>
  <c r="BE1034"/>
  <c r="BE1057"/>
  <c r="BE1070"/>
  <c r="BE1078"/>
  <c r="BE1100"/>
  <c r="BE1127"/>
  <c r="BE1129"/>
  <c r="BE1133"/>
  <c r="BE1143"/>
  <c r="BE1148"/>
  <c r="BE1156"/>
  <c r="BE1348"/>
  <c r="BE1396"/>
  <c r="BE1424"/>
  <c r="BE1438"/>
  <c r="BE1465"/>
  <c r="BE1495"/>
  <c r="BE1502"/>
  <c r="BE1517"/>
  <c r="BE1523"/>
  <c r="BE1527"/>
  <c r="BE1530"/>
  <c r="BE1557"/>
  <c r="BE1573"/>
  <c r="BE1587"/>
  <c r="BE1590"/>
  <c r="BE1597"/>
  <c r="BE1600"/>
  <c r="BE1604"/>
  <c r="BE1615"/>
  <c r="BE1621"/>
  <c r="BE1627"/>
  <c r="BE1640"/>
  <c r="BE1651"/>
  <c r="BE1659"/>
  <c r="BE1690"/>
  <c r="BE1696"/>
  <c r="BE1714"/>
  <c r="BE1724"/>
  <c r="BE1734"/>
  <c r="BE1747"/>
  <c r="BE1787"/>
  <c r="BE1801"/>
  <c r="BE1824"/>
  <c r="BE1828"/>
  <c r="BE1853"/>
  <c r="BE1874"/>
  <c r="BE1883"/>
  <c r="BE1889"/>
  <c r="BE1923"/>
  <c r="BE1927"/>
  <c r="BE1952"/>
  <c r="BE1955"/>
  <c r="BE1970"/>
  <c r="BE1974"/>
  <c r="BE1990"/>
  <c r="BE1999"/>
  <c r="BE2005"/>
  <c r="BE2008"/>
  <c r="BE2014"/>
  <c r="BE2021"/>
  <c r="BE2069"/>
  <c r="BE2079"/>
  <c r="BE2095"/>
  <c r="BE2113"/>
  <c r="BE2123"/>
  <c r="BE2139"/>
  <c r="BE2160"/>
  <c r="BE2165"/>
  <c r="BE2176"/>
  <c r="BE2179"/>
  <c r="BE2191"/>
  <c r="BE2193"/>
  <c r="BE2203"/>
  <c r="BE2229"/>
  <c r="BE2242"/>
  <c r="BE2284"/>
  <c r="BE2287"/>
  <c r="BE2304"/>
  <c r="BE2321"/>
  <c r="BE2337"/>
  <c r="BE2350"/>
  <c r="BE2382"/>
  <c r="BE2436"/>
  <c r="BE2463"/>
  <c r="BE2471"/>
  <c r="BE2476"/>
  <c r="BE2485"/>
  <c r="BE2502"/>
  <c r="BE2528"/>
  <c r="BE2530"/>
  <c r="BE2557"/>
  <c r="BE2559"/>
  <c r="BE2581"/>
  <c r="BE2593"/>
  <c r="BE2619"/>
  <c r="BE2622"/>
  <c r="BE2625"/>
  <c r="BE2629"/>
  <c r="BE2633"/>
  <c i="3" r="BE239"/>
  <c r="BE241"/>
  <c r="BE244"/>
  <c r="BE246"/>
  <c r="BE248"/>
  <c r="BK111"/>
  <c r="J111"/>
  <c r="J66"/>
  <c r="BK114"/>
  <c r="J114"/>
  <c r="J67"/>
  <c i="4" r="E50"/>
  <c r="J56"/>
  <c r="F59"/>
  <c r="J59"/>
  <c r="BE98"/>
  <c r="BE100"/>
  <c r="BE102"/>
  <c r="BE104"/>
  <c r="BE106"/>
  <c r="BE108"/>
  <c r="BE110"/>
  <c r="BE112"/>
  <c r="BE114"/>
  <c r="BE116"/>
  <c r="BE118"/>
  <c r="BE120"/>
  <c r="BE122"/>
  <c r="BE124"/>
  <c r="BE126"/>
  <c r="BE128"/>
  <c r="BE130"/>
  <c r="BE132"/>
  <c r="BE134"/>
  <c r="BE136"/>
  <c r="BE138"/>
  <c r="BE140"/>
  <c r="BE142"/>
  <c r="BE144"/>
  <c r="BE146"/>
  <c r="BE148"/>
  <c r="BE150"/>
  <c r="BE152"/>
  <c r="BE154"/>
  <c r="BE156"/>
  <c r="BE158"/>
  <c r="BE160"/>
  <c r="BE162"/>
  <c r="BE164"/>
  <c r="BE166"/>
  <c r="BE168"/>
  <c r="BE170"/>
  <c r="BE172"/>
  <c r="BE174"/>
  <c r="BE176"/>
  <c r="BE178"/>
  <c r="BE180"/>
  <c r="BE182"/>
  <c r="BE184"/>
  <c r="BE186"/>
  <c r="BE188"/>
  <c r="BE190"/>
  <c r="BE192"/>
  <c r="BE194"/>
  <c r="BE196"/>
  <c r="BE198"/>
  <c r="BE200"/>
  <c r="BE202"/>
  <c r="BE204"/>
  <c r="BE206"/>
  <c r="BE208"/>
  <c r="BE210"/>
  <c r="BE212"/>
  <c r="BE214"/>
  <c r="BE216"/>
  <c r="BE218"/>
  <c r="BE220"/>
  <c r="BE222"/>
  <c r="BE224"/>
  <c r="BE226"/>
  <c r="BE228"/>
  <c r="BE230"/>
  <c r="BE232"/>
  <c r="BE234"/>
  <c r="BE236"/>
  <c r="BE238"/>
  <c r="BE240"/>
  <c r="BE242"/>
  <c r="BE245"/>
  <c r="BE247"/>
  <c r="BE251"/>
  <c r="BE253"/>
  <c r="BE255"/>
  <c r="BE257"/>
  <c r="BE259"/>
  <c r="BE261"/>
  <c r="BE263"/>
  <c r="BE265"/>
  <c r="BE267"/>
  <c r="BE269"/>
  <c r="BE271"/>
  <c r="BE273"/>
  <c r="BE275"/>
  <c r="BE277"/>
  <c r="BE279"/>
  <c r="BE281"/>
  <c r="BE283"/>
  <c r="BE285"/>
  <c r="BE288"/>
  <c r="BE290"/>
  <c r="BE292"/>
  <c r="BE294"/>
  <c r="BE296"/>
  <c r="BE298"/>
  <c r="BE300"/>
  <c r="BE302"/>
  <c r="BE304"/>
  <c r="BE306"/>
  <c r="BE308"/>
  <c r="BE310"/>
  <c r="BE312"/>
  <c r="BE314"/>
  <c r="BE316"/>
  <c r="BE318"/>
  <c r="BE320"/>
  <c r="BE322"/>
  <c r="BE325"/>
  <c r="BE327"/>
  <c r="BE329"/>
  <c r="BE331"/>
  <c r="BE333"/>
  <c r="BE335"/>
  <c r="BE337"/>
  <c r="BE339"/>
  <c r="BE341"/>
  <c r="BE343"/>
  <c r="BE345"/>
  <c r="BE347"/>
  <c r="BE349"/>
  <c r="BE351"/>
  <c r="BE353"/>
  <c r="BE355"/>
  <c r="BE357"/>
  <c r="BE360"/>
  <c r="BE362"/>
  <c r="BE364"/>
  <c r="BE366"/>
  <c r="BE368"/>
  <c r="BE370"/>
  <c r="BE372"/>
  <c r="BE374"/>
  <c r="BE376"/>
  <c r="BE378"/>
  <c r="BE380"/>
  <c r="BE382"/>
  <c r="BE384"/>
  <c r="BE386"/>
  <c r="BE388"/>
  <c r="BE391"/>
  <c r="BE393"/>
  <c r="BE395"/>
  <c r="BE397"/>
  <c r="BE399"/>
  <c r="BE402"/>
  <c r="BE404"/>
  <c r="BE406"/>
  <c r="BE408"/>
  <c r="BE410"/>
  <c r="BE412"/>
  <c r="BE414"/>
  <c r="BE416"/>
  <c r="BE418"/>
  <c r="BE420"/>
  <c r="BE422"/>
  <c r="BE424"/>
  <c r="BE426"/>
  <c r="BE428"/>
  <c r="BE430"/>
  <c r="BE432"/>
  <c r="BE434"/>
  <c r="BE436"/>
  <c r="BE438"/>
  <c r="BE440"/>
  <c r="BE442"/>
  <c r="BE444"/>
  <c r="BE446"/>
  <c r="BE448"/>
  <c r="BE450"/>
  <c r="BE452"/>
  <c r="BE454"/>
  <c r="BE456"/>
  <c r="BE458"/>
  <c r="BE460"/>
  <c r="BE463"/>
  <c r="BE465"/>
  <c r="BE467"/>
  <c r="BE469"/>
  <c r="BE471"/>
  <c r="BE473"/>
  <c r="BE476"/>
  <c r="BE478"/>
  <c r="BE480"/>
  <c r="BE484"/>
  <c i="2" r="E50"/>
  <c r="BE135"/>
  <c r="BE169"/>
  <c r="BE192"/>
  <c r="BE207"/>
  <c r="BE216"/>
  <c r="BE280"/>
  <c r="BE290"/>
  <c r="BE382"/>
  <c r="BE562"/>
  <c r="BE595"/>
  <c r="BE627"/>
  <c r="BE633"/>
  <c r="BE678"/>
  <c r="BE707"/>
  <c r="BE737"/>
  <c r="BE936"/>
  <c r="BE969"/>
  <c r="BE972"/>
  <c r="BE990"/>
  <c r="BE1011"/>
  <c r="BE1021"/>
  <c r="BE1045"/>
  <c r="BE1055"/>
  <c r="BE1062"/>
  <c r="BE1140"/>
  <c r="BE1228"/>
  <c r="BE1369"/>
  <c r="BE1406"/>
  <c r="BE1428"/>
  <c r="BE1458"/>
  <c r="BE1475"/>
  <c r="BE1486"/>
  <c r="BE1492"/>
  <c r="BE1498"/>
  <c r="BE1505"/>
  <c r="BE1510"/>
  <c r="BE1543"/>
  <c r="BE1624"/>
  <c r="BE1637"/>
  <c r="BE1648"/>
  <c r="BE1675"/>
  <c r="BE1694"/>
  <c r="BE1736"/>
  <c r="BE1763"/>
  <c r="BE1767"/>
  <c r="BE1791"/>
  <c r="BE1806"/>
  <c r="BE1846"/>
  <c r="BE1855"/>
  <c i="5" r="E48"/>
  <c r="J52"/>
  <c r="F55"/>
  <c r="J55"/>
  <c r="BE87"/>
  <c r="BE90"/>
  <c r="BE99"/>
  <c r="BE101"/>
  <c r="BE103"/>
  <c r="BE109"/>
  <c r="BK108"/>
  <c r="J108"/>
  <c r="J64"/>
  <c i="2" r="BE139"/>
  <c r="BE184"/>
  <c r="BE199"/>
  <c r="BE211"/>
  <c r="BE224"/>
  <c r="BE234"/>
  <c r="BE246"/>
  <c r="BE282"/>
  <c r="BE298"/>
  <c r="BE300"/>
  <c r="BE302"/>
  <c r="BE304"/>
  <c r="BE314"/>
  <c r="BE334"/>
  <c r="BE342"/>
  <c r="BE407"/>
  <c r="BE434"/>
  <c r="BE613"/>
  <c r="BE675"/>
  <c r="BE680"/>
  <c r="BE732"/>
  <c r="BE751"/>
  <c r="BE757"/>
  <c r="BE759"/>
  <c r="BE761"/>
  <c r="BE835"/>
  <c r="BE844"/>
  <c r="BE863"/>
  <c r="BE892"/>
  <c r="BE928"/>
  <c r="BE930"/>
  <c r="BE932"/>
  <c r="BE934"/>
  <c r="BE941"/>
  <c r="BE956"/>
  <c r="BE961"/>
  <c r="BE967"/>
  <c r="BE986"/>
  <c r="BE999"/>
  <c r="BE1016"/>
  <c r="BE1018"/>
  <c r="BE1028"/>
  <c r="BE1039"/>
  <c r="BE1049"/>
  <c r="BE1052"/>
  <c r="BE1059"/>
  <c r="BE1096"/>
  <c r="BE1102"/>
  <c r="BE1123"/>
  <c r="BE1160"/>
  <c r="BE1232"/>
  <c r="BE1266"/>
  <c r="BE1287"/>
  <c r="BE1354"/>
  <c r="BE1356"/>
  <c r="BE1386"/>
  <c r="BE1449"/>
  <c r="BE1520"/>
  <c r="BE1540"/>
  <c r="BE1560"/>
  <c r="BE1570"/>
  <c r="BE1594"/>
  <c r="BE1608"/>
  <c r="BE1618"/>
  <c r="BE1632"/>
  <c r="BE1645"/>
  <c r="BE1655"/>
  <c r="BE1664"/>
  <c r="BE1666"/>
  <c r="BE1669"/>
  <c r="BE1677"/>
  <c r="BE1684"/>
  <c r="BE1686"/>
  <c r="BE1688"/>
  <c r="BE1699"/>
  <c r="BE1728"/>
  <c r="BE1742"/>
  <c r="BE1757"/>
  <c r="BE1760"/>
  <c r="BE1769"/>
  <c r="BE1797"/>
  <c r="BE1843"/>
  <c r="BE1914"/>
  <c r="BE1925"/>
  <c r="BE1949"/>
  <c r="BE2002"/>
  <c r="BE2018"/>
  <c r="BE2030"/>
  <c r="BE2034"/>
  <c r="BE2043"/>
  <c r="BE2049"/>
  <c r="BE2062"/>
  <c r="BE2083"/>
  <c r="BE2100"/>
  <c r="BE2130"/>
  <c r="BE2144"/>
  <c r="BE2149"/>
  <c r="BE2155"/>
  <c r="BE2167"/>
  <c r="BE2170"/>
  <c r="BE2200"/>
  <c r="BE2232"/>
  <c r="BE2239"/>
  <c r="BE2245"/>
  <c r="BE2299"/>
  <c r="BE2344"/>
  <c r="BE2362"/>
  <c r="BE2399"/>
  <c r="BE2411"/>
  <c r="BE2438"/>
  <c r="BE2440"/>
  <c r="BE2459"/>
  <c r="BE2467"/>
  <c r="BE2491"/>
  <c r="BE2566"/>
  <c r="BE2583"/>
  <c r="BE2602"/>
  <c r="BE2606"/>
  <c r="BE2609"/>
  <c r="BE2616"/>
  <c r="BE2637"/>
  <c r="BE2649"/>
  <c r="BE2657"/>
  <c r="BE2671"/>
  <c r="BE2677"/>
  <c r="BE2699"/>
  <c r="BE2710"/>
  <c r="BE2719"/>
  <c r="BE2730"/>
  <c r="BE2732"/>
  <c r="BE2757"/>
  <c r="BE2766"/>
  <c r="BE2820"/>
  <c r="BE2850"/>
  <c r="BE2887"/>
  <c r="BE2889"/>
  <c r="BE2895"/>
  <c r="BE2914"/>
  <c r="BE2920"/>
  <c r="BE2938"/>
  <c r="BE2942"/>
  <c r="BE2973"/>
  <c r="BE2981"/>
  <c r="BE2985"/>
  <c r="BE2996"/>
  <c r="BE3000"/>
  <c r="BE3009"/>
  <c r="BE3014"/>
  <c r="BE3019"/>
  <c r="BE3036"/>
  <c r="BE3044"/>
  <c r="BK249"/>
  <c r="J249"/>
  <c r="J70"/>
  <c r="BK1504"/>
  <c r="J1504"/>
  <c r="J83"/>
  <c i="3" r="E50"/>
  <c r="J56"/>
  <c r="F91"/>
  <c r="BE99"/>
  <c r="BE101"/>
  <c r="BE129"/>
  <c r="BE131"/>
  <c r="BE135"/>
  <c r="BE137"/>
  <c r="BE139"/>
  <c r="BE155"/>
  <c r="BE157"/>
  <c r="BE160"/>
  <c r="BE168"/>
  <c r="BE172"/>
  <c r="BE178"/>
  <c r="BE180"/>
  <c r="BE186"/>
  <c r="BE198"/>
  <c r="BE209"/>
  <c i="5" r="BK86"/>
  <c r="J86"/>
  <c r="J61"/>
  <c r="BK89"/>
  <c r="J89"/>
  <c r="J62"/>
  <c i="2" r="BE1859"/>
  <c r="BE1866"/>
  <c r="BE1870"/>
  <c r="BE1892"/>
  <c r="BE1897"/>
  <c r="BE1900"/>
  <c r="BE1906"/>
  <c r="BE1909"/>
  <c r="BE1912"/>
  <c r="BE1929"/>
  <c r="BE1940"/>
  <c r="BE1945"/>
  <c r="BE1959"/>
  <c r="BE1963"/>
  <c r="BE1985"/>
  <c r="BE1994"/>
  <c r="BE2011"/>
  <c r="BE2024"/>
  <c r="BE2027"/>
  <c r="BE2056"/>
  <c r="BE2064"/>
  <c r="BE2074"/>
  <c r="BE2081"/>
  <c r="BE2089"/>
  <c r="BE2108"/>
  <c r="BE2118"/>
  <c r="BE2132"/>
  <c r="BE2184"/>
  <c r="BE2208"/>
  <c r="BE2210"/>
  <c r="BE2213"/>
  <c r="BE2223"/>
  <c r="BE2235"/>
  <c r="BE2249"/>
  <c r="BE2252"/>
  <c r="BE2269"/>
  <c r="BE2271"/>
  <c r="BE2274"/>
  <c r="BE2277"/>
  <c r="BE2281"/>
  <c r="BE2301"/>
  <c r="BE2333"/>
  <c r="BE2378"/>
  <c r="BE2404"/>
  <c r="BE2442"/>
  <c r="BE2479"/>
  <c r="BE2496"/>
  <c r="BE2499"/>
  <c r="BE2506"/>
  <c r="BE2508"/>
  <c r="BE2514"/>
  <c r="BE2516"/>
  <c r="BE2532"/>
  <c r="BE2537"/>
  <c r="BE2539"/>
  <c r="BE2561"/>
  <c r="BE2568"/>
  <c r="BE2573"/>
  <c r="BE2575"/>
  <c r="BE2586"/>
  <c r="BE2596"/>
  <c r="BE2599"/>
  <c r="BE2635"/>
  <c r="BE2654"/>
  <c r="BE2660"/>
  <c r="BE2674"/>
  <c r="BE2681"/>
  <c r="BE2684"/>
  <c r="BE2703"/>
  <c r="BE2707"/>
  <c r="BE2716"/>
  <c r="BE2740"/>
  <c r="BE2742"/>
  <c r="BE2747"/>
  <c r="BE2759"/>
  <c r="BE2764"/>
  <c r="BE2783"/>
  <c r="BE2808"/>
  <c r="BE2810"/>
  <c r="BE2822"/>
  <c r="BE2848"/>
  <c r="BE2878"/>
  <c r="BE2900"/>
  <c r="BE2903"/>
  <c r="BE2917"/>
  <c r="BE2922"/>
  <c r="BE2940"/>
  <c r="BE2956"/>
  <c r="BE2961"/>
  <c r="BE2963"/>
  <c r="BE2965"/>
  <c r="BE2970"/>
  <c r="BE2990"/>
  <c r="BE3004"/>
  <c r="BE3021"/>
  <c r="BE3026"/>
  <c r="BE3028"/>
  <c r="BE3032"/>
  <c r="BE3040"/>
  <c r="BE3049"/>
  <c r="BE3054"/>
  <c r="BK1485"/>
  <c r="J1485"/>
  <c r="J81"/>
  <c i="3" r="J59"/>
  <c r="BE97"/>
  <c r="BE103"/>
  <c r="BE105"/>
  <c r="BE107"/>
  <c r="BE109"/>
  <c r="BE112"/>
  <c r="BE115"/>
  <c r="BE119"/>
  <c r="BE121"/>
  <c r="BE123"/>
  <c r="BE125"/>
  <c r="BE127"/>
  <c r="BE133"/>
  <c r="BE141"/>
  <c r="BE143"/>
  <c r="BE145"/>
  <c r="BE147"/>
  <c r="BE149"/>
  <c r="BE151"/>
  <c r="BE153"/>
  <c r="BE162"/>
  <c r="BE164"/>
  <c r="BE166"/>
  <c r="BE170"/>
  <c r="BE174"/>
  <c r="BE176"/>
  <c r="BE182"/>
  <c r="BE184"/>
  <c r="BE188"/>
  <c r="BE190"/>
  <c r="BE192"/>
  <c r="BE194"/>
  <c r="BE196"/>
  <c r="BE201"/>
  <c r="BE203"/>
  <c r="BE205"/>
  <c r="BE207"/>
  <c r="BE211"/>
  <c r="BE213"/>
  <c r="BE215"/>
  <c r="BE217"/>
  <c r="BE219"/>
  <c r="BE221"/>
  <c r="BE223"/>
  <c r="BE225"/>
  <c r="BE227"/>
  <c r="BE229"/>
  <c r="BE231"/>
  <c r="BE233"/>
  <c r="BE235"/>
  <c r="BE237"/>
  <c i="4" r="BE482"/>
  <c i="2" r="F36"/>
  <c i="1" r="BA56"/>
  <c i="2" r="F38"/>
  <c i="1" r="BC56"/>
  <c i="2" r="F39"/>
  <c i="1" r="BD56"/>
  <c i="3" r="F37"/>
  <c i="1" r="BB57"/>
  <c i="3" r="F38"/>
  <c i="1" r="BC57"/>
  <c i="4" r="F38"/>
  <c i="1" r="BC58"/>
  <c i="4" r="J36"/>
  <c i="1" r="AW58"/>
  <c i="5" r="F36"/>
  <c i="1" r="BC59"/>
  <c i="3" r="F36"/>
  <c i="1" r="BA57"/>
  <c i="4" r="F37"/>
  <c i="1" r="BB58"/>
  <c i="5" r="F37"/>
  <c i="1" r="BD59"/>
  <c i="5" r="F35"/>
  <c i="1" r="BB59"/>
  <c i="2" r="F37"/>
  <c i="1" r="BB56"/>
  <c r="AS54"/>
  <c i="3" r="J36"/>
  <c i="1" r="AW57"/>
  <c i="3" r="F39"/>
  <c i="1" r="BD57"/>
  <c i="4" r="F36"/>
  <c i="1" r="BA58"/>
  <c i="5" r="J34"/>
  <c i="1" r="AW59"/>
  <c i="5" r="F34"/>
  <c i="1" r="BA59"/>
  <c i="2" r="J36"/>
  <c i="1" r="AW56"/>
  <c i="4" r="F39"/>
  <c i="1" r="BD58"/>
  <c i="2" l="1" r="R1508"/>
  <c i="4" r="R96"/>
  <c r="R95"/>
  <c i="3" r="R117"/>
  <c i="2" r="P1508"/>
  <c i="3" r="P117"/>
  <c r="R94"/>
  <c r="P94"/>
  <c i="1" r="AU57"/>
  <c i="2" r="T1508"/>
  <c r="T128"/>
  <c r="T127"/>
  <c r="R128"/>
  <c r="R127"/>
  <c r="P128"/>
  <c r="P127"/>
  <c i="1" r="AU56"/>
  <c i="4" r="T96"/>
  <c r="T95"/>
  <c r="P96"/>
  <c r="P95"/>
  <c i="1" r="AU58"/>
  <c i="3" r="T117"/>
  <c r="T94"/>
  <c i="2" r="BK1508"/>
  <c r="J1508"/>
  <c r="J84"/>
  <c i="3" r="BK95"/>
  <c r="J95"/>
  <c r="J64"/>
  <c r="BK117"/>
  <c r="J117"/>
  <c r="J68"/>
  <c i="4" r="BK96"/>
  <c r="J96"/>
  <c r="J64"/>
  <c i="2" r="BK3042"/>
  <c r="J3042"/>
  <c r="J104"/>
  <c i="5" r="BK85"/>
  <c r="J85"/>
  <c r="J60"/>
  <c i="2" r="BK128"/>
  <c r="J128"/>
  <c r="J64"/>
  <c i="3" r="F35"/>
  <c i="1" r="AZ57"/>
  <c r="BD55"/>
  <c r="BD54"/>
  <c r="W33"/>
  <c r="BC55"/>
  <c r="AY55"/>
  <c i="5" r="J33"/>
  <c i="1" r="AV59"/>
  <c r="AT59"/>
  <c i="4" r="J35"/>
  <c i="1" r="AV58"/>
  <c r="AT58"/>
  <c i="3" r="J35"/>
  <c i="1" r="AV57"/>
  <c r="AT57"/>
  <c r="BA55"/>
  <c r="AW55"/>
  <c i="2" r="J35"/>
  <c i="1" r="AV56"/>
  <c r="AT56"/>
  <c r="BB55"/>
  <c r="BB54"/>
  <c r="W31"/>
  <c i="4" r="F35"/>
  <c i="1" r="AZ58"/>
  <c i="5" r="F33"/>
  <c i="1" r="AZ59"/>
  <c i="2" r="F35"/>
  <c i="1" r="AZ56"/>
  <c i="3" l="1" r="BK94"/>
  <c r="J94"/>
  <c r="J63"/>
  <c i="4" r="BK95"/>
  <c r="J95"/>
  <c r="J63"/>
  <c i="2" r="BK127"/>
  <c r="J127"/>
  <c r="J63"/>
  <c i="5" r="BK84"/>
  <c r="J84"/>
  <c r="J59"/>
  <c i="1" r="AU55"/>
  <c r="AU54"/>
  <c r="BC54"/>
  <c r="W32"/>
  <c r="AZ55"/>
  <c r="AZ54"/>
  <c r="W29"/>
  <c r="AX54"/>
  <c r="BA54"/>
  <c r="W30"/>
  <c r="AX55"/>
  <c l="1" r="AW54"/>
  <c r="AK30"/>
  <c r="AY54"/>
  <c i="2" r="J32"/>
  <c i="1" r="AG56"/>
  <c r="AN56"/>
  <c i="3" r="J32"/>
  <c i="1" r="AG57"/>
  <c r="AN57"/>
  <c i="4" r="J32"/>
  <c i="1" r="AG58"/>
  <c r="AN58"/>
  <c r="AV55"/>
  <c r="AT55"/>
  <c r="AV54"/>
  <c r="AK29"/>
  <c i="5" r="J30"/>
  <c i="1" r="AG59"/>
  <c r="AN59"/>
  <c i="4" l="1" r="J41"/>
  <c i="5" r="J39"/>
  <c i="2" r="J41"/>
  <c i="3" r="J41"/>
  <c i="1" r="AG55"/>
  <c r="AN55"/>
  <c r="AT54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<sst xmlns="http://schemas.openxmlformats.org/spreadsheetml/2006/main">
  <si>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</si>
  <si>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</si>
  <si>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</si>
  <si>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</si>
  <si>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</si>
  <si>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{9cb839ef-682c-477a-a3fe-9ba069213251}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</si>
  <si>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</si>
  <si>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</si>
  <si>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</si>
  <si>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</si>
  <si>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</si>
  <si>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</si>
  <si>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</si>
  <si>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</si>
  <si>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2020-03C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</si>
  <si>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</si>
  <si>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</si>
  <si>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NEJDEK - PD OPRAVA FASÁDY VB A VPP</t>
  </si>
  <si>
    <t>KSO:</t>
  </si>
  <si>
    <t>812 5</t>
  </si>
  <si>
    <t>CC-CZ:</t>
  </si>
  <si>
    <t/>
  </si>
  <si>
    <t>Místo:</t>
  </si>
  <si>
    <t>NEJDEK</t>
  </si>
  <si>
    <t>Datum:</t>
  </si>
  <si>
    <t>3. 6. 2020</t>
  </si>
  <si>
    <t>Zadavatel:</t>
  </si>
  <si>
    <t>IČ:</t>
  </si>
  <si>
    <t>SŽDC, s.o. - PRAHA 1</t>
  </si>
  <si>
    <t>DIČ:</t>
  </si>
  <si>
    <t>Uchazeč:</t>
  </si>
  <si>
    <t>Vyplň údaj</t>
  </si>
  <si>
    <t>Projektant:</t>
  </si>
  <si>
    <t>ATELIER DS76 - D.SUCHEVIČ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</si>
  <si>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</si>
  <si>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</si>
  <si>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</si>
  <si>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</si>
  <si>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</si>
  <si>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</si>
  <si>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</si>
  <si>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</si>
  <si>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</si>
  <si>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</si>
  <si>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</si>
  <si>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</si>
  <si>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</si>
  <si>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</si>
  <si>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</si>
  <si>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</si>
  <si>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</si>
  <si>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</si>
  <si>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</si>
  <si>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</si>
  <si>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</si>
  <si>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</si>
  <si>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</si>
  <si>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</si>
  <si>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</si>
  <si>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</si>
  <si>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</si>
  <si>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</si>
  <si>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</si>
  <si>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</si>
  <si>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</si>
  <si>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</si>
  <si>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</si>
  <si>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</si>
  <si>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</si>
  <si>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</si>
  <si>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</si>
  <si>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</si>
  <si>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</si>
  <si>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</si>
  <si>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</si>
  <si>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</si>
  <si>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</si>
  <si>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D.1.</t>
  </si>
  <si>
    <t>OPRAVA FASÁDY VB A VPP</t>
  </si>
  <si>
    <t>STA</t>
  </si>
  <si>
    <t>1</t>
  </si>
  <si>
    <t>{4bb2f6ec-343f-49f7-a69a-d513ff1ccf8f}</t>
  </si>
  <si>
    <t>2</t>
  </si>
  <si>
    <t>/</t>
  </si>
  <si>
    <t>D.1.1</t>
  </si>
  <si>
    <t>ARCHITEKTONICKO-STAVEBNÍ ŘEŠENÍ</t>
  </si>
  <si>
    <t>Soupis</t>
  </si>
  <si>
    <t>{793d8377-1104-4fca-9d04-417cf743855b}</t>
  </si>
  <si>
    <t>D.1.4b</t>
  </si>
  <si>
    <t>ZDRAVOTNÍ INSTALACE</t>
  </si>
  <si>
    <t>{a404cf3d-01bf-4761-959d-fce25c1e46ea}</t>
  </si>
  <si>
    <t>D.1.4.cc</t>
  </si>
  <si>
    <t>ELEKTROINSTALACE</t>
  </si>
  <si>
    <t>{ee3b8f70-c4b0-421c-bcb4-3561e7c9e2b9}</t>
  </si>
  <si>
    <t>VRN</t>
  </si>
  <si>
    <t>VEDLEJŠÍ NÁKLADY</t>
  </si>
  <si>
    <t>{d8018c7b-c47c-4c89-9767-dbf77647c055}</t>
  </si>
  <si>
    <t>KRYCÍ LIST SOUPISU PRACÍ</t>
  </si>
  <si>
    <t>Objekt:</t>
  </si>
  <si>
    <t>D.1. - OPRAVA FASÁDY VB A VPP</t>
  </si>
  <si>
    <t>Soupis:</t>
  </si>
  <si>
    <t>D.1.1 - ARCHITEKTONICKO-STAVEBNÍ ŘEŠENÍ</t>
  </si>
  <si>
    <t xml:space="preserve">NEDÍLNOU SOUČÁSTÍ PRO OCENĚNÍ JE PROJEKTOVÁ DOKUMENTACE. MATERIÁLY  P Ř Í P A D N Ě   UVEDENÉ V ROZPOČTU JSOU  O R I E N T A Č N Í. MOHOU BÝT DODVATELEM V SOULADU SE ZÁKONEM č.134/2016 SB ZAMĚNĚNY ZA PŘEDPOKLADU, ŽE BUDOU SPLŇOVAT SROVNATELNÉ  TECHNICKÉ PARAMETRY.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</si>
  <si>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</si>
  <si>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</si>
  <si>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</si>
  <si>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</si>
  <si>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</si>
  <si>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</si>
  <si>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</si>
  <si>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</si>
  <si>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38 - Různé kompletní konstrukce - sanace</t>
  </si>
  <si>
    <t xml:space="preserve">    4 - Vodorovné konstrukce</t>
  </si>
  <si>
    <t xml:space="preserve">    43 - Schodišťové konstrukce a rampy</t>
  </si>
  <si>
    <t xml:space="preserve">    5 - Komunikace pozemní</t>
  </si>
  <si>
    <t xml:space="preserve">    6 - Úpravy povrchů, podlahy a osazování výplní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</si>
  <si>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</si>
  <si>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</si>
  <si>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</si>
  <si>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</si>
  <si>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89 - Ostatní konstrukce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</si>
  <si>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</si>
  <si>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</si>
  <si>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</si>
  <si>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</si>
  <si>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</si>
  <si>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</si>
  <si>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</si>
  <si>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</si>
  <si>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</si>
  <si>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</si>
  <si>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</si>
  <si>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</si>
  <si>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</si>
  <si>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</si>
  <si>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</si>
  <si>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</si>
  <si>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</si>
  <si>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</si>
  <si>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</si>
  <si>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</si>
  <si>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</si>
  <si>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</si>
  <si>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</si>
  <si>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</si>
  <si>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</si>
  <si>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 xml:space="preserve">    798 - Vybavení interieru</t>
  </si>
  <si>
    <t>N00 - Nepojmenované práce</t>
  </si>
  <si>
    <t xml:space="preserve">    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</si>
  <si>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</si>
  <si>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</si>
  <si>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</si>
  <si>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</si>
  <si>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</si>
  <si>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</si>
  <si>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</si>
  <si>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</si>
  <si>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</si>
  <si>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</si>
  <si>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</si>
  <si>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</si>
  <si>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</si>
  <si>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</si>
  <si>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</si>
  <si>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</si>
  <si>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</si>
  <si>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</si>
  <si>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174111101</t>
  </si>
  <si>
    <t>Zásyp sypaninou z jakékoliv horniny ručně s uložením výkopku ve vrstvách se zhutněním jam, šachet, rýh nebo kolem objektů v těchto vykopávkách</t>
  </si>
  <si>
    <t>m3</t>
  </si>
  <si>
    <t>CS ÚRS 2020 01</t>
  </si>
  <si>
    <t>4</t>
  </si>
  <si>
    <t>-443111662</t>
  </si>
  <si>
    <t>PP</t>
  </si>
  <si>
    <t>VV</t>
  </si>
  <si>
    <t>ZASYP SKLEPNIHO SVETLIKU</t>
  </si>
  <si>
    <t>/viz vykres c .24/</t>
  </si>
  <si>
    <t>1,00*1,00*1,80</t>
  </si>
  <si>
    <t>M</t>
  </si>
  <si>
    <t>58344171</t>
  </si>
  <si>
    <t>štěrkodrť frakce 0/32</t>
  </si>
  <si>
    <t>t</t>
  </si>
  <si>
    <t>8</t>
  </si>
  <si>
    <t>705961874</t>
  </si>
  <si>
    <t>1,80*2,00</t>
  </si>
  <si>
    <t>Zakládání</t>
  </si>
  <si>
    <t>3</t>
  </si>
  <si>
    <t>271532212R</t>
  </si>
  <si>
    <t>Podsyp pod základové konstrukce se zhutněním z hrubého kameniva frakce 0 až 32 mm</t>
  </si>
  <si>
    <t>862596836</t>
  </si>
  <si>
    <t>Podsyp pod základové konstrukce se zhutněním a urovnáním povrchu z kameniva hrubého, frakce 0 - 32 mm</t>
  </si>
  <si>
    <t>PSC</t>
  </si>
  <si>
    <t xml:space="preserve">Poznámka k souboru cen:_x000d_
1. Ceny slouží pro ocenění násypů pod základové konstrukce tloušťky vrstvy do 300 mm._x000d_
2. Násypy s tloušťkou vrstvy přesahující 300 mm se ocení cenami souboru cen 213 31-…. Polštáře zhutněné pod základy v katalogu 800-2 Zvláštní zakládání objektů._x000d_
</t>
  </si>
  <si>
    <t>"kryté nástupiště"</t>
  </si>
  <si>
    <t>112,8*0,2</t>
  </si>
  <si>
    <t>271562211</t>
  </si>
  <si>
    <t>Podsyp pod základové konstrukce se zhutněním z drobného kameniva frakce 0 až 4 mm</t>
  </si>
  <si>
    <t>-1792037010</t>
  </si>
  <si>
    <t>Podsyp pod základové konstrukce se zhutněním a urovnáním povrchu z kameniva drobného, frakce 0 - 4 mm</t>
  </si>
  <si>
    <t>112,8*0,02</t>
  </si>
  <si>
    <t>Svislé a kompletní konstrukce</t>
  </si>
  <si>
    <t>5</t>
  </si>
  <si>
    <t>342273112</t>
  </si>
  <si>
    <t>Příčka tl 175 mm z bloků z lehkého keramického betonu tl 175 mm</t>
  </si>
  <si>
    <t>m2</t>
  </si>
  <si>
    <t>986327174</t>
  </si>
  <si>
    <t>Příčky z bloků z lehkého keramického betonu na maltu, tloušťka zdiva 175 mm</t>
  </si>
  <si>
    <t>ZAZDIVKA SKLEP.SVETLIKU</t>
  </si>
  <si>
    <t>1.PP</t>
  </si>
  <si>
    <t>/viz vykres c.23/</t>
  </si>
  <si>
    <t>1,00*1,80</t>
  </si>
  <si>
    <t>6</t>
  </si>
  <si>
    <t>310238211</t>
  </si>
  <si>
    <t>Zazdívka otvorů ve zdivu nadzákladovém cihlami pálenými plochy přes 0,25 m2 do 1 m2 na maltu vápenocementovou</t>
  </si>
  <si>
    <t>534557690</t>
  </si>
  <si>
    <t>ZAZDIVKY</t>
  </si>
  <si>
    <t>1.NP</t>
  </si>
  <si>
    <t>/viz vykres c.24/</t>
  </si>
  <si>
    <t>0,50*0,30*1,20</t>
  </si>
  <si>
    <t>0,50*1,20*1,10</t>
  </si>
  <si>
    <t>3.NP</t>
  </si>
  <si>
    <t>/viz vykres c.26/</t>
  </si>
  <si>
    <t>1,20*2,10</t>
  </si>
  <si>
    <t>Odpocet otvoru</t>
  </si>
  <si>
    <t>-0,80*1,97</t>
  </si>
  <si>
    <t>Součet</t>
  </si>
  <si>
    <t>7</t>
  </si>
  <si>
    <t>310237251</t>
  </si>
  <si>
    <t>Zazdívka otvorů ve zdivu nadzákladovém cihlami pálenými plochy přes 0,09 m2 do 0,25 m2, ve zdi tl. přes 300 do 450 mm</t>
  </si>
  <si>
    <t>kus</t>
  </si>
  <si>
    <t>2122792669</t>
  </si>
  <si>
    <t>OKENKA</t>
  </si>
  <si>
    <t>342272215</t>
  </si>
  <si>
    <t>Příčky z pórobetonových tvárnic hladkých na tenké maltové lože objemová hmotnost do 500 kg/m3, tloušťka příčky 75 mm</t>
  </si>
  <si>
    <t>1779950781</t>
  </si>
  <si>
    <t>NOVE PRICKY</t>
  </si>
  <si>
    <t>/viz vykres c.24+29/</t>
  </si>
  <si>
    <t>1,775*4,10*2</t>
  </si>
  <si>
    <t>-0,70*1,97*2</t>
  </si>
  <si>
    <t>9</t>
  </si>
  <si>
    <t>342272235</t>
  </si>
  <si>
    <t>Příčky z pórobetonových tvárnic hladkých na tenké maltové lože objemová hmotnost do 500 kg/m3, tloušťka příčky 125 mm</t>
  </si>
  <si>
    <t>-72637986</t>
  </si>
  <si>
    <t>1,95*3,50</t>
  </si>
  <si>
    <t>3,00*4,10</t>
  </si>
  <si>
    <t>10</t>
  </si>
  <si>
    <t>342272245</t>
  </si>
  <si>
    <t>Příčky z pórobetonových tvárnic hladkých na tenké maltové lože objemová hmotnost do 500 kg/m3, tloušťka příčky 150 mm</t>
  </si>
  <si>
    <t>2121235171</t>
  </si>
  <si>
    <t>1,10*3,50</t>
  </si>
  <si>
    <t>11</t>
  </si>
  <si>
    <t>342291121</t>
  </si>
  <si>
    <t>Ukotvení příček plochými kotvami, do konstrukce cihelné</t>
  </si>
  <si>
    <t>m</t>
  </si>
  <si>
    <t>-187158062</t>
  </si>
  <si>
    <t>3,50*4</t>
  </si>
  <si>
    <t>4,10*4</t>
  </si>
  <si>
    <t>12</t>
  </si>
  <si>
    <t>342291111</t>
  </si>
  <si>
    <t>Ukotvení příček polyuretanovou pěnou, tl. příčky do 100 mm</t>
  </si>
  <si>
    <t>117417715</t>
  </si>
  <si>
    <t>1,775*2</t>
  </si>
  <si>
    <t>13</t>
  </si>
  <si>
    <t>342291112</t>
  </si>
  <si>
    <t>Ukotvení příček polyuretanovou pěnou, tl. příčky přes 100 mm</t>
  </si>
  <si>
    <t>-1535552151</t>
  </si>
  <si>
    <t>1,95+1,10+3,00</t>
  </si>
  <si>
    <t>14</t>
  </si>
  <si>
    <t>317142432</t>
  </si>
  <si>
    <t>Překlady nenosné z pórobetonu osazené do tenkého maltového lože, výšky do 250 mm, šířky překladu 125 mm, délky překladu přes 1000 do 1250 mm</t>
  </si>
  <si>
    <t>65230943</t>
  </si>
  <si>
    <t>PREKLAD V NOVE PRICCE</t>
  </si>
  <si>
    <t>317142442</t>
  </si>
  <si>
    <t>Překlady nenosné z pórobetonu osazené do tenkého maltového lože, výšky do 250 mm, šířky překladu 150 mm, délky překladu přes 1000 do 1250 mm</t>
  </si>
  <si>
    <t>-194778620</t>
  </si>
  <si>
    <t>38</t>
  </si>
  <si>
    <t>Různé kompletní konstrukce - sanace</t>
  </si>
  <si>
    <t>16</t>
  </si>
  <si>
    <t>319202113</t>
  </si>
  <si>
    <t>Dodatečná izolace zdiva injektáží nízkotlakou metodou silikonovou mikroemulzí, tloušťka zdiva přes 300 do 450 mm</t>
  </si>
  <si>
    <t>-378214643</t>
  </si>
  <si>
    <t>OBVODOVA TLAKOVA INJEKTAZ ZDIVA</t>
  </si>
  <si>
    <t>VC.VRTU</t>
  </si>
  <si>
    <t>/viz TZ a vykres c.24/</t>
  </si>
  <si>
    <t>9,20+10,00+4,60+4,10</t>
  </si>
  <si>
    <t>4,60*2+4,10+4,60+10,00</t>
  </si>
  <si>
    <t>9,20+5,10+3,10</t>
  </si>
  <si>
    <t>17</t>
  </si>
  <si>
    <t>319202114</t>
  </si>
  <si>
    <t>Dodatečná izolace zdiva injektáží nízkotlakou metodou silikonovou mikroemulzí, tloušťka zdiva přes 450 do 600 mm</t>
  </si>
  <si>
    <t>1037627564</t>
  </si>
  <si>
    <t>5,10+6,45*2+0,85*2+6,45-3,10</t>
  </si>
  <si>
    <t>28,20-(4,60*2)</t>
  </si>
  <si>
    <t>Vodorovné konstrukce</t>
  </si>
  <si>
    <t>18</t>
  </si>
  <si>
    <t>411121221</t>
  </si>
  <si>
    <t>Montáž prefabrikovaných železobetonových stropů se zalitím spár, včetně podpěrné konstrukce, na cementovou maltu ze stropních desek, šířky do 600 mm a délky do 900 mm</t>
  </si>
  <si>
    <t>430833170</t>
  </si>
  <si>
    <t>ZAKRYTI UBOURANEHO KOMINA</t>
  </si>
  <si>
    <t>/viz vykres c.29/</t>
  </si>
  <si>
    <t>19</t>
  </si>
  <si>
    <t>59341210</t>
  </si>
  <si>
    <t>deska stropní plná PZD 890x290x65mm</t>
  </si>
  <si>
    <t>-1397714207</t>
  </si>
  <si>
    <t>2*1,01 "Přepočtené koeficientem množství</t>
  </si>
  <si>
    <t>43</t>
  </si>
  <si>
    <t>Schodišťové konstrukce a rampy</t>
  </si>
  <si>
    <t>20</t>
  </si>
  <si>
    <t>R POL 1</t>
  </si>
  <si>
    <t>Z1 - Rampa ocelová pro osoby s omezenou schopností pohybu - kompletní D+ M vč.kotvení a povrchové úpravy (viz popis uvnitř položky)</t>
  </si>
  <si>
    <t>-1073799258</t>
  </si>
  <si>
    <t>RAMPA</t>
  </si>
  <si>
    <t>Z JAKL A L PROFILU, PODLAHOVY ROST A VODICI TYC</t>
  </si>
  <si>
    <t>KOTVENI PRES KOTEVNI PLECH DO DLAZBY</t>
  </si>
  <si>
    <t>ZAROVE POZINK + NATER</t>
  </si>
  <si>
    <t>/viz vypis zamecnickych vyrobku a vykres c.24/</t>
  </si>
  <si>
    <t>Z1</t>
  </si>
  <si>
    <t>1,635*2,65</t>
  </si>
  <si>
    <t>1,80*2,85</t>
  </si>
  <si>
    <t>628195001</t>
  </si>
  <si>
    <t>Očištění zdiva nebo betonu zdí a valů před započetím oprav ručně</t>
  </si>
  <si>
    <t>2085195460</t>
  </si>
  <si>
    <t>STAV. KAMENNE STUPNE U VCHOD.DVERI</t>
  </si>
  <si>
    <t>/viz vykres c.24 - odmereno/</t>
  </si>
  <si>
    <t>(0,30+0,20)*(1,13+1,20)</t>
  </si>
  <si>
    <t>(0,80+0,20)*1,90</t>
  </si>
  <si>
    <t>(0,60+0,20)*1,60</t>
  </si>
  <si>
    <t>(0,30+0,20)*(1,00*2+1,25*3)</t>
  </si>
  <si>
    <t>Komunikace pozemní</t>
  </si>
  <si>
    <t>22</t>
  </si>
  <si>
    <t>57783111R</t>
  </si>
  <si>
    <t>Recyklace asfaltového krytu za horka na místě dvouvrstvá s přidáním drceného kameniva nebo asfaltu nebo kameniva a asfaltu do původní vrstvy tl. 50 mm (materiál ve specifikaci) s vtlačovanou vrstvou z asfaltové směsi (materiál ve specifikaci) plochy do 10</t>
  </si>
  <si>
    <t>296850273</t>
  </si>
  <si>
    <t>Recyklace asfaltového krytu za horka na místě dvouvrstvá s přidáním drceného kameniva nebo asfaltu nebo kameniva a asfaltu do původní vrstvy tl. 50 mm (materiál ve specifikaci) s vtlačovanou vrstvou z asfaltové směsi (materiál ve specifikaci) plochy do 10 000 m2, tloušťky po zhutnění 90 mm (50+40 mm)</t>
  </si>
  <si>
    <t>UPRAVA ASFALTOVE ZPEV.PLOCHY "ROZPEKANIM"</t>
  </si>
  <si>
    <t>TECHNOLOGII UPRESNI ZHOTOVITEL DLE SKUTECNOSTI</t>
  </si>
  <si>
    <t>/viz udaj projektanta/</t>
  </si>
  <si>
    <t>630,00</t>
  </si>
  <si>
    <t>23</t>
  </si>
  <si>
    <t>58942406</t>
  </si>
  <si>
    <t>beton asfaltový vrstva obrusná ACO 11+ pojivo asfalt 50/70</t>
  </si>
  <si>
    <t>-1219111121</t>
  </si>
  <si>
    <t>24</t>
  </si>
  <si>
    <t>58942421</t>
  </si>
  <si>
    <t>beton asfaltový vrstva ložní ACL 22+ pojivo asfalt 50/70</t>
  </si>
  <si>
    <t>-633726082</t>
  </si>
  <si>
    <t>25</t>
  </si>
  <si>
    <t>573911121</t>
  </si>
  <si>
    <t>Asfaltový postřik regenerační PR s posypem kameniva v množství 1,00 kg/m2</t>
  </si>
  <si>
    <t>-2141135733</t>
  </si>
  <si>
    <t>26</t>
  </si>
  <si>
    <t>596811221</t>
  </si>
  <si>
    <t xml:space="preserve">Kladení dlažby z betonových nebo kameninových dlaždic komunikací pro pěší s vyplněním spár a se smetením přebytečného materiálu na vzdálenost do 3 m s ložem z kameniva těženého tl. do 30 mm velikosti dlaždic přes 0,09 m2 do 0,25 m2, pro plochy přes 50 do </t>
  </si>
  <si>
    <t>-2052313394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</si>
  <si>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50 do 100 m2</t>
  </si>
  <si>
    <t>NOVA SKLADBA POVRCHU KRYTEHO NASTUPISTE</t>
  </si>
  <si>
    <t>/viz skladby podlah a vykres c.24/</t>
  </si>
  <si>
    <t>P3</t>
  </si>
  <si>
    <t>112,80</t>
  </si>
  <si>
    <t>27</t>
  </si>
  <si>
    <t>59246009</t>
  </si>
  <si>
    <t>dlažba plošná betonová terasová tryskaná 500x500x50mm</t>
  </si>
  <si>
    <t>1910312989</t>
  </si>
  <si>
    <t>112,80*1,05 "Přepočtené koeficientem množství</t>
  </si>
  <si>
    <t>28</t>
  </si>
  <si>
    <t>151201201</t>
  </si>
  <si>
    <t>Zřízení pažení stěn výkopu bez rozepření nebo vzepření zátažné, hloubky do 4 m</t>
  </si>
  <si>
    <t>2113568574</t>
  </si>
  <si>
    <t>ZAJISTENI OBRUBNIKU (HRANY) ZPEV.PLOCHY NASTUPISTE</t>
  </si>
  <si>
    <t>40,00</t>
  </si>
  <si>
    <t>29</t>
  </si>
  <si>
    <t>151201211</t>
  </si>
  <si>
    <t>Odstranění pažení stěn výkopu bez rozepření nebo vzepření s uložením pažin na vzdálenost do 3 m od okraje výkopu zátažné, hloubky do 4 m</t>
  </si>
  <si>
    <t>33704708</t>
  </si>
  <si>
    <t>30</t>
  </si>
  <si>
    <t>151201401</t>
  </si>
  <si>
    <t>Zřízení vzepření zapažených stěn výkopů s potřebným přepažováním při pažení zátažném, hloubky do 4 m</t>
  </si>
  <si>
    <t>-1583273280</t>
  </si>
  <si>
    <t>31</t>
  </si>
  <si>
    <t>151201411</t>
  </si>
  <si>
    <t>Odstranění vzepření stěn výkopů s uložením materiálu na vzdálenost do 3 m od kraje výkopu při pažení zátažném, hloubky do 4 m</t>
  </si>
  <si>
    <t>-466741850</t>
  </si>
  <si>
    <t>32</t>
  </si>
  <si>
    <t>581124115</t>
  </si>
  <si>
    <t>Kryt z prostého betonu komunikací pro pěší tl. 150 mm</t>
  </si>
  <si>
    <t>-1858026896</t>
  </si>
  <si>
    <t>ZABETONOVANI PO ODSTRANENI GEIGERU</t>
  </si>
  <si>
    <t>0,80*0,50</t>
  </si>
  <si>
    <t>33</t>
  </si>
  <si>
    <t>572360112</t>
  </si>
  <si>
    <t>Vyspravení krytu komunikací po překopech inženýrských sítí plochy do 15 m2 asfaltovou směsí aplikovanou za studena, po zhutnění tl. přes 40 do 60 mm</t>
  </si>
  <si>
    <t>-1888129539</t>
  </si>
  <si>
    <t>Úpravy povrchů, podlahy a osazování výplní</t>
  </si>
  <si>
    <t>61</t>
  </si>
  <si>
    <t>Úprava povrchů vnitřních</t>
  </si>
  <si>
    <t>34</t>
  </si>
  <si>
    <t>632451021</t>
  </si>
  <si>
    <t>Potěr cementový vyrovnávací z malty (MC-15) v pásu o průměrné (střední) tl. od 10 do 20 mm</t>
  </si>
  <si>
    <t>917374182</t>
  </si>
  <si>
    <t>POD VNITRNI PARAPETY</t>
  </si>
  <si>
    <t>1.NP-3.NP</t>
  </si>
  <si>
    <t>/sirku upresnit dle konkretni situace/</t>
  </si>
  <si>
    <t>O1-O10</t>
  </si>
  <si>
    <t>1,15*2*0,30</t>
  </si>
  <si>
    <t>2,46*1*0,30</t>
  </si>
  <si>
    <t>1,17*4*0,30</t>
  </si>
  <si>
    <t>1,23*4*0,30</t>
  </si>
  <si>
    <t>0,95*5*0,30</t>
  </si>
  <si>
    <t>0,93*3*0,30</t>
  </si>
  <si>
    <t>1,05*10*0,30</t>
  </si>
  <si>
    <t>1,25*1*0,30</t>
  </si>
  <si>
    <t>0,80*1*0,30</t>
  </si>
  <si>
    <t>0,73*4*0,30</t>
  </si>
  <si>
    <t>NA ZAZDIVCE PARAPETU</t>
  </si>
  <si>
    <t>1,00*0,15</t>
  </si>
  <si>
    <t>35</t>
  </si>
  <si>
    <t>611125101</t>
  </si>
  <si>
    <t>Vyplnění spár vnitřních povrchů cementovou maltou, ploch z cihel stropů</t>
  </si>
  <si>
    <t>450305307</t>
  </si>
  <si>
    <t>ZASPAROVANI STROPU 1.PP</t>
  </si>
  <si>
    <t>/viz TZ a vykres c.23/</t>
  </si>
  <si>
    <t>(5,10+13,07+3,76+7,67+12,10)*1,20</t>
  </si>
  <si>
    <t>(13,29+12,20+12,79+13,88)*1,20</t>
  </si>
  <si>
    <t>(16,13+15,65+14,18+13,42)*1,20</t>
  </si>
  <si>
    <t>36</t>
  </si>
  <si>
    <t>612125101</t>
  </si>
  <si>
    <t>Vyplnění spár vnitřních povrchů cementovou maltou, ploch z cihel stěn</t>
  </si>
  <si>
    <t>1901403777</t>
  </si>
  <si>
    <t>ZASPAROVANI STEN 1.PP</t>
  </si>
  <si>
    <t>/viz TZ a vykres c.23+29/</t>
  </si>
  <si>
    <t>MISTN.C. 1S01-1S13</t>
  </si>
  <si>
    <t>(1,20+3,00)*2*2,90</t>
  </si>
  <si>
    <t>(1,10+1,50+3,05+4,60+1,25)*2,90</t>
  </si>
  <si>
    <t>(0,75+2,50)*2*2,60</t>
  </si>
  <si>
    <t>5,65*2,60*2</t>
  </si>
  <si>
    <t>(2,15+3,95)*2*2,60</t>
  </si>
  <si>
    <t>(2,70+4,30)*2*2,30</t>
  </si>
  <si>
    <t>(2,30+4,90)*2*2,30*2</t>
  </si>
  <si>
    <t>(2,50+4,90)*2*2,30</t>
  </si>
  <si>
    <t>(2,90+4,90)*2*2,30</t>
  </si>
  <si>
    <t>(2,70+4,90)*2*2,30</t>
  </si>
  <si>
    <t>(2,60+4,90)*2*2,30</t>
  </si>
  <si>
    <t>(2,60+4,30)*2*2,30</t>
  </si>
  <si>
    <t>(1,00+0,95*2)*2,30</t>
  </si>
  <si>
    <t>(1,00+1,00*2)*2,30</t>
  </si>
  <si>
    <t>-1,80*2,00*2</t>
  </si>
  <si>
    <t>-1,90*2,00*2</t>
  </si>
  <si>
    <t>-2,90*2,10*10</t>
  </si>
  <si>
    <t>-1,20*1,90*3</t>
  </si>
  <si>
    <t>-1,00*1,75</t>
  </si>
  <si>
    <t>-1,00*1,80</t>
  </si>
  <si>
    <t>-0,80*1,97*2</t>
  </si>
  <si>
    <t>-1,00*2,39*2</t>
  </si>
  <si>
    <t xml:space="preserve">Pripocet  osteni</t>
  </si>
  <si>
    <t>0,60*(1,80+2,15*2)</t>
  </si>
  <si>
    <t>0,60*(1,90+2,15*2)</t>
  </si>
  <si>
    <t>0,45*(2,90+2,30*2)*3</t>
  </si>
  <si>
    <t>0,65*(2,90+2,30*2)</t>
  </si>
  <si>
    <t>0,50*(2,90+2,30*2)</t>
  </si>
  <si>
    <t>0,65*(1,20+2,00*2)</t>
  </si>
  <si>
    <t>0,75*(1,00+1,75)*2</t>
  </si>
  <si>
    <t>0,60*(1,00+1,80)*2</t>
  </si>
  <si>
    <t>0,50*(1,20+2,00*2)*2</t>
  </si>
  <si>
    <t>0,60*(1,00+2,39*2)</t>
  </si>
  <si>
    <t>37</t>
  </si>
  <si>
    <t>612142001</t>
  </si>
  <si>
    <t>Potažení vnitřních ploch pletivem v ploše nebo pruzích, na plném podkladu sklovláknitým vtlačením do tmelu stěn</t>
  </si>
  <si>
    <t>1451059682</t>
  </si>
  <si>
    <t>PERLINKA NA NOVEM ZDIVU A ZAZDIVKACH</t>
  </si>
  <si>
    <t>0,30*1,20*2</t>
  </si>
  <si>
    <t>1,20*1,10*2</t>
  </si>
  <si>
    <t>0,40*0,50*2</t>
  </si>
  <si>
    <t>1,775*4,00*2*2</t>
  </si>
  <si>
    <t>1,95*3,00*2</t>
  </si>
  <si>
    <t>3,00*4,00*2</t>
  </si>
  <si>
    <t>1,10*3,50*2</t>
  </si>
  <si>
    <t>-0,70*1,97*4</t>
  </si>
  <si>
    <t>-0,80*1,97*4</t>
  </si>
  <si>
    <t>1,20*2,10*2</t>
  </si>
  <si>
    <t>ROHY, SPOJE, PRESAHY</t>
  </si>
  <si>
    <t>35,00</t>
  </si>
  <si>
    <t>612131121</t>
  </si>
  <si>
    <t>Podkladní a spojovací vrstva vnitřních omítaných ploch penetrace akrylát-silikonová nanášená ručně stěn</t>
  </si>
  <si>
    <t>301142342</t>
  </si>
  <si>
    <t>39</t>
  </si>
  <si>
    <t>612321121</t>
  </si>
  <si>
    <t>Omítka vápenocementová vnitřních ploch nanášená ručně jednovrstvá, tloušťky do 10 mm hladká svislých konstrukcí stěn</t>
  </si>
  <si>
    <t>-125568116</t>
  </si>
  <si>
    <t xml:space="preserve">OMITKY STEN NA NEBOURANEM ZDIVU </t>
  </si>
  <si>
    <t>/viz TZ a vykres c.14+19/</t>
  </si>
  <si>
    <t>MISTN.C. 0P11- 0P16 + 0P01</t>
  </si>
  <si>
    <t>(3,70*4+2,25*2+1,95*2)*4,00</t>
  </si>
  <si>
    <t>(2,65+5,05)*2*4,00</t>
  </si>
  <si>
    <t>(5,05+5,25)*2*4,00</t>
  </si>
  <si>
    <t>-1,23*1,27*2</t>
  </si>
  <si>
    <t>-1,75*2,80*2</t>
  </si>
  <si>
    <t>-1,20*1,10*2</t>
  </si>
  <si>
    <t>-1,25*3,035</t>
  </si>
  <si>
    <t>-1,00*3,085</t>
  </si>
  <si>
    <t>0,25*(1,63+1,37)*2*2</t>
  </si>
  <si>
    <t>0,50*(1,75+2,80*2)</t>
  </si>
  <si>
    <t>"WC personál"</t>
  </si>
  <si>
    <t>(3,0+5,05)*2</t>
  </si>
  <si>
    <t>-(0,8*1,97+1,15*2,18)</t>
  </si>
  <si>
    <t>0,25*(1,15+2*2,18)</t>
  </si>
  <si>
    <t>40</t>
  </si>
  <si>
    <t>612321191</t>
  </si>
  <si>
    <t>Omítka vápenocementová vnitřních ploch nanášená ručně Příplatek k cenám za každých dalších i započatých 5 mm tloušťky omítky přes 10 mm stěn</t>
  </si>
  <si>
    <t>-738939012</t>
  </si>
  <si>
    <t>228,123*2 'Přepočtené koeficientem množství</t>
  </si>
  <si>
    <t>41</t>
  </si>
  <si>
    <t>612311131</t>
  </si>
  <si>
    <t>Potažení vnitřních ploch štukem tloušťky do 3 mm svislých konstrukcí stěn</t>
  </si>
  <si>
    <t>691512782</t>
  </si>
  <si>
    <t>Mezisoučet</t>
  </si>
  <si>
    <t>NA NOVEM ZDIVU A ZAZDIVKACH</t>
  </si>
  <si>
    <t>ODEČET KERAMICKY OBKLAD STEN</t>
  </si>
  <si>
    <t>/viz vykres c.24+29 - legenda mistnosti/</t>
  </si>
  <si>
    <t>MISTN.C.0P11-0P14</t>
  </si>
  <si>
    <t>-(1,10+1,95)*2*2,10</t>
  </si>
  <si>
    <t>-(2,475+1,95)*2*2,10</t>
  </si>
  <si>
    <t>-(3,70+2,55)*2*2,10</t>
  </si>
  <si>
    <t>-(0,90+1,775)*2*2,10*2</t>
  </si>
  <si>
    <t>-(1,05+1,775)*2*2,10</t>
  </si>
  <si>
    <t>-(-0,80*2,00*5)</t>
  </si>
  <si>
    <t>-(-0,70*2,00*4)</t>
  </si>
  <si>
    <t>42</t>
  </si>
  <si>
    <t>611325421</t>
  </si>
  <si>
    <t>Oprava vnitřní vápenocementové štukové omítky stropů v rozsahu plochy do 10%</t>
  </si>
  <si>
    <t>798123889</t>
  </si>
  <si>
    <t>Oprava vápenocementové omítky vnitřních ploch štukové dvouvrstvé, tloušťky do 20 mm a tloušťky štuku do 3 mm stropů, v rozsahu opravované plochy do 10%</t>
  </si>
  <si>
    <t xml:space="preserve">Poznámka k souboru cen:_x000d_
1. Pro ocenění opravy omítek plochy do 1 m2 se použijí ceny souboru cen 61. 32-52.. Vápenocementová omítka jednotlivých malých ploch._x000d_
</t>
  </si>
  <si>
    <t xml:space="preserve">"schodiště"  12,85*3</t>
  </si>
  <si>
    <t>612325421</t>
  </si>
  <si>
    <t>Oprava vápenocementové omítky vnitřních ploch štukové dvouvrstvé, tloušťky do 20 mm a tloušťky štuku do 3 mm stěn, v rozsahu opravované plochy do 10%</t>
  </si>
  <si>
    <t>1395114</t>
  </si>
  <si>
    <t>STAVAJICI OMITKY PRO OPRAVU - schodiště</t>
  </si>
  <si>
    <t>1.NP - MISTN.C.0P07</t>
  </si>
  <si>
    <t>(0,70+2,10)*2*4,60</t>
  </si>
  <si>
    <t>(3,08+4,60)*2*4,60</t>
  </si>
  <si>
    <t>1,60*2*4,00</t>
  </si>
  <si>
    <t>5,00</t>
  </si>
  <si>
    <t>-0,90*1,97*2</t>
  </si>
  <si>
    <t>-0,95*2,10</t>
  </si>
  <si>
    <t>-1,00*3,08</t>
  </si>
  <si>
    <t>2.NP - MISTN.C.10P1</t>
  </si>
  <si>
    <t>(0,56+2,10)*2*4,00</t>
  </si>
  <si>
    <t>(3,05+4,60)*2*4,00</t>
  </si>
  <si>
    <t>4,00</t>
  </si>
  <si>
    <t>-1,30*2,60*2</t>
  </si>
  <si>
    <t>-1,05*2,10</t>
  </si>
  <si>
    <t>Pripocet osteni</t>
  </si>
  <si>
    <t>0,15*(1,05+2,10)*2</t>
  </si>
  <si>
    <t>3.NP - MISTN.C.2P01</t>
  </si>
  <si>
    <t>(0,35+1,60)*2*2,90</t>
  </si>
  <si>
    <t>(3,05+4,60+1,50)*2*2,90</t>
  </si>
  <si>
    <t>Odpocet otvoru a zazdivky</t>
  </si>
  <si>
    <t>-0,73*1,11</t>
  </si>
  <si>
    <t>-1,20*2,10</t>
  </si>
  <si>
    <t>0,20*(1,20+1,50)*2</t>
  </si>
  <si>
    <t>44</t>
  </si>
  <si>
    <t>612325422</t>
  </si>
  <si>
    <t>Oprava vápenocementové omítky vnitřních ploch štukové dvouvrstvé, tloušťky do 20 mm a tloušťky štuku do 3 mm stěn, v rozsahu opravované plochy přes 10 do 30%</t>
  </si>
  <si>
    <t>1791279742</t>
  </si>
  <si>
    <t>3.NP - MISTN.C.2P02</t>
  </si>
  <si>
    <t>(19,00*2-3,70-3,05-0,57+0,20*2)*1,00</t>
  </si>
  <si>
    <t>2,50*(1,005+2,40)/2*3</t>
  </si>
  <si>
    <t>5,30*2,40+5,30*1,60/2</t>
  </si>
  <si>
    <t>(2,80+3,10)*2,40+2,80*1,60/2</t>
  </si>
  <si>
    <t>(0,80*2+3,70)*2,90</t>
  </si>
  <si>
    <t>(5,05+3,50)*2,90</t>
  </si>
  <si>
    <t>(0,45+0,75)*2*4,00*2</t>
  </si>
  <si>
    <t>(0,45+0,45)*2*4,00</t>
  </si>
  <si>
    <t>-0,67*1,06*3</t>
  </si>
  <si>
    <t>0,20*(1,00+1,20)*2*3</t>
  </si>
  <si>
    <t>0,20*(1,10+1,30)*2</t>
  </si>
  <si>
    <t>0,20*(1,20+2,10*2)</t>
  </si>
  <si>
    <t>45</t>
  </si>
  <si>
    <t>622143003</t>
  </si>
  <si>
    <t>Montáž omítkových profilů plastových, pozinkovaných nebo dřevěných upevněných vtlačením do podkladní vrstvy nebo přibitím rohových s tkaninou</t>
  </si>
  <si>
    <t>-375778065</t>
  </si>
  <si>
    <t xml:space="preserve">OCHRANA ROHU </t>
  </si>
  <si>
    <t>/viz vykres c.24 - poznamka/</t>
  </si>
  <si>
    <t>1.NP+3.NP</t>
  </si>
  <si>
    <t>170,00</t>
  </si>
  <si>
    <t>46</t>
  </si>
  <si>
    <t>55343040</t>
  </si>
  <si>
    <t xml:space="preserve">profil rohový Al  90° 23x23mm pro suchou výstavbu</t>
  </si>
  <si>
    <t>1854115676</t>
  </si>
  <si>
    <t>170,00*1,1 "Přepočtené koeficientem množství</t>
  </si>
  <si>
    <t>62</t>
  </si>
  <si>
    <t>Úprava povrchů vnějších</t>
  </si>
  <si>
    <t>47</t>
  </si>
  <si>
    <t>629991011</t>
  </si>
  <si>
    <t>Zakrytí vnějších ploch před znečištěním včetně pozdějšího odkrytí výplní otvorů a svislých ploch fólií přilepenou lepící páskou</t>
  </si>
  <si>
    <t>-1483501913</t>
  </si>
  <si>
    <t>OTVORY V OBVODOVEM ZDIVU</t>
  </si>
  <si>
    <t>/viz tabulka oken a dveri/</t>
  </si>
  <si>
    <t>1,15*2,18*2</t>
  </si>
  <si>
    <t>2,46*2,18*1</t>
  </si>
  <si>
    <t>1,17*2,25*4</t>
  </si>
  <si>
    <t>1,23*1,27*4</t>
  </si>
  <si>
    <t>0,95*1,51*5</t>
  </si>
  <si>
    <t>0,93*1,51*3</t>
  </si>
  <si>
    <t>1,05*2,10*10</t>
  </si>
  <si>
    <t>1,25*2,10*1</t>
  </si>
  <si>
    <t>0,80*1,16*1</t>
  </si>
  <si>
    <t>0,73*1,11*4</t>
  </si>
  <si>
    <t>D1.1-D8.1</t>
  </si>
  <si>
    <t>1,00*3,085*3</t>
  </si>
  <si>
    <t>0,90*1,97*2</t>
  </si>
  <si>
    <t>0,90*2,15*1</t>
  </si>
  <si>
    <t>0,80*1,97*2</t>
  </si>
  <si>
    <t>0,93*2,135*1</t>
  </si>
  <si>
    <t>1,25*3,035*1</t>
  </si>
  <si>
    <t>1,00*3,025*1</t>
  </si>
  <si>
    <t>0,90*2,075*1</t>
  </si>
  <si>
    <t>BOSAZE, SAMBRANY A RIMSY</t>
  </si>
  <si>
    <t>187,00</t>
  </si>
  <si>
    <t>OSTATNI PRVKY NA FASADE</t>
  </si>
  <si>
    <t>25,00</t>
  </si>
  <si>
    <t>48</t>
  </si>
  <si>
    <t>629991001</t>
  </si>
  <si>
    <t>Zakrytí vnějších ploch před znečištěním včetně pozdějšího odkrytí ploch podélných rovných (např. chodníků) fólií položenou volně</t>
  </si>
  <si>
    <t>1757777916</t>
  </si>
  <si>
    <t>ZAKRYTI PRISTRESKU A NIZKYCH STRECH</t>
  </si>
  <si>
    <t>PRI PROVADENI OMITKY</t>
  </si>
  <si>
    <t>1,50*(19,00+7,50*2)</t>
  </si>
  <si>
    <t>ZAKRYTI FASADY PRI NATERU DREV.OBKLADU</t>
  </si>
  <si>
    <t>(19,00+12,00)*2*1,50</t>
  </si>
  <si>
    <t>ZAKYTI PLOCHY NASTUPISTE PRI NATERU SLOUPU</t>
  </si>
  <si>
    <t>1,50*25,00</t>
  </si>
  <si>
    <t>49</t>
  </si>
  <si>
    <t>629135102</t>
  </si>
  <si>
    <t>Vyrovnávací vrstva z cementové malty pod klempířskými prvky šířky přes 150 do 300 mm</t>
  </si>
  <si>
    <t>-877394726</t>
  </si>
  <si>
    <t>POD VENKOVNI PARAPETY</t>
  </si>
  <si>
    <t>/viz vypis klempirskych prvku/</t>
  </si>
  <si>
    <t>16,20+2,50+16,20+4,50+1,40</t>
  </si>
  <si>
    <t>POD RIMSY</t>
  </si>
  <si>
    <t>24,00+51,00</t>
  </si>
  <si>
    <t>50</t>
  </si>
  <si>
    <t>622125111</t>
  </si>
  <si>
    <t>Vyplnění spár cementovou maltou vnějších stěn z tvárnic nebo kamene</t>
  </si>
  <si>
    <t>-1622517336</t>
  </si>
  <si>
    <t>Vyplnění spár vnějších povrchů cementovou maltou, ploch z tvárnic nebo kamene stěn</t>
  </si>
  <si>
    <t xml:space="preserve">Poznámka k souboru cen:_x000d_
1. Ceny jsou určeny pro ocenění vyplnění spár ploch určených k omítání, průměrné hloubky výplně spáry do 30 mm._x000d_
</t>
  </si>
  <si>
    <t>KAMENNY SOKL</t>
  </si>
  <si>
    <t>/viz vykaz plochy projektanta/</t>
  </si>
  <si>
    <t>POHLED JIHOZAPADNI</t>
  </si>
  <si>
    <t>9,00</t>
  </si>
  <si>
    <t>POHLED SEVEROVYCHODNI</t>
  </si>
  <si>
    <t>17,00</t>
  </si>
  <si>
    <t>POHLED JIHOVYCHODNI</t>
  </si>
  <si>
    <t>8,00</t>
  </si>
  <si>
    <t>POHLED SEVEROZAPADNI</t>
  </si>
  <si>
    <t>10,00</t>
  </si>
  <si>
    <t>51</t>
  </si>
  <si>
    <t>R POL 2</t>
  </si>
  <si>
    <t>Oprava a případné doplnění komínové krycí hlavy</t>
  </si>
  <si>
    <t>-950597507</t>
  </si>
  <si>
    <t>/viz vykres c.27-odmereno/</t>
  </si>
  <si>
    <t>0,55*0,85*3</t>
  </si>
  <si>
    <t>0,55*0,55*2</t>
  </si>
  <si>
    <t>52</t>
  </si>
  <si>
    <t>985132211</t>
  </si>
  <si>
    <t>Očištění ploch líce kleneb a podhledů tryskání pískem sušeným</t>
  </si>
  <si>
    <t>1839014148</t>
  </si>
  <si>
    <t>KAMENNA PODOKENNI RIMSA 1.NP</t>
  </si>
  <si>
    <t>/viz vykres c.14+20-22/</t>
  </si>
  <si>
    <t>0,50*(5,20+0,10*2+6,45*2+0,80*2+6,30+5,20)</t>
  </si>
  <si>
    <t>0,50*(0,30*2+6,45*2+6,10)</t>
  </si>
  <si>
    <t>0,5*12*1,25</t>
  </si>
  <si>
    <t>"kamenné schody"</t>
  </si>
  <si>
    <t>0,5*(2*1,5+1,56+3*1,25+2*1,13+1,1+2*1,0)</t>
  </si>
  <si>
    <t>53</t>
  </si>
  <si>
    <t>938902123</t>
  </si>
  <si>
    <t>Čištění nádrží, ploch dřevěných nebo betonových konstrukcí, potrubí ploch betonových konstrukcí ocelovými kartáči</t>
  </si>
  <si>
    <t>570166938</t>
  </si>
  <si>
    <t>BOSAZE, SAMBRANY A CIHELNE RIMSY</t>
  </si>
  <si>
    <t>25,00+50,00+24,00+44,00</t>
  </si>
  <si>
    <t>54</t>
  </si>
  <si>
    <t>622131121</t>
  </si>
  <si>
    <t>Penetrační disperzní nátěr vnějších stěn nanášený ručně</t>
  </si>
  <si>
    <t>-2071326035</t>
  </si>
  <si>
    <t>Podkladní a spojovací vrstva vnějších omítaných ploch penetrace akrylát-silikonová nanášená ručně stěn</t>
  </si>
  <si>
    <t>STAVAJICI OBKLAD FASADY</t>
  </si>
  <si>
    <t>/viz TZ a vykres c.20+21+22+30+31+32 - odmereno/</t>
  </si>
  <si>
    <t>19,00*1,00</t>
  </si>
  <si>
    <t>(19,00+0,85*2)*1,00</t>
  </si>
  <si>
    <t>(2,50+6,00)/2*1,30</t>
  </si>
  <si>
    <t>11,15*1,00</t>
  </si>
  <si>
    <t>(4,00+11,15)/2*2,50</t>
  </si>
  <si>
    <t>55</t>
  </si>
  <si>
    <t>622321121</t>
  </si>
  <si>
    <t>Vápenocementová omítka hladká jednovrstvá vnějších stěn nanášená ručně</t>
  </si>
  <si>
    <t>397625646</t>
  </si>
  <si>
    <t>Omítka vápenocementová vnějších ploch nanášená ručně jednovrstvá, tloušťky do 15 mm hladká stěn</t>
  </si>
  <si>
    <t xml:space="preserve">Poznámka k souboru cen:_x000d_
1. Pro ocenění nanášení omítky v tloušťce jádrové omítky přes 15 mm se použije příplatek za každých dalších i započatých 5 mm._x000d_
2. Podkladní a spojovací vrstvy se oceňují cenami souboru cen 62.13-1... této části katalogu._x000d_
</t>
  </si>
  <si>
    <t>56</t>
  </si>
  <si>
    <t>62213110R</t>
  </si>
  <si>
    <t>Sn1 - Podkladní a spojovací vrstva vnějších omítaných ploch sanační postřik nanášený ručně celoplošně stěn (např. Capatect Saniersystem)</t>
  </si>
  <si>
    <t>-24724815</t>
  </si>
  <si>
    <t>57</t>
  </si>
  <si>
    <t>6228210R1</t>
  </si>
  <si>
    <t xml:space="preserve">Sn1 - Sanační omítka minerální vnějších ploch stěn pro vlhké a zasolené zdivo se schopností zadržování vod, tl. jádrové omítky do 30 mm ručně zatřená (např. Capatect Rapid - viz požadavek a popis v PD) </t>
  </si>
  <si>
    <t>-709932567</t>
  </si>
  <si>
    <t>SANACNI OMITKA DO V.2,50 M NAD TEREN</t>
  </si>
  <si>
    <t>MIMO SOKLU, RIMS A SAMBRAN</t>
  </si>
  <si>
    <t>/viz TZ a vypocet projektanta z PD/</t>
  </si>
  <si>
    <t>SN1</t>
  </si>
  <si>
    <t>1.NP - POHLED SV+JV+SZ+JZ+VNITRNI SV</t>
  </si>
  <si>
    <t>45,00+21,00+21,00+48,00+6,00*2</t>
  </si>
  <si>
    <t>0,30*(0,93+1,51*2)</t>
  </si>
  <si>
    <t>0,30*(1,10+1,67*2)</t>
  </si>
  <si>
    <t>0,30*(1,00+1,67*2)</t>
  </si>
  <si>
    <t>0,30*1,30*2</t>
  </si>
  <si>
    <t>0,50*2,20*2*3</t>
  </si>
  <si>
    <t>0,30*1,30*2*4</t>
  </si>
  <si>
    <t>0,40*1,85*2</t>
  </si>
  <si>
    <t>0,30*1,83*2*2</t>
  </si>
  <si>
    <t>0,30*1,27*2</t>
  </si>
  <si>
    <t>0,30*1,83*2</t>
  </si>
  <si>
    <t>0,30*(0,95+1,51*2)*4</t>
  </si>
  <si>
    <t>0,45*2,20*2</t>
  </si>
  <si>
    <t>0,30*2,20*2</t>
  </si>
  <si>
    <t>0,30*(0,95+1,51)*2</t>
  </si>
  <si>
    <t>0,30*1,88*2</t>
  </si>
  <si>
    <t>0,30*(0,93+1,51)*2*3</t>
  </si>
  <si>
    <t>58</t>
  </si>
  <si>
    <t>6225410R1</t>
  </si>
  <si>
    <t>Sn1 - Renovační tmel se štukovým povrchem (např.Histolith) včetně penetrace podkladu speciální základní nátěrovou hmotou na silikonakrylátové bázi (např.Carbosol Grund - viz požadavek a popis v PD) tloušťky 3,0 mm stěn</t>
  </si>
  <si>
    <t>-1018418440</t>
  </si>
  <si>
    <t>59</t>
  </si>
  <si>
    <t>622131101R</t>
  </si>
  <si>
    <t>Sn2 - Podkladní a spojovací vrstva vnějších omítaných ploch cementový postřik nanášený ručně celoplošně stěn (např.Maxit TIP 12 - viz požadavek a popis v PD)</t>
  </si>
  <si>
    <t>1008350090</t>
  </si>
  <si>
    <t xml:space="preserve">NOVY FASADNI POVRCH </t>
  </si>
  <si>
    <t xml:space="preserve">NAD UROVNI  SANACNI OMITKY</t>
  </si>
  <si>
    <t>/viz vypocet plochy projektanta a skladba sten/</t>
  </si>
  <si>
    <t>Sn2</t>
  </si>
  <si>
    <t>78,00+60,00+62,00+89,00+5,00*2</t>
  </si>
  <si>
    <t>0,30*(2,46+0,90*2)*1</t>
  </si>
  <si>
    <t>0,40*(1,25+0,90*2)*3</t>
  </si>
  <si>
    <t>0,30*(1,15+0,90*2)*2</t>
  </si>
  <si>
    <t>0,30*(1,23+0,20*2)*1</t>
  </si>
  <si>
    <t>0,30*(1,13+0,10*2)*1</t>
  </si>
  <si>
    <t>0,30*(1,17+1,20*2)*4</t>
  </si>
  <si>
    <t>0,45*(1,56+0,90*2)*1</t>
  </si>
  <si>
    <t>0,30*(1,25+0,90*2)*1</t>
  </si>
  <si>
    <t>0,30*(1,05+2,10)*2*10</t>
  </si>
  <si>
    <t>0,30*(1,25+2,10)*2</t>
  </si>
  <si>
    <t>KOMINY</t>
  </si>
  <si>
    <t>(0,45+0,75)*2*1,50*3</t>
  </si>
  <si>
    <t>(0,45+0,45)*2*1,50*2</t>
  </si>
  <si>
    <t>60</t>
  </si>
  <si>
    <t>622321121R</t>
  </si>
  <si>
    <t>Sn2 - Omítka vápenocementová vnějších ploch nanášená ručně jednovrstvá, tloušťky do 25 mm hladká stěn (např.Maxit IP 18 E - viz požadavek a popis v PD)</t>
  </si>
  <si>
    <t>-1461653619</t>
  </si>
  <si>
    <t>622142002R</t>
  </si>
  <si>
    <t>Sn2 - Potažení vnějších stěn sklovláknitým pletivem (např.Maxit MW - viz požadavek a popis v PD)</t>
  </si>
  <si>
    <t>535589852</t>
  </si>
  <si>
    <t>Sn2 - Potažení vnějších ploch pletivem v ploše nebo pruzích, na plném podkladu sklovláknitým provizorním přichycením stěn (např.Maxit MW - viz požadavek a popis v PD)</t>
  </si>
  <si>
    <t xml:space="preserve">Poznámka k souboru cen:_x000d_
1. V cenách -2001 jsou započteny i náklady na tmel._x000d_
</t>
  </si>
  <si>
    <t>7838231R1</t>
  </si>
  <si>
    <t>Sn2 - Penetrační nátěr omítek hladkých omítek hladkých, zrnitých tenkovrstvých nebo štukových stupně členitosti 1 a 2 pigmentovaný s kombinací pojiva ASS (např CAPATECT Putzgrund - viz PD)</t>
  </si>
  <si>
    <t>875054563</t>
  </si>
  <si>
    <t xml:space="preserve">"Sn2"   350,417</t>
  </si>
  <si>
    <t>63</t>
  </si>
  <si>
    <t>6225410R2</t>
  </si>
  <si>
    <t>Sn2 - Renovační minerální tmel tloušťky 3,0 mm (např.Histolith Renovierspachtel - viz požadavek a popis v PD)</t>
  </si>
  <si>
    <t>-1275034805</t>
  </si>
  <si>
    <t>64</t>
  </si>
  <si>
    <t>6225410R3</t>
  </si>
  <si>
    <t>Sn1+Sn2 - Penetrace podkladu stěn speciální základní nátěrovou hmotou na silikonakrylátové bázi (např.Carbosol Grund - viz požadavek a popis v PD)</t>
  </si>
  <si>
    <t>908068352</t>
  </si>
  <si>
    <t xml:space="preserve">"Sn1 + Sn2"  185,035+350,417</t>
  </si>
  <si>
    <t>65</t>
  </si>
  <si>
    <t>78382742R</t>
  </si>
  <si>
    <t>Sn1 + Sn2 - Krycí (ochranný ) nátěr omítek dvojnásobný s plnícími vlastnostmi omítek hladkých, zrnitých tenkovrstvých nebo štukových stupně členitosti 1 a 2 silikonový vyztužený uhlíkovými vlákny (např.Carbosol)</t>
  </si>
  <si>
    <t>-1053653885</t>
  </si>
  <si>
    <t>66</t>
  </si>
  <si>
    <t>783897619R</t>
  </si>
  <si>
    <t>Sn1+Sn2 - Příplatek k cenám za provádění barevného nátěru v odstínu náročném dvojnásobného (např.Histolith Leinölfarben)</t>
  </si>
  <si>
    <t>1951417148</t>
  </si>
  <si>
    <t>67</t>
  </si>
  <si>
    <t>97721212R</t>
  </si>
  <si>
    <t>Dodatečné vytvoření liniového členění fasády</t>
  </si>
  <si>
    <t>1132426933</t>
  </si>
  <si>
    <t>VYTVORENI PASOVE BOSAZE V OMITCE 1.NP</t>
  </si>
  <si>
    <t>/viz TZ a vykres c.30+31+32/</t>
  </si>
  <si>
    <t>3,50*2,80*2</t>
  </si>
  <si>
    <t>17,50*3,80</t>
  </si>
  <si>
    <t>-0,93*1,51*2</t>
  </si>
  <si>
    <t>-2,46*2,18</t>
  </si>
  <si>
    <t>-1,25*3,00*3</t>
  </si>
  <si>
    <t>-1,15*2,18*2</t>
  </si>
  <si>
    <t>-1,23*1,27</t>
  </si>
  <si>
    <t>(3,50+8,50)*2,80</t>
  </si>
  <si>
    <t>(5,50+5,00+5,50)*3,80</t>
  </si>
  <si>
    <t>-0,95*1,51*2</t>
  </si>
  <si>
    <t>-1,17*2,25*3</t>
  </si>
  <si>
    <t>-1,56*3,16</t>
  </si>
  <si>
    <t>-1,25*3,15</t>
  </si>
  <si>
    <t>-0,95*1,51</t>
  </si>
  <si>
    <t>-1,13*2,225</t>
  </si>
  <si>
    <t>4,50*3,80</t>
  </si>
  <si>
    <t>5,00*1,00/2</t>
  </si>
  <si>
    <t>-1,17*2,25</t>
  </si>
  <si>
    <t>8,90*2,80</t>
  </si>
  <si>
    <t>-0,93*1,51*3</t>
  </si>
  <si>
    <t>68</t>
  </si>
  <si>
    <t>619995001</t>
  </si>
  <si>
    <t>Začištění omítek (s dodáním hmot) kolem oken, dveří, podlah, obkladů apod.</t>
  </si>
  <si>
    <t>-2021085538</t>
  </si>
  <si>
    <t>VNITŘNÍ SPARA OKEN</t>
  </si>
  <si>
    <t>/viz TZ a vypis oken/</t>
  </si>
  <si>
    <t>(1,15+2,18)*2*2</t>
  </si>
  <si>
    <t>(2,46+2,18)*2*1</t>
  </si>
  <si>
    <t>(1,17+2,25)*2*4</t>
  </si>
  <si>
    <t>(1,23+1,27)*2*4</t>
  </si>
  <si>
    <t>(0,95+1,51)*2*5</t>
  </si>
  <si>
    <t>(0,93+1,51)*2*3</t>
  </si>
  <si>
    <t>(1,05+2,10)*2*10</t>
  </si>
  <si>
    <t>(1,25+2,10)*2*1</t>
  </si>
  <si>
    <t>(0,80+1,16)*2*1</t>
  </si>
  <si>
    <t>(0,73+1,11)*2*4</t>
  </si>
  <si>
    <t>VNITŘNÍ SPARA DVERI</t>
  </si>
  <si>
    <t>/viz TZ a vypis dveri/</t>
  </si>
  <si>
    <t>D1.1- D8.1</t>
  </si>
  <si>
    <t>(1,00+3,085*2)*3</t>
  </si>
  <si>
    <t>(0,90+1,97*2)*2</t>
  </si>
  <si>
    <t>(0,90+2,15*2)*1</t>
  </si>
  <si>
    <t>(0,80+1,97*2)*2</t>
  </si>
  <si>
    <t>(0,93+2,135*2)*1</t>
  </si>
  <si>
    <t>(1,25+3,035*2)*1</t>
  </si>
  <si>
    <t>(1,00+3,025*2)*1</t>
  </si>
  <si>
    <t>(0,90+2,075*2)*1</t>
  </si>
  <si>
    <t>Podlahy a podlahové konstrukce</t>
  </si>
  <si>
    <t>69</t>
  </si>
  <si>
    <t>635111142</t>
  </si>
  <si>
    <t>Násyp ze štěrkopísku, písku nebo kameniva pod podlahy s udusáním a urovnáním povrchu z kameniva hrubého 16-32</t>
  </si>
  <si>
    <t>575744818</t>
  </si>
  <si>
    <t xml:space="preserve">1.NP </t>
  </si>
  <si>
    <t>P2</t>
  </si>
  <si>
    <t>3,70*2,55*0,15</t>
  </si>
  <si>
    <t>3,70*1,95*0,15</t>
  </si>
  <si>
    <t>3,0*5,05*0,15</t>
  </si>
  <si>
    <t>70</t>
  </si>
  <si>
    <t>631311125</t>
  </si>
  <si>
    <t>Mazanina z betonu prostého bez zvýšených nároků na prostředí tl. přes 80 do 120 mm tř. C 20/25</t>
  </si>
  <si>
    <t>860209705</t>
  </si>
  <si>
    <t>UPRAVA SKLEPNIHO SVETLIKU</t>
  </si>
  <si>
    <t>1,00*1,00*0,1</t>
  </si>
  <si>
    <t>PODLAHY 1.NP</t>
  </si>
  <si>
    <t>(9,63+2,15+4,69)*0,1</t>
  </si>
  <si>
    <t>(4,59+9,65)*0,1</t>
  </si>
  <si>
    <t>71</t>
  </si>
  <si>
    <t>631319173</t>
  </si>
  <si>
    <t>Příplatek k cenám mazanin za stržení povrchu spodní vrstvy mazaniny latí před vložením výztuže nebo pletiva pro tl. obou vrstev mazaniny přes 80 do 120 mm</t>
  </si>
  <si>
    <t>830342203</t>
  </si>
  <si>
    <t>72</t>
  </si>
  <si>
    <t>631362021</t>
  </si>
  <si>
    <t>Výztuž mazanin ze svařovaných sítí z drátů typu KARI</t>
  </si>
  <si>
    <t>1040592990</t>
  </si>
  <si>
    <t>1,00*1,00*2,300*0,001*1,20</t>
  </si>
  <si>
    <t>(9,63+2,15+4,69)*2,300*0,001*1,20</t>
  </si>
  <si>
    <t>(4,59+9,65)*2,300*0,001*1,20</t>
  </si>
  <si>
    <t>73</t>
  </si>
  <si>
    <t>634112126</t>
  </si>
  <si>
    <t>Obvodová dilatace mezi stěnou a mazaninou nebo potěrem podlahovým páskem z pěnového PE s fólií tl. do 10 mm, výšky 100 mm</t>
  </si>
  <si>
    <t>325437517</t>
  </si>
  <si>
    <t>(3,70+2,55)*2</t>
  </si>
  <si>
    <t>(1,1+1,95)*2</t>
  </si>
  <si>
    <t>(2,475+1,95)*2</t>
  </si>
  <si>
    <t>2*(0,9+1,775)*2+(1,05+1,775)*2+(3,0+3,15)*2</t>
  </si>
  <si>
    <t>74</t>
  </si>
  <si>
    <t>631311136</t>
  </si>
  <si>
    <t>Mazanina z betonu prostého bez zvýšených nároků na prostředí tl. přes 120 do 240 mm tř. C 25/30</t>
  </si>
  <si>
    <t>590664303</t>
  </si>
  <si>
    <t>ZB DESKA S 2 x SITI</t>
  </si>
  <si>
    <t>/viz vykres c .23+29/</t>
  </si>
  <si>
    <t>1,00*1,00*0,15</t>
  </si>
  <si>
    <t>75</t>
  </si>
  <si>
    <t>631319175</t>
  </si>
  <si>
    <t>Příplatek k cenám mazanin za stržení povrchu spodní vrstvy mazaniny latí před vložením výztuže nebo pletiva pro tl. obou vrstev mazaniny přes 120 do 240 mm</t>
  </si>
  <si>
    <t>961439455</t>
  </si>
  <si>
    <t>76</t>
  </si>
  <si>
    <t>-553896052</t>
  </si>
  <si>
    <t>3,70*2,55*4,957*0,001*1,20*2</t>
  </si>
  <si>
    <t>3,70*1,95*4,957*0,001*1,20*2</t>
  </si>
  <si>
    <t>3,0*5,05*4,957*0,001*1,20*2</t>
  </si>
  <si>
    <t>1,00*1,00*4,957*0,001*1,20*2</t>
  </si>
  <si>
    <t>77</t>
  </si>
  <si>
    <t>634112128</t>
  </si>
  <si>
    <t>Obvodová dilatace podlahovým páskem z pěnového PE s fólií mezi stěnou a mazaninou nebo potěrem v 150 mm</t>
  </si>
  <si>
    <t>-2115983557</t>
  </si>
  <si>
    <t>Obvodová dilatace mezi stěnou a mazaninou nebo potěrem podlahovým páskem z pěnového PE s fólií tl. do 10 mm, výšky 150 mm</t>
  </si>
  <si>
    <t>(3,70+1,95)*2</t>
  </si>
  <si>
    <t>78</t>
  </si>
  <si>
    <t>632481215</t>
  </si>
  <si>
    <t>Separační vrstva k oddělení podlahových vrstev z geotextilie</t>
  </si>
  <si>
    <t>-1003807246</t>
  </si>
  <si>
    <t>3,70*2,55</t>
  </si>
  <si>
    <t>3,70*1,95</t>
  </si>
  <si>
    <t>3,0*5,05</t>
  </si>
  <si>
    <t>(3,70+2,55)*2*0,15</t>
  </si>
  <si>
    <t>(3,70+1,95)*2*0,15</t>
  </si>
  <si>
    <t>(3,0+5,05)*2*0,15</t>
  </si>
  <si>
    <t>Osazování výplní otvorů</t>
  </si>
  <si>
    <t>79</t>
  </si>
  <si>
    <t>642944121</t>
  </si>
  <si>
    <t>Osazení ocelových dveřních zárubní lisovaných nebo z úhelníků dodatečně s vybetonováním prahu, plochy do 2,5 m2</t>
  </si>
  <si>
    <t>1044496877</t>
  </si>
  <si>
    <t>ZARUBNE PRO VNITRNI DVERE</t>
  </si>
  <si>
    <t>/viz tabulka dveri/</t>
  </si>
  <si>
    <t>D9.1</t>
  </si>
  <si>
    <t>800/1970/150 MM</t>
  </si>
  <si>
    <t>D9.2</t>
  </si>
  <si>
    <t>800/1970/125 MM</t>
  </si>
  <si>
    <t>D10.1</t>
  </si>
  <si>
    <t>800/1970/100 MM</t>
  </si>
  <si>
    <t>D10.2</t>
  </si>
  <si>
    <t>D11.1</t>
  </si>
  <si>
    <t>700/1970/125 MM</t>
  </si>
  <si>
    <t>D12.1</t>
  </si>
  <si>
    <t>700/1970/150 MM</t>
  </si>
  <si>
    <t>80</t>
  </si>
  <si>
    <t>55331402</t>
  </si>
  <si>
    <t>zárubeň ocelová pro běžné zdění a pórobeton s drážkou 100 levá/pravá 800</t>
  </si>
  <si>
    <t>1034863060</t>
  </si>
  <si>
    <t>81</t>
  </si>
  <si>
    <t>55331410</t>
  </si>
  <si>
    <t>zárubeň ocelová pro běžné zdění a pórobeton s drážkou 125 levá/pravá 800</t>
  </si>
  <si>
    <t>-1531546818</t>
  </si>
  <si>
    <t>82</t>
  </si>
  <si>
    <t>55331414</t>
  </si>
  <si>
    <t>zárubeň ocelová pro běžné zdění a pórobeton s drážkou 150 levá/pravá 800</t>
  </si>
  <si>
    <t>1342458474</t>
  </si>
  <si>
    <t>83</t>
  </si>
  <si>
    <t>55331410R</t>
  </si>
  <si>
    <t>zárubeň ocelová pro běžné zdění a pórobeton s drážkou 125 levá/pravá 700</t>
  </si>
  <si>
    <t>43886510</t>
  </si>
  <si>
    <t>84</t>
  </si>
  <si>
    <t>55331413</t>
  </si>
  <si>
    <t>zárubeň ocelová pro běžné zdění a pórobeton s drážkou 150 levá/pravá 700</t>
  </si>
  <si>
    <t>762471550</t>
  </si>
  <si>
    <t>85</t>
  </si>
  <si>
    <t>644941111</t>
  </si>
  <si>
    <t>Montáž průvětrníků nebo mřížek odvětrávacích velikosti do 150 x 200 mm</t>
  </si>
  <si>
    <t>394588691</t>
  </si>
  <si>
    <t>NOVE VETRACI MRIZKY NA FASADE</t>
  </si>
  <si>
    <t>/viz vykres c.31+32/</t>
  </si>
  <si>
    <t>86</t>
  </si>
  <si>
    <t>55341427</t>
  </si>
  <si>
    <t>mřížka větrací nerezová se síťovinou 150x150mm</t>
  </si>
  <si>
    <t>-323750080</t>
  </si>
  <si>
    <t>89</t>
  </si>
  <si>
    <t>Ostatní konstrukce</t>
  </si>
  <si>
    <t>87</t>
  </si>
  <si>
    <t>899102211</t>
  </si>
  <si>
    <t>Demontáž poklopů litinových a ocelových včetně rámů, hmotnosti jednotlivě přes 50 do 100 Kg</t>
  </si>
  <si>
    <t>424667344</t>
  </si>
  <si>
    <t>STAVAJICI ZAKRYTI SKLEPNICH SVETLIKU</t>
  </si>
  <si>
    <t>/viz vykres c.13+19/</t>
  </si>
  <si>
    <t>88</t>
  </si>
  <si>
    <t>899102112</t>
  </si>
  <si>
    <t>Osazení poklopů litinových a ocelových včetně rámů pro třídu zatížení A15, A50</t>
  </si>
  <si>
    <t>432451208</t>
  </si>
  <si>
    <t>NOVE ZAKYTI SKLEPNICHO SVETLIKU</t>
  </si>
  <si>
    <t>/viz tabulka zamec.vyrobku a vykres c.24/</t>
  </si>
  <si>
    <t>Z6</t>
  </si>
  <si>
    <t>1361130R</t>
  </si>
  <si>
    <t>plech ocelový černý žebrovaný S235JR slza tl 10mm tabule + kování (zámek)</t>
  </si>
  <si>
    <t>-146613203</t>
  </si>
  <si>
    <t xml:space="preserve">POKLOP </t>
  </si>
  <si>
    <t>1,00*2,50*79,00*0,001</t>
  </si>
  <si>
    <t>0,198*1,1 "Přepočtené koeficientem množství</t>
  </si>
  <si>
    <t>90</t>
  </si>
  <si>
    <t>5530000R1</t>
  </si>
  <si>
    <t>kilogramová cena</t>
  </si>
  <si>
    <t>kg</t>
  </si>
  <si>
    <t>1820627907</t>
  </si>
  <si>
    <t>RAM A KOTVENI DO BETONU</t>
  </si>
  <si>
    <t>18,00</t>
  </si>
  <si>
    <t>18*1,1 "Přepočtené koeficientem množství</t>
  </si>
  <si>
    <t>91</t>
  </si>
  <si>
    <t>953961211</t>
  </si>
  <si>
    <t>Kotvy chemické s vyvrtáním otvoru do betonu, železobetonu nebo tvrdého kamene chemická patrona, velikost M 8, hloubka 80 mm</t>
  </si>
  <si>
    <t>886672283</t>
  </si>
  <si>
    <t>92</t>
  </si>
  <si>
    <t>953965111</t>
  </si>
  <si>
    <t>Kotvy chemické s vyvrtáním otvoru kotevní šrouby pro chemické kotvy, velikost M 8, délka 110 mm</t>
  </si>
  <si>
    <t>-852289298</t>
  </si>
  <si>
    <t>Ostatní konstrukce a práce, bourání</t>
  </si>
  <si>
    <t>93</t>
  </si>
  <si>
    <t>952901111.1</t>
  </si>
  <si>
    <t>Vyčištění budov nebo objektů před předáním do užívání budov bytové nebo občanské výstavby, světlé výšky podlaží do 4 m</t>
  </si>
  <si>
    <t>-511554772</t>
  </si>
  <si>
    <t>PO UKONCENI STAVEBNICH PRACI</t>
  </si>
  <si>
    <t>113,29+12,2+12,79+13,88+16,13+15,65+14,18+13,42</t>
  </si>
  <si>
    <t>112,8+40,77+9,43+2,15+4,69+4,59+9,68</t>
  </si>
  <si>
    <t>2.NP - 10P1 + U OKEN</t>
  </si>
  <si>
    <t>3,00*11</t>
  </si>
  <si>
    <t>19,00*11,15</t>
  </si>
  <si>
    <t>SCHODIŠTĚ</t>
  </si>
  <si>
    <t>3*12,85</t>
  </si>
  <si>
    <t>94</t>
  </si>
  <si>
    <t>619991001.1</t>
  </si>
  <si>
    <t>Zakrytí vnitřních ploch před znečištěním včetně pozdějšího odkrytí podlah fólií přilepenou lepící páskou</t>
  </si>
  <si>
    <t>-1669122421</t>
  </si>
  <si>
    <t>OCHRANA STAVAJICICH PODLAH</t>
  </si>
  <si>
    <t>40,77+3*12,85+20,0</t>
  </si>
  <si>
    <t>95</t>
  </si>
  <si>
    <t>765192001.1</t>
  </si>
  <si>
    <t>Nouzové zakrytí střechy plachtou</t>
  </si>
  <si>
    <t>-552197441</t>
  </si>
  <si>
    <t>V PRIPADE NEPRIZNIVYCH POVETRNOSTNICH PODMINEK</t>
  </si>
  <si>
    <t>/viz vykres c.28+30/</t>
  </si>
  <si>
    <t>R1</t>
  </si>
  <si>
    <t>358,195</t>
  </si>
  <si>
    <t>R2+R3</t>
  </si>
  <si>
    <t>346,40</t>
  </si>
  <si>
    <t>96</t>
  </si>
  <si>
    <t>953941421</t>
  </si>
  <si>
    <t>Osazení drobných kovových výrobků bez jejich dodání s vysekáním kapes pro upevňovací prvky se zazděním, zabetonováním nebo zalitím železných ventilací s neoddělenou žaluzií, plochy přes 0,10 m2</t>
  </si>
  <si>
    <t>-1441090693</t>
  </si>
  <si>
    <t>PROTIDESTOVA ZALUZIE</t>
  </si>
  <si>
    <t>/viz vypis zamecnickych vyrobku/</t>
  </si>
  <si>
    <t>Z4</t>
  </si>
  <si>
    <t>Z5</t>
  </si>
  <si>
    <t>"obnovený otvor v soklu - nutno ověřit skutečný rozměr"</t>
  </si>
  <si>
    <t>97</t>
  </si>
  <si>
    <t>429729R1</t>
  </si>
  <si>
    <t>Z4 - žaluzie protidešťová Al plech se sítí proti hlodavcům 600x300mm + kotvení</t>
  </si>
  <si>
    <t>1031254448</t>
  </si>
  <si>
    <t xml:space="preserve">"Z4"   2</t>
  </si>
  <si>
    <t xml:space="preserve">"obnovený otvor v soklu - nutno ověřit skutečný rozměr"  1</t>
  </si>
  <si>
    <t>98</t>
  </si>
  <si>
    <t>429729R2</t>
  </si>
  <si>
    <t>Z5 - žaluzie protidešťová Al plech se sítí proti hlodavcům 600x800mm + kotvení</t>
  </si>
  <si>
    <t>-2024615867</t>
  </si>
  <si>
    <t>99</t>
  </si>
  <si>
    <t>965081313</t>
  </si>
  <si>
    <t>Bourání podlah z dlaždic betonových, teracových nebo čedičových tl do 20 mm plochy přes 1 m2</t>
  </si>
  <si>
    <t>492743241</t>
  </si>
  <si>
    <t>Bourání podlah z dlaždic bez podkladního lože nebo mazaniny, s jakoukoliv výplní spár betonových, teracových nebo čedičových tl. do 20 mm, plochy přes 1 m2</t>
  </si>
  <si>
    <t xml:space="preserve">Poznámka k souboru cen:_x000d_
1. Odsekání soklíků se oceňuje cenami souboru cen 965 08._x000d_
</t>
  </si>
  <si>
    <t>100</t>
  </si>
  <si>
    <t>965082933</t>
  </si>
  <si>
    <t>Odstranění násypů pod podlahami tl do 200 mm pl přes 2 m2</t>
  </si>
  <si>
    <t>1956772958</t>
  </si>
  <si>
    <t>Odstranění násypu pod podlahami nebo ochranného násypu na střechách tl. do 200 mm, plochy přes 2 m2</t>
  </si>
  <si>
    <t>112,8*0,15</t>
  </si>
  <si>
    <t>101</t>
  </si>
  <si>
    <t>965083131</t>
  </si>
  <si>
    <t>Odstranění násypů pod podlahami mezi trámy tl přes 200 mm</t>
  </si>
  <si>
    <t>-258863493</t>
  </si>
  <si>
    <t>Odstranění násypu mezi stropními trámy tl. přes 200 mm jakékoliv plochy</t>
  </si>
  <si>
    <t>"oprava podlahy mč. 2P09"</t>
  </si>
  <si>
    <t>3,6*5,05*0,22</t>
  </si>
  <si>
    <t>102</t>
  </si>
  <si>
    <t>985311120</t>
  </si>
  <si>
    <t>Reprofilace betonu sanačními maltami na cementové bázi ručně stěn, tloušťky přes 90 do 100 mm</t>
  </si>
  <si>
    <t>-407117867</t>
  </si>
  <si>
    <t>VYSPRAVENI STEN SKLEP.SVETLIKU</t>
  </si>
  <si>
    <t>POD NOVY POKLOP</t>
  </si>
  <si>
    <t>0,15*3,30</t>
  </si>
  <si>
    <t>103</t>
  </si>
  <si>
    <t>985131311</t>
  </si>
  <si>
    <t>Očištění ploch stěn, rubu kleneb a podlah ruční dočištění ocelovými kartáči</t>
  </si>
  <si>
    <t>708796328</t>
  </si>
  <si>
    <t>0,495</t>
  </si>
  <si>
    <t>104</t>
  </si>
  <si>
    <t>976085211</t>
  </si>
  <si>
    <t>Vybourání drobných zámečnických a jiných konstrukcí kanalizačních rámů litinových, z rýhovaného plechu nebo betonových včetně poklopů nebo mříží, plochy do 0,30 m2</t>
  </si>
  <si>
    <t>90590666</t>
  </si>
  <si>
    <t>DEMONTAZ OCEL. MRIZEK (SKRABAKU) PRO NATER</t>
  </si>
  <si>
    <t>/viz vykres c.14/</t>
  </si>
  <si>
    <t>105</t>
  </si>
  <si>
    <t>953941212</t>
  </si>
  <si>
    <t>Osazování drobných kovových předmětů se zalitím maltou cementovou, do vysekaných kapes nebo připravených otvorů mříží v rámu nebo z jednotlivých tyčí</t>
  </si>
  <si>
    <t>202688782</t>
  </si>
  <si>
    <t>ZPETNE OSAZENI OCEL.MRIZEK</t>
  </si>
  <si>
    <t>106</t>
  </si>
  <si>
    <t>971033431</t>
  </si>
  <si>
    <t>Vybourání otvorů ve zdivu cihelném pl do 0,25 m2 na MVC nebo MV tl do 150 mm</t>
  </si>
  <si>
    <t>401192351</t>
  </si>
  <si>
    <t>Vybourání otvorů ve zdivu základovém nebo nadzákladovém z cihel, tvárnic, příčkovek z cihel pálených na maltu vápennou nebo vápenocementovou plochy do 0,25 m2, tl. do 150 mm</t>
  </si>
  <si>
    <t xml:space="preserve">"obnovení otvoru v soklu - nutno ověřit skutečný rozměr"  0,6*0,3</t>
  </si>
  <si>
    <t>107</t>
  </si>
  <si>
    <t>9509600R1</t>
  </si>
  <si>
    <t>Vyčištění a oprava větracích šachet z 1.PP</t>
  </si>
  <si>
    <t>839570832</t>
  </si>
  <si>
    <t>P</t>
  </si>
  <si>
    <t>Poznámka k položce:_x000d_
dodávka + montáž + demontáž</t>
  </si>
  <si>
    <t>108</t>
  </si>
  <si>
    <t>9509600R2</t>
  </si>
  <si>
    <t>Zpětné přisazení vstupního kamenného schodu</t>
  </si>
  <si>
    <t>964930650</t>
  </si>
  <si>
    <t>109</t>
  </si>
  <si>
    <t>9509600R3</t>
  </si>
  <si>
    <t>Dodávka a montáž mincovníku, vč. podružného materiálu</t>
  </si>
  <si>
    <t>662249373</t>
  </si>
  <si>
    <t>110</t>
  </si>
  <si>
    <t>9509600R4</t>
  </si>
  <si>
    <t>Dodávka a montáž orientačního značení dle TNŽ, vč. podružného materiálu</t>
  </si>
  <si>
    <t>soubor</t>
  </si>
  <si>
    <t>2003142481</t>
  </si>
  <si>
    <t>Lešení a stavební výtahy</t>
  </si>
  <si>
    <t>111</t>
  </si>
  <si>
    <t>949101111</t>
  </si>
  <si>
    <t>Lešení pomocné pro objekty pozemních staveb s lešeňovou podlahou v do 1,9 m zatížení do 150 kg/m2</t>
  </si>
  <si>
    <t>1433839246</t>
  </si>
  <si>
    <t>Lešení pomocné pracovní pro objekty pozemních staveb pro zatížení do 150 kg/m2, o výšce lešeňové podlahy do 1,9 m</t>
  </si>
  <si>
    <t xml:space="preserve">Poznámka k souboru cen:_x000d_
1. V ceně jsou započteny i náklady na montáž, opotřebení a demontáž lešení._x000d_
2. V ceně nejsou započteny náklady na manipulaci s lešením; tyto jsou již zahrnuty v cenách příslušných stavebních prací._x000d_
3. Množství měrných jednotek se určuje m2 podlahové plochy, na které se práce provádí._x000d_
</t>
  </si>
  <si>
    <t>PRO STAVEBNI PRACE A PODHLEDY</t>
  </si>
  <si>
    <t>5,10+13,07+3,76+7,67+12,10</t>
  </si>
  <si>
    <t>13,29+12,20+12,79+13,88</t>
  </si>
  <si>
    <t>16,13+15,65+14,18+13,42</t>
  </si>
  <si>
    <t>112</t>
  </si>
  <si>
    <t>949101112</t>
  </si>
  <si>
    <t>Lešení pomocné pracovní pro objekty pozemních staveb pro zatížení do 150 kg/m2, o výšce lešeňové podlahy přes 1,9 do 3,5 m</t>
  </si>
  <si>
    <t>904717565</t>
  </si>
  <si>
    <t>"3.NP"</t>
  </si>
  <si>
    <t>7,65+167,53</t>
  </si>
  <si>
    <t>"schodiště"</t>
  </si>
  <si>
    <t>2*12,85</t>
  </si>
  <si>
    <t>113</t>
  </si>
  <si>
    <t>941111111</t>
  </si>
  <si>
    <t>Montáž lešení řadového trubkového lehkého pracovního s podlahami s provozním zatížením tř. 3 do 200 kg/m2 šířky tř. W06 od 0,6 do 0,9 m, výšky do 10 m</t>
  </si>
  <si>
    <t>1978386301</t>
  </si>
  <si>
    <t>PRO FASADU</t>
  </si>
  <si>
    <t>(0,90+9,20+0,90*2+4,10)*3,50*2</t>
  </si>
  <si>
    <t>4,10*1,00/2*2</t>
  </si>
  <si>
    <t>(0,90+9,20)*3,50*2</t>
  </si>
  <si>
    <t>(0,90+10,00+0,90)*3,50</t>
  </si>
  <si>
    <t>10,00*1,00/2</t>
  </si>
  <si>
    <t>114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</si>
  <si>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</si>
  <si>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</si>
  <si>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-40775092</t>
  </si>
  <si>
    <t>NAJEM 90 DNI</t>
  </si>
  <si>
    <t>298,40*90</t>
  </si>
  <si>
    <t>115</t>
  </si>
  <si>
    <t>941111811</t>
  </si>
  <si>
    <t>Demontáž lešení řadového trubkového lehkého pracovního s podlahami s provozním zatížením tř. 3 do 200 kg/m2 šířky tř. W06 od 0,6 do 0,9 m, výšky do 10 m</t>
  </si>
  <si>
    <t>-77644123</t>
  </si>
  <si>
    <t>116</t>
  </si>
  <si>
    <t>941111112</t>
  </si>
  <si>
    <t>Montáž lešení řadového trubkového lehkého pracovního s podlahami s provozním zatížením tř. 3 do 200 kg/m2 šířky tř. W06 od 0,6 do 0,9 m, výšky přes 10 do 25 m</t>
  </si>
  <si>
    <t>-1085278108</t>
  </si>
  <si>
    <t>(0,90+19,00+0,90)*10,00</t>
  </si>
  <si>
    <t>16,00</t>
  </si>
  <si>
    <t>(0,90+6,45+6,45+0,90)*10,20</t>
  </si>
  <si>
    <t>(0,85+0,90*2+6,10+0,90*2+0,85)*10,20</t>
  </si>
  <si>
    <t>6,10*2,00/2</t>
  </si>
  <si>
    <t>(0,90+11,15+0,90)*10,20</t>
  </si>
  <si>
    <t>-6,00*(3,50+4,50)/2</t>
  </si>
  <si>
    <t>15,00</t>
  </si>
  <si>
    <t>117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</si>
  <si>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</si>
  <si>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</si>
  <si>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1313727818</t>
  </si>
  <si>
    <t>NAJEM 180 DNI</t>
  </si>
  <si>
    <t>798,376*180</t>
  </si>
  <si>
    <t>118</t>
  </si>
  <si>
    <t>941111812</t>
  </si>
  <si>
    <t>Demontáž lešení řadového trubkového lehkého pracovního s podlahami s provozním zatížením tř. 3 do 200 kg/m2 šířky tř. W06 od 0,6 do 0,9 m, výšky přes 10 do 25 m</t>
  </si>
  <si>
    <t>-2115503830</t>
  </si>
  <si>
    <t>119</t>
  </si>
  <si>
    <t>944511111</t>
  </si>
  <si>
    <t>Montáž ochranné sítě zavěšené na konstrukci lešení z textilie z umělých vláken</t>
  </si>
  <si>
    <t>-1937547177</t>
  </si>
  <si>
    <t>298,40+798,376</t>
  </si>
  <si>
    <t>120</t>
  </si>
  <si>
    <t>944511211</t>
  </si>
  <si>
    <t>Montáž ochranné sítě Příplatek za první a každý další den použití sítě k ceně -1111</t>
  </si>
  <si>
    <t>-337150596</t>
  </si>
  <si>
    <t>121</t>
  </si>
  <si>
    <t>944511811</t>
  </si>
  <si>
    <t>Demontáž ochranné sítě zavěšené na konstrukci lešení z textilie z umělých vláken</t>
  </si>
  <si>
    <t>-185155482</t>
  </si>
  <si>
    <t>Bourání konstrukcí</t>
  </si>
  <si>
    <t>122</t>
  </si>
  <si>
    <t>962032641</t>
  </si>
  <si>
    <t>Bourání zdiva nadzákladového z cihel nebo tvárnic komínového z cihel pálených, šamotových nebo vápenopískových nad střechou na maltu cementovou</t>
  </si>
  <si>
    <t>-1244533055</t>
  </si>
  <si>
    <t>STAVAJICI KOMIN</t>
  </si>
  <si>
    <t>/viz vykres c.18+19/</t>
  </si>
  <si>
    <t>0,45*0,75*1,50</t>
  </si>
  <si>
    <t>123</t>
  </si>
  <si>
    <t>978011191</t>
  </si>
  <si>
    <t>Otlučení vápenných nebo vápenocementových omítek vnitřních ploch stropů, v rozsahu přes 50 do 100 %</t>
  </si>
  <si>
    <t>1976022432</t>
  </si>
  <si>
    <t>STROPY 1.PP + 20% NA KLENBY</t>
  </si>
  <si>
    <t>124</t>
  </si>
  <si>
    <t>978023411</t>
  </si>
  <si>
    <t>Vyškrabání cementové malty ze spár zdiva cihelného mimo komínového</t>
  </si>
  <si>
    <t>773343862</t>
  </si>
  <si>
    <t>STROPY</t>
  </si>
  <si>
    <t>183,888</t>
  </si>
  <si>
    <t>125</t>
  </si>
  <si>
    <t>978013191</t>
  </si>
  <si>
    <t>Otlučení vápenných nebo vápenocementových omítek vnitřních ploch stěn s vyškrabáním spar, s očištěním zdiva, v rozsahu přes 50 do 100 %</t>
  </si>
  <si>
    <t>-68396048</t>
  </si>
  <si>
    <t>OMITKY STEN 1.PP</t>
  </si>
  <si>
    <t>VC.VYSKRABANI SPAR A OCISTENI</t>
  </si>
  <si>
    <t>Odpoce vybouranych obkladu 1.NP vc.omitky</t>
  </si>
  <si>
    <t>-21,63</t>
  </si>
  <si>
    <t>126</t>
  </si>
  <si>
    <t>978011121</t>
  </si>
  <si>
    <t>Otlučení (osekání) vnitřní vápenné nebo vápenocementové omítky stropů v rozsahu do 10 %</t>
  </si>
  <si>
    <t>-843606088</t>
  </si>
  <si>
    <t>Otlučení vápenných nebo vápenocementových omítek vnitřních ploch stropů, v rozsahu přes 5 do 10 %</t>
  </si>
  <si>
    <t xml:space="preserve">Poznámka k souboru cen:_x000d_
1. Položky lze použít i pro ocenění otlučení sádrových, hliněných apod. vnitřních omítek._x000d_
</t>
  </si>
  <si>
    <t>127</t>
  </si>
  <si>
    <t>978013121</t>
  </si>
  <si>
    <t>Otlučení vápenných nebo vápenocementových omítek vnitřních ploch stěn s vyškrabáním spar, s očištěním zdiva, v rozsahu přes 5 do 10 %</t>
  </si>
  <si>
    <t>1603925925</t>
  </si>
  <si>
    <t>128</t>
  </si>
  <si>
    <t>978013141</t>
  </si>
  <si>
    <t>Otlučení vápenných nebo vápenocementových omítek vnitřních ploch stěn s vyškrabáním spar, s očištěním zdiva, v rozsahu přes 10 do 30 %</t>
  </si>
  <si>
    <t>-2057020131</t>
  </si>
  <si>
    <t>129</t>
  </si>
  <si>
    <t>978015391</t>
  </si>
  <si>
    <t>Otlučení (osekání) vnější vápenné nebo vápenocementové omítky stupně členitosti 1 a 2 do 100%</t>
  </si>
  <si>
    <t>-366037619</t>
  </si>
  <si>
    <t>Otlučení vápenných nebo vápenocementových omítek vnějších ploch s vyškrabáním spar a s očištěním zdiva stupně členitosti 1 a 2, v rozsahu přes 80 do 100 %</t>
  </si>
  <si>
    <t>130</t>
  </si>
  <si>
    <t>978036191</t>
  </si>
  <si>
    <t>Otlučení cementových omítek vnějších ploch s vyškrabáním spar zdiva a s očištěním povrchu, v rozsahu přes 80 do 100 %</t>
  </si>
  <si>
    <t>-1899676916</t>
  </si>
  <si>
    <t>OMITKA KOMINU NAD UROVNI STRECHY</t>
  </si>
  <si>
    <t>(0,45+0,75)*2*1,10*2</t>
  </si>
  <si>
    <t>131</t>
  </si>
  <si>
    <t>978023471</t>
  </si>
  <si>
    <t>Vyškrabání cementové malty ze spár zdiva cihelného komínového nad střechou</t>
  </si>
  <si>
    <t>-282217292</t>
  </si>
  <si>
    <t>132</t>
  </si>
  <si>
    <t>978023261</t>
  </si>
  <si>
    <t>Vyškrabání spár zdiva kamenného kyklopského a ostatního</t>
  </si>
  <si>
    <t>-1405757523</t>
  </si>
  <si>
    <t>Vyškrabání cementové malty ze spár zdiva kamenného kyklopského a ostatního</t>
  </si>
  <si>
    <t>133</t>
  </si>
  <si>
    <t>968072455</t>
  </si>
  <si>
    <t>Vybourání kovových rámů oken s křídly, dveřních zárubní, vrat, stěn, ostění nebo obkladů dveřních zárubní, plochy do 2 m2</t>
  </si>
  <si>
    <t>-1078467999</t>
  </si>
  <si>
    <t>STAVAJICI ZARUBNE DVERI - KOV NEBO DREVO</t>
  </si>
  <si>
    <t>/viz vykres c.14+15+16+19/</t>
  </si>
  <si>
    <t>0,60*1,97*4</t>
  </si>
  <si>
    <t>0,80*1,97*4</t>
  </si>
  <si>
    <t>0,90*2,15</t>
  </si>
  <si>
    <t>0,90*2,075</t>
  </si>
  <si>
    <t>0,93*2,135</t>
  </si>
  <si>
    <t>3,NP</t>
  </si>
  <si>
    <t>0,70*1,97</t>
  </si>
  <si>
    <t>0,80*1,97*10</t>
  </si>
  <si>
    <t>134</t>
  </si>
  <si>
    <t>968072456</t>
  </si>
  <si>
    <t>Vybourání kovových rámů oken s křídly, dveřních zárubní, vrat, stěn, ostění nebo obkladů dveřních zárubní, plochy přes 2 m2</t>
  </si>
  <si>
    <t>1396743970</t>
  </si>
  <si>
    <t>1,00*(2,24+0,845)*3</t>
  </si>
  <si>
    <t>1,00*(2,24+0,785)</t>
  </si>
  <si>
    <t>1,25*(2,25+0,785)</t>
  </si>
  <si>
    <t>135</t>
  </si>
  <si>
    <t>968062374</t>
  </si>
  <si>
    <t>Vybourání dřevěných rámů oken s křídly, dveřních zárubní, vrat, stěn, ostění nebo obkladů rámů oken s křídly zdvojených, plochy do 1 m2</t>
  </si>
  <si>
    <t>-199259319</t>
  </si>
  <si>
    <t>STAVAJICI RAMY OKEN</t>
  </si>
  <si>
    <t>0,30*1,10</t>
  </si>
  <si>
    <t>0,67*1,06*4</t>
  </si>
  <si>
    <t>0,80*1,16</t>
  </si>
  <si>
    <t>136</t>
  </si>
  <si>
    <t>968062375</t>
  </si>
  <si>
    <t>Vybourání dřevěných rámů oken s křídly, dveřních zárubní, vrat, stěn, ostění nebo obkladů rámů oken s křídly zdvojených, plochy do 2 m2</t>
  </si>
  <si>
    <t>337782662</t>
  </si>
  <si>
    <t>1,23*1,27</t>
  </si>
  <si>
    <t>0,93*1,51*5</t>
  </si>
  <si>
    <t>0,95*1,51</t>
  </si>
  <si>
    <t>0,95*1,51*4</t>
  </si>
  <si>
    <t>1,20*1,10</t>
  </si>
  <si>
    <t>2.NP</t>
  </si>
  <si>
    <t>1,25*2,10</t>
  </si>
  <si>
    <t>137</t>
  </si>
  <si>
    <t>968062376</t>
  </si>
  <si>
    <t>Vybourání dřevěných rámů oken s křídly, dveřních zárubní, vrat, stěn, ostění nebo obkladů rámů oken s křídly zdvojených, plochy do 4 m2</t>
  </si>
  <si>
    <t>-1020067193</t>
  </si>
  <si>
    <t>2,46*2,18</t>
  </si>
  <si>
    <t>138</t>
  </si>
  <si>
    <t>962031132</t>
  </si>
  <si>
    <t>Bourání příček z cihel, tvárnic nebo příčkovek z cihel pálených, plných nebo dutých na maltu vápennou nebo vápenocementovou, tl. do 100 mm</t>
  </si>
  <si>
    <t>2098381377</t>
  </si>
  <si>
    <t>STAVAJICI PRICKY</t>
  </si>
  <si>
    <t>/viz vykres c.14+19/</t>
  </si>
  <si>
    <t>(1,95*2+1,20+1,40*2+1,05)*3,50</t>
  </si>
  <si>
    <t xml:space="preserve">Odpocet  otvoru</t>
  </si>
  <si>
    <t>-0,60*1,97*4</t>
  </si>
  <si>
    <t>139</t>
  </si>
  <si>
    <t>962031133</t>
  </si>
  <si>
    <t>Bourání příček z cihel, tvárnic nebo příčkovek z cihel pálených, plných nebo dutých na maltu vápennou nebo vápenocementovou, tl. do 150 mm</t>
  </si>
  <si>
    <t>328912567</t>
  </si>
  <si>
    <t xml:space="preserve">/viz vykrs c.16+19 a  udaj projektanta/</t>
  </si>
  <si>
    <t>(5,50*3+3,22+3,60*3+3,70*2+3,20+0,50*2+1,60)*2,65</t>
  </si>
  <si>
    <t>(3,50+1,60)*2,20</t>
  </si>
  <si>
    <t>2,30*(2,65+1,00)/2*5</t>
  </si>
  <si>
    <t>-0,80*1,97*10</t>
  </si>
  <si>
    <t>-0,70*1,97</t>
  </si>
  <si>
    <t>140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</si>
  <si>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</si>
  <si>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</si>
  <si>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-545789085</t>
  </si>
  <si>
    <t>PO VYBOURANI PRICEK</t>
  </si>
  <si>
    <t>0,10*3,50*6</t>
  </si>
  <si>
    <t>0,17*2,65*5</t>
  </si>
  <si>
    <t>0,15*2,65*5</t>
  </si>
  <si>
    <t>0,15*1,00*5</t>
  </si>
  <si>
    <t>0,15*2,40</t>
  </si>
  <si>
    <t>141</t>
  </si>
  <si>
    <t>963023712</t>
  </si>
  <si>
    <t>Vybourání schodišťových stupňů oblých, rovných nebo kosých ze zdi cihelné oboustranně</t>
  </si>
  <si>
    <t>-1131448873</t>
  </si>
  <si>
    <t>STAV.KAMENNE STUPNE ZAZDENE</t>
  </si>
  <si>
    <t>1,00*2</t>
  </si>
  <si>
    <t>142</t>
  </si>
  <si>
    <t>965042241</t>
  </si>
  <si>
    <t>Bourání mazanin betonových nebo z litého asfaltu tl. přes 100 mm, plochy přes 4 m2</t>
  </si>
  <si>
    <t>-716695976</t>
  </si>
  <si>
    <t>PODKLAD KERAMICKE DLAZBY</t>
  </si>
  <si>
    <t>/viz vykres c.14+19 - predpokladana skladba/</t>
  </si>
  <si>
    <t>(1,40+7,86+1,56)*0,15</t>
  </si>
  <si>
    <t>(1,40+1,50+2,73)*0,15</t>
  </si>
  <si>
    <t>143</t>
  </si>
  <si>
    <t>965082923</t>
  </si>
  <si>
    <t>Odstranění násypu pod podlahami nebo ochranného násypu na střechách tl. do 100 mm, plochy přes 2 m2</t>
  </si>
  <si>
    <t>-970753010</t>
  </si>
  <si>
    <t>(13,29+12,2+12,79+13,88+16,13+15,65+14,18+13,42)*0,15</t>
  </si>
  <si>
    <t>Prorážení otvorů a ostatní bourací práce</t>
  </si>
  <si>
    <t>144</t>
  </si>
  <si>
    <t>975074121</t>
  </si>
  <si>
    <t>Jednostranné podchycení střešních vazníků dřevěnou výztuhou v. podchycení přes 3,5 m a při zatížení hmotností přes 1000 do 1500 kg/m</t>
  </si>
  <si>
    <t>-1669502507</t>
  </si>
  <si>
    <t xml:space="preserve">PRIPADNE PODCHYCOVANI </t>
  </si>
  <si>
    <t>PRI UPRAVE KROVU OBYT.CASTI</t>
  </si>
  <si>
    <t>36,00</t>
  </si>
  <si>
    <t>997</t>
  </si>
  <si>
    <t>Přesun sutě</t>
  </si>
  <si>
    <t>145</t>
  </si>
  <si>
    <t>997013154</t>
  </si>
  <si>
    <t>Vnitrostaveništní doprava suti a vybouraných hmot pro budovy v do 15 m s omezením mechanizace</t>
  </si>
  <si>
    <t>-1705428635</t>
  </si>
  <si>
    <t>Vnitrostaveništní doprava suti a vybouraných hmot vodorovně do 50 m svisle s omezením mechanizace pro budovy a haly výšky přes 12 do 15 m</t>
  </si>
  <si>
    <t xml:space="preserve">Poznámka k souboru cen:_x000d_
1. V cenách -3111 až -3217 jsou započteny i náklady na:_x000d_
a) vodorovnou dopravu na uvedenou vzdálenost,_x000d_
b) svislou dopravu pro uvedenou výšku budovy,_x000d_
c) naložení na vodorovný dopravní prostředek pro odvoz na skládku nebo meziskládku,_x000d_
d) náklady na rozhrnutí a urovnání suti na dopravním prostředku._x000d_
2. Jestliže se pro svislý přesun použije shoz nebo zařízení investora (např. výtah v budově), užijí se pro ocenění vodorovné dopravy suti ceny -3111, 3151 a -3211 pro budovy a haly výšky do 6 m._x000d_
3. Montáž, demontáž a pronájem shozu se ocení cenami souboru cen 997 01-33 Shoz suti._x000d_
4. Ceny -3151 až -3162 lze použít v případě, kdy dochází ke ztížení dopravy suti např. tím, že není možné instalovat jeřáb._x000d_
</t>
  </si>
  <si>
    <t>146</t>
  </si>
  <si>
    <t>997013501</t>
  </si>
  <si>
    <t>Odvoz suti a vybouraných hmot na skládku nebo meziskládku do 1 km se složením</t>
  </si>
  <si>
    <t>-918575886</t>
  </si>
  <si>
    <t>Odvoz suti a vybouraných hmot na skládku nebo meziskládku se složením, na vzdálenost do 1 km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</si>
  <si>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</si>
  <si>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147</t>
  </si>
  <si>
    <t>997013509</t>
  </si>
  <si>
    <t>Odvoz suti a vybouraných hmot na skládku nebo meziskládku se složením, na vzdálenost Příplatek k ceně za každý další i započatý 1 km přes 1 km</t>
  </si>
  <si>
    <t>-1100139916</t>
  </si>
  <si>
    <t>Poznámka k položce:_x000d_
skládka Vřesová 12 km</t>
  </si>
  <si>
    <t>275,534*11 'Přepočtené koeficientem množství</t>
  </si>
  <si>
    <t>148</t>
  </si>
  <si>
    <t>997013631</t>
  </si>
  <si>
    <t>Poplatek za uložení stavebního odpadu na skládce (skládkovné) směsného stavebního a demoličního zatříděného do Katalogu odpadů pod kódem 17 09 04</t>
  </si>
  <si>
    <t>797027500</t>
  </si>
  <si>
    <t>998</t>
  </si>
  <si>
    <t>Přesun hmot</t>
  </si>
  <si>
    <t>149</t>
  </si>
  <si>
    <t>998011003</t>
  </si>
  <si>
    <t>Přesun hmot pro budovy zděné v do 24 m</t>
  </si>
  <si>
    <t>-625832446</t>
  </si>
  <si>
    <t>Přesun hmot pro budovy občanské výstavby, bydlení, výrobu a služby s nosnou svislou konstrukcí zděnou z cihel, tvárnic nebo kamene vodorovná dopravní vzdálenost do 100 m pro budovy výšky přes 12 do 24 m</t>
  </si>
  <si>
    <t xml:space="preserve">Poznámka k souboru cen:_x000d_
1. Ceny -7001 až -7006 lze použít v případě, kdy dochází ke ztížení přesunu např. tím, že není možné instalovat jeřáb._x000d_
2. K cenám -7001 až -7006 lze použít příplatky za zvětšený přesun -1014 až -1019, -2034 až -2039 nebo -2114 až 2119._x000d_
3. Jestliže pro svislý přesun používá zařízení investora (např. výtah v budově), užijí se pro ocenění přesunu hmot ceny stanovené pro nejmenší výšku, tj. 6 m._x000d_
</t>
  </si>
  <si>
    <t>PSV</t>
  </si>
  <si>
    <t>Práce a dodávky PSV</t>
  </si>
  <si>
    <t>711</t>
  </si>
  <si>
    <t>Izolace proti vodě, vlhkosti a plynům</t>
  </si>
  <si>
    <t>150</t>
  </si>
  <si>
    <t>711131811</t>
  </si>
  <si>
    <t>Odstranění izolace proti zemní vlhkosti na ploše vodorovné V</t>
  </si>
  <si>
    <t>1476475998</t>
  </si>
  <si>
    <t>1.NP - STAV. MISTN.C. OP07- OP12</t>
  </si>
  <si>
    <t>3,70*4,65</t>
  </si>
  <si>
    <t>151</t>
  </si>
  <si>
    <t>-1048735386</t>
  </si>
  <si>
    <t>152</t>
  </si>
  <si>
    <t>1047643627</t>
  </si>
  <si>
    <t>153</t>
  </si>
  <si>
    <t>-555084102</t>
  </si>
  <si>
    <t>0,069*11 'Přepočtené koeficientem množství</t>
  </si>
  <si>
    <t>154</t>
  </si>
  <si>
    <t>997013814</t>
  </si>
  <si>
    <t>Poplatek za uložení stavebního odpadu na skládce (skládkovné) z izolačních materiálů zatříděného do Katalogu odpadů pod kódem 17 06 04</t>
  </si>
  <si>
    <t>679196368</t>
  </si>
  <si>
    <t>0,069</t>
  </si>
  <si>
    <t>155</t>
  </si>
  <si>
    <t>711111001</t>
  </si>
  <si>
    <t>Provedení izolace proti zemní vlhkosti natěradly a tmely za studena na ploše vodorovné V nátěrem penetračním</t>
  </si>
  <si>
    <t>-515217466</t>
  </si>
  <si>
    <t>3,70*2,55+3,70*1,95</t>
  </si>
  <si>
    <t>"sklepní světlík"</t>
  </si>
  <si>
    <t>1,0*1,0</t>
  </si>
  <si>
    <t>156</t>
  </si>
  <si>
    <t>11163150</t>
  </si>
  <si>
    <t>lak penetrační asfaltový</t>
  </si>
  <si>
    <t>611150586</t>
  </si>
  <si>
    <t>32,8*0,0003 "Přepočtené koeficientem množství</t>
  </si>
  <si>
    <t>157</t>
  </si>
  <si>
    <t>711112001</t>
  </si>
  <si>
    <t>Provedení izolace proti zemní vlhkosti natěradly a tmely za studena na ploše svislé S nátěrem penetračním</t>
  </si>
  <si>
    <t>-1277059883</t>
  </si>
  <si>
    <t>VYTAZENI IZOLACE 200 MM NA STENY</t>
  </si>
  <si>
    <t>1,20*2,00</t>
  </si>
  <si>
    <t>(1,10+1,95)*2*0,20</t>
  </si>
  <si>
    <t>(2,475+1,95)*2*0,20</t>
  </si>
  <si>
    <t>(3,70+2,55)*2*0,20</t>
  </si>
  <si>
    <t>(3,0+5,05)*2*0,2</t>
  </si>
  <si>
    <t>158</t>
  </si>
  <si>
    <t>672682057</t>
  </si>
  <si>
    <t>11,11*0,00035 "Přepočtené koeficientem množství</t>
  </si>
  <si>
    <t>159</t>
  </si>
  <si>
    <t>711141559</t>
  </si>
  <si>
    <t>Provedení izolace proti zemní vlhkosti pásy přitavením NAIP na ploše vodorovné V</t>
  </si>
  <si>
    <t>-1289968139</t>
  </si>
  <si>
    <t>160</t>
  </si>
  <si>
    <t>62833158</t>
  </si>
  <si>
    <t>pás asfaltový natavitelný oxidovaný tl 4mm typu G200 S40 s vložkou ze skleněné tkaniny, s jemnozrnným minerálním posypem</t>
  </si>
  <si>
    <t>-878551963</t>
  </si>
  <si>
    <t>32,8*1,15 "Přepočtené koeficientem množství</t>
  </si>
  <si>
    <t>161</t>
  </si>
  <si>
    <t>711142559</t>
  </si>
  <si>
    <t>Provedení izolace proti zemní vlhkosti pásy přitavením NAIP na ploše svislé S</t>
  </si>
  <si>
    <t>-1438373983</t>
  </si>
  <si>
    <t>162</t>
  </si>
  <si>
    <t>-1211822087</t>
  </si>
  <si>
    <t>11,11*1,2 "Přepočtené koeficientem množství</t>
  </si>
  <si>
    <t>163</t>
  </si>
  <si>
    <t>711131111</t>
  </si>
  <si>
    <t>Provedení izolace proti zemní vlhkosti pásy na sucho samolepícího asfaltového pásu na ploše vodovné V</t>
  </si>
  <si>
    <t>-1532768455</t>
  </si>
  <si>
    <t>U DVERI</t>
  </si>
  <si>
    <t>0,50*1,00*2</t>
  </si>
  <si>
    <t>164</t>
  </si>
  <si>
    <t>62853001</t>
  </si>
  <si>
    <t>pás asfaltový samolepicí modifikovaný SBS tl 4mm s vložkou ze skleněné tkaniny se spalitelnou fólií nebo jemnozrnný minerálním posypem nebo textilií na horním povrchu</t>
  </si>
  <si>
    <t>-819131913</t>
  </si>
  <si>
    <t>1*1,15 "Přepočtené koeficientem množství</t>
  </si>
  <si>
    <t>165</t>
  </si>
  <si>
    <t>998711103</t>
  </si>
  <si>
    <t>Přesun hmot pro izolace proti vodě, vlhkosti a plynům stanovený z hmotnosti přesunovaného materiálu vodorovná dopravní vzdálenost do 50 m v objektech výšky přes 12 do 60 m</t>
  </si>
  <si>
    <t>1127331199</t>
  </si>
  <si>
    <t>713</t>
  </si>
  <si>
    <t>Izolace tepelné</t>
  </si>
  <si>
    <t>166</t>
  </si>
  <si>
    <t>713111121</t>
  </si>
  <si>
    <t>Montáž izolace tepelné spodem stropů s uchycením drátem rohoží, pásů, dílců, desek</t>
  </si>
  <si>
    <t>1945560618</t>
  </si>
  <si>
    <t>Montáž tepelné izolace stropů rohožemi, pásy, dílci, deskami, bloky (izolační materiál ve specifikaci) rovných spodem s uchycením (drátem, páskou apod.)</t>
  </si>
  <si>
    <t>"strop nad 0P11 - 0P13"</t>
  </si>
  <si>
    <t>3,7*(2,55+0,15+1,95)</t>
  </si>
  <si>
    <t>167</t>
  </si>
  <si>
    <t>63166771</t>
  </si>
  <si>
    <t>pás tepelně izolační mezi krokve λ=0,036-0,037 tl 180mm</t>
  </si>
  <si>
    <t>-1726657015</t>
  </si>
  <si>
    <t>Poznámka k položce:_x000d_
např. Isover UNI</t>
  </si>
  <si>
    <t>17,205*1,02 'Přepočtené koeficientem množství</t>
  </si>
  <si>
    <t>168</t>
  </si>
  <si>
    <t>713121111</t>
  </si>
  <si>
    <t>Montáž tepelné izolace podlah rohožemi, pásy, deskami, dílci, bloky (izolační materiál ve specifikaci) kladenými volně jednovrstvá</t>
  </si>
  <si>
    <t>2146374771</t>
  </si>
  <si>
    <t>9,43+2,15+4,69</t>
  </si>
  <si>
    <t>4,59+9,65</t>
  </si>
  <si>
    <t>169</t>
  </si>
  <si>
    <t>28376381</t>
  </si>
  <si>
    <t>deska z polystyrénu XPS, hrana polodrážková a hladký povrch s vyšší odolností tl 80mm</t>
  </si>
  <si>
    <t>53445665</t>
  </si>
  <si>
    <t>30,51*1,05 "Přepočtené koeficientem množství</t>
  </si>
  <si>
    <t>170</t>
  </si>
  <si>
    <t>713121211</t>
  </si>
  <si>
    <t>Montáž tepelné izolace podlah okrajovými pásky kladenými volně</t>
  </si>
  <si>
    <t>-916384998</t>
  </si>
  <si>
    <t>30,51*1,40</t>
  </si>
  <si>
    <t>171</t>
  </si>
  <si>
    <t>63152003</t>
  </si>
  <si>
    <t>pásek izolační minerální podlahový λ=0,036 15x50x1000mm</t>
  </si>
  <si>
    <t>1383024348</t>
  </si>
  <si>
    <t>42,714*1,05 "Přepočtené koeficientem množství</t>
  </si>
  <si>
    <t>172</t>
  </si>
  <si>
    <t>998713103</t>
  </si>
  <si>
    <t>Přesun hmot pro izolace tepelné stanovený z hmotnosti přesunovaného materiálu vodorovná dopravní vzdálenost do 50 m v objektech výšky přes 12 m do 24 m</t>
  </si>
  <si>
    <t>-60923486</t>
  </si>
  <si>
    <t>721</t>
  </si>
  <si>
    <t>Zdravotechnika - vnitřní kanalizace</t>
  </si>
  <si>
    <t>173</t>
  </si>
  <si>
    <t>721242805</t>
  </si>
  <si>
    <t>Demontáž lapačů střešních splavenin DN 150</t>
  </si>
  <si>
    <t>169720660</t>
  </si>
  <si>
    <t>STAVAJICI LAPAC</t>
  </si>
  <si>
    <t>/viz TZ a vykres c.14/</t>
  </si>
  <si>
    <t>174</t>
  </si>
  <si>
    <t>962022490</t>
  </si>
  <si>
    <t>Bourání zdiva nadzákladového kamenného nebo smíšeného kamenného na maltu cementovou, objemu do 1 m3</t>
  </si>
  <si>
    <t>556185195</t>
  </si>
  <si>
    <t>STAVAJICI KAMENNY GEIGER</t>
  </si>
  <si>
    <t>0,80*0,50*0,40*3</t>
  </si>
  <si>
    <t>175</t>
  </si>
  <si>
    <t>976027331</t>
  </si>
  <si>
    <t>Vybourání kamenných obrub, krycích desek krycích desek ukončujících horní plochu zdiva, tl. přes 100 mm</t>
  </si>
  <si>
    <t>-1519897281</t>
  </si>
  <si>
    <t>0,80*0,50*3</t>
  </si>
  <si>
    <t>176</t>
  </si>
  <si>
    <t>721140806</t>
  </si>
  <si>
    <t>Demontáž potrubí z litinových trub odpadních nebo dešťových přes 100 do DN 200</t>
  </si>
  <si>
    <t>1486479129</t>
  </si>
  <si>
    <t>SPODNI CAST DEST.SVODU</t>
  </si>
  <si>
    <t>2,00*2</t>
  </si>
  <si>
    <t>177</t>
  </si>
  <si>
    <t>-639123207</t>
  </si>
  <si>
    <t>178</t>
  </si>
  <si>
    <t>-486985296</t>
  </si>
  <si>
    <t>179</t>
  </si>
  <si>
    <t>893306261</t>
  </si>
  <si>
    <t>1,914*11 'Přepočtené koeficientem množství</t>
  </si>
  <si>
    <t>180</t>
  </si>
  <si>
    <t>461064614</t>
  </si>
  <si>
    <t>STAVEBNI SUT PO ROZTRIDENI</t>
  </si>
  <si>
    <t>1,914</t>
  </si>
  <si>
    <t>181</t>
  </si>
  <si>
    <t>721242105</t>
  </si>
  <si>
    <t>Lapače střešních splavenin polypropylenové (PP) se svislým odtokem DN 110</t>
  </si>
  <si>
    <t>-627510893</t>
  </si>
  <si>
    <t>NOVE LAPACE</t>
  </si>
  <si>
    <t>/viz TZ a vykres c.28/</t>
  </si>
  <si>
    <t>182</t>
  </si>
  <si>
    <t>72124210R</t>
  </si>
  <si>
    <t>Lapače střešních splavenin polypropylenové (PP) se svislým odtokem DN 150</t>
  </si>
  <si>
    <t>-295176422</t>
  </si>
  <si>
    <t>183</t>
  </si>
  <si>
    <t>998721103</t>
  </si>
  <si>
    <t>Přesun hmot pro vnitřní kanalizace stanovený z hmotnosti přesunovaného materiálu vodorovná dopravní vzdálenost do 50 m v objektech výšky přes 12 do 24 m</t>
  </si>
  <si>
    <t>1007527352</t>
  </si>
  <si>
    <t>751</t>
  </si>
  <si>
    <t>Vzduchotechnika</t>
  </si>
  <si>
    <t>184</t>
  </si>
  <si>
    <t>751398021</t>
  </si>
  <si>
    <t>Montáž ostatních zařízení větrací mřížky stěnové, průřezu do 0,040 m2</t>
  </si>
  <si>
    <t>1867201778</t>
  </si>
  <si>
    <t>VETRACI MRIZKA - KOMIN</t>
  </si>
  <si>
    <t>185</t>
  </si>
  <si>
    <t>5534142R</t>
  </si>
  <si>
    <t>mřížka větrací nerezová se síťovinou 100x200mm</t>
  </si>
  <si>
    <t>-1541331440</t>
  </si>
  <si>
    <t>186</t>
  </si>
  <si>
    <t>751525052</t>
  </si>
  <si>
    <t>Mtž potrubí plast kruh s přírubou D do 200 mm</t>
  </si>
  <si>
    <t>1360247694</t>
  </si>
  <si>
    <t>Montáž potrubí plastového kruhového s přírubou, průměru přes 100 do 200 mm</t>
  </si>
  <si>
    <t>PRIROZENE VETRANI KOMIN.PRUDUCHEM</t>
  </si>
  <si>
    <t>14,00+3,00</t>
  </si>
  <si>
    <t>187</t>
  </si>
  <si>
    <t>OSM.220010</t>
  </si>
  <si>
    <t>KGEM trouba DN110x3,2/1000 SN4</t>
  </si>
  <si>
    <t>-391462997</t>
  </si>
  <si>
    <t>188</t>
  </si>
  <si>
    <t>751526748</t>
  </si>
  <si>
    <t>Montáž protidešťové stříšky nebo výfukové hlavice do plastového potrubí kruhové bez příruby, průměru do 100 mm</t>
  </si>
  <si>
    <t>-1750178783</t>
  </si>
  <si>
    <t>189</t>
  </si>
  <si>
    <t>59882282</t>
  </si>
  <si>
    <t>stříška komínová jednoprůduchová nerez</t>
  </si>
  <si>
    <t>-1305838956</t>
  </si>
  <si>
    <t>190</t>
  </si>
  <si>
    <t>751111271</t>
  </si>
  <si>
    <t>Montáž ventilátoru axiálního středotlakého potrubního základního, průměru do 200 mm</t>
  </si>
  <si>
    <t>869609</t>
  </si>
  <si>
    <t>191</t>
  </si>
  <si>
    <t>4291410R</t>
  </si>
  <si>
    <t>ventilátor axiální potrubní skříň z plastu průtok 200m3/h D 100 25W IP44</t>
  </si>
  <si>
    <t>959275263</t>
  </si>
  <si>
    <t>192</t>
  </si>
  <si>
    <t>998751102</t>
  </si>
  <si>
    <t>Přesun hmot pro vzduchotechniku stanovený z hmotnosti přesunovaného materiálu vodorovná dopravní vzdálenost do 100 m v objektech výšky přes 12 do 24 m</t>
  </si>
  <si>
    <t>-639576702</t>
  </si>
  <si>
    <t>762</t>
  </si>
  <si>
    <t>Konstrukce tesařské</t>
  </si>
  <si>
    <t>193</t>
  </si>
  <si>
    <t>762341811</t>
  </si>
  <si>
    <t>Demontáž bednění a laťování bednění střech rovných, obloukových, sklonu do 60° se všemi nadstřešními konstrukcemi z prken hrubých, hoblovaných tl. do 32 mm</t>
  </si>
  <si>
    <t>-1926939677</t>
  </si>
  <si>
    <t>"střecha nad obytnou částí"</t>
  </si>
  <si>
    <t>20,6*7,5*2</t>
  </si>
  <si>
    <t>-2,2*2,7/2*4</t>
  </si>
  <si>
    <t>2,53*4,0/2*2</t>
  </si>
  <si>
    <t>-7,7*4,5/2</t>
  </si>
  <si>
    <t>4,4*3,85/2*2</t>
  </si>
  <si>
    <t>4,4*0,8*2</t>
  </si>
  <si>
    <t>"střecha bočních přístavků a nástupiště"</t>
  </si>
  <si>
    <t>9,8*6,0*4</t>
  </si>
  <si>
    <t>(20,6-2*0,8)*4,8</t>
  </si>
  <si>
    <t>194</t>
  </si>
  <si>
    <t>762342811</t>
  </si>
  <si>
    <t>Demontáž bednění a laťování laťování střech sklonu do 60° se všemi nadstřešními konstrukcemi, z latí průřezové plochy do 25 cm2 při osové vzdálenosti do 0,22 m</t>
  </si>
  <si>
    <t>1108789197</t>
  </si>
  <si>
    <t>4,4*4,5/2*2</t>
  </si>
  <si>
    <t>4,4*0,8/2</t>
  </si>
  <si>
    <t>195</t>
  </si>
  <si>
    <t>762841812</t>
  </si>
  <si>
    <t>Demontáž podbíjení obkladů stropů a střech sklonu do 60° z hrubých prken tl. do 35 mm s omítkou</t>
  </si>
  <si>
    <t>1902520024</t>
  </si>
  <si>
    <t>STAVAJICI PODHLEDY PUDY</t>
  </si>
  <si>
    <t>18,1*5,35+18,1*2,5+2*6,99*2,5+3,7*3,7</t>
  </si>
  <si>
    <t>196</t>
  </si>
  <si>
    <t>762331921</t>
  </si>
  <si>
    <t>Vázané konstrukce krovů vyřezání části střešní vazby průřezové plochy řeziva přes 120 do 224 cm2, délky vyřezané části krovového prvku do 3 m</t>
  </si>
  <si>
    <t>690591339</t>
  </si>
  <si>
    <t>STAVAJICI PORUSENE PRVKY KROVU</t>
  </si>
  <si>
    <t>NAD OBYTNOU CASTI</t>
  </si>
  <si>
    <t>/viz udaj projektanta - upresnit dle skutecnosti/</t>
  </si>
  <si>
    <t>210</t>
  </si>
  <si>
    <t>197</t>
  </si>
  <si>
    <t>762331941</t>
  </si>
  <si>
    <t>Vázané konstrukce krovů vyřezání části střešní vazby průřezové plochy řeziva přes 288 do 450 cm2, délky vyřezané části krovového prvku do 3 m</t>
  </si>
  <si>
    <t>-172501610</t>
  </si>
  <si>
    <t>198</t>
  </si>
  <si>
    <t>762526811</t>
  </si>
  <si>
    <t>Demontáž podlah z desek dřevotřískových, překližkových, sololitových tl. do 20 mm bez polštářů</t>
  </si>
  <si>
    <t>2022773292</t>
  </si>
  <si>
    <t>STAVAJICI PODLAHY - SOLOLIT</t>
  </si>
  <si>
    <t>/viz vykres c.16/</t>
  </si>
  <si>
    <t>3.NP - MISTN.C.2P09</t>
  </si>
  <si>
    <t>18,07</t>
  </si>
  <si>
    <t>199</t>
  </si>
  <si>
    <t>762821941</t>
  </si>
  <si>
    <t>Vyřezání části stropního trámu průřezové plochy řeziva do 450 cm2 délky do 3 m</t>
  </si>
  <si>
    <t>-1814501457</t>
  </si>
  <si>
    <t>Nosná konstrukce stropů vyřezání části stropního trámu průřezové plochy 288 do 450 cm2, délky vyřezané části trámu přes 1 do 3 m</t>
  </si>
  <si>
    <t xml:space="preserve">Poznámka k souboru cen:_x000d_
1. Množství měrných jednotek se určuje v m součtem délek jednotlivých prvků._x000d_
</t>
  </si>
  <si>
    <t>4*3,0</t>
  </si>
  <si>
    <t>200</t>
  </si>
  <si>
    <t>762522811</t>
  </si>
  <si>
    <t>Demontáž podlah s polštáři z prken tl. do 32 mm</t>
  </si>
  <si>
    <t>214974227</t>
  </si>
  <si>
    <t>STAV.DREVENE PODLAHY</t>
  </si>
  <si>
    <t>1.NP - MISTN.C.0P21</t>
  </si>
  <si>
    <t>15,15</t>
  </si>
  <si>
    <t>201</t>
  </si>
  <si>
    <t>1740141511</t>
  </si>
  <si>
    <t>202</t>
  </si>
  <si>
    <t>2054562288</t>
  </si>
  <si>
    <t>203</t>
  </si>
  <si>
    <t>-1944364050</t>
  </si>
  <si>
    <t>25,047*11 'Přepočtené koeficientem množství</t>
  </si>
  <si>
    <t>204</t>
  </si>
  <si>
    <t>997013811</t>
  </si>
  <si>
    <t>Poplatek za uložení stavebního odpadu na skládce (skládkovné) dřevěného zatříděného do Katalogu odpadů pod kódem 17 02 01</t>
  </si>
  <si>
    <t>1721707185</t>
  </si>
  <si>
    <t>205</t>
  </si>
  <si>
    <t>762341210</t>
  </si>
  <si>
    <t>Bednění a laťování montáž bednění střech rovných a šikmých sklonu do 60° s vyřezáním otvorů z prken hrubých na sraz tl. do 32 mm</t>
  </si>
  <si>
    <t>-1921517197</t>
  </si>
  <si>
    <t>"ve skladbě 2x"</t>
  </si>
  <si>
    <t>20,6*7,5*2*2</t>
  </si>
  <si>
    <t>-2,2*2,7/2*4*2</t>
  </si>
  <si>
    <t>2,53*4,0/2*2*2</t>
  </si>
  <si>
    <t>-7,7*4,5/2*2</t>
  </si>
  <si>
    <t>4,4*3,85/2*2*2</t>
  </si>
  <si>
    <t>4,4*0,8*2*2</t>
  </si>
  <si>
    <t>9,8*6,0*4*2</t>
  </si>
  <si>
    <t>(20,6-2*0,8)*4,8*2</t>
  </si>
  <si>
    <t>"odečet hoblovaných prken přístřešku"</t>
  </si>
  <si>
    <t>-28,2*4,8</t>
  </si>
  <si>
    <t>206</t>
  </si>
  <si>
    <t>60511112</t>
  </si>
  <si>
    <t>řezivo jehličnaté smrk, borovice š přes 80mm tl 24mm dl 4-5m</t>
  </si>
  <si>
    <t>-2062070719</t>
  </si>
  <si>
    <t>1145,23*0,024</t>
  </si>
  <si>
    <t>27,486*1,1 "Přepočtené koeficientem množství</t>
  </si>
  <si>
    <t>207</t>
  </si>
  <si>
    <t>762341250</t>
  </si>
  <si>
    <t>Bednění a laťování montáž bednění střech rovných a šikmých sklonu do 60° s vyřezáním otvorů z prken hoblovaných</t>
  </si>
  <si>
    <t>-1555267355</t>
  </si>
  <si>
    <t>PODHLED PRISTRESKU NASTUPISTE - 1x</t>
  </si>
  <si>
    <t>R3</t>
  </si>
  <si>
    <t>28,20*4,80</t>
  </si>
  <si>
    <t>208</t>
  </si>
  <si>
    <t>-1491824751</t>
  </si>
  <si>
    <t>135,36*0,024</t>
  </si>
  <si>
    <t>3,249*1,1 "Přepočtené koeficientem množství</t>
  </si>
  <si>
    <t>209</t>
  </si>
  <si>
    <t>762081150</t>
  </si>
  <si>
    <t>Práce společné pro tesařské konstrukce hoblování hraněného řeziva přímo na staveništi</t>
  </si>
  <si>
    <t>-550764606</t>
  </si>
  <si>
    <t>762342441</t>
  </si>
  <si>
    <t>Bednění a laťování montáž lišt trojúhelníkových nebo kontralatí</t>
  </si>
  <si>
    <t>-768254795</t>
  </si>
  <si>
    <t>KONTRALATE 4/6 CM</t>
  </si>
  <si>
    <t xml:space="preserve">OBYTNA CAST BUDOVY </t>
  </si>
  <si>
    <t>7,50*(46-5)+2*(5,9+4,55)+3,15</t>
  </si>
  <si>
    <t>2*(2*4,4+3,35+2,25+1,25)</t>
  </si>
  <si>
    <t>2*(2,4+1,5)</t>
  </si>
  <si>
    <t xml:space="preserve">BOCNI PRISTAVKY </t>
  </si>
  <si>
    <t>R2</t>
  </si>
  <si>
    <t>6,00*11*2</t>
  </si>
  <si>
    <t>1,20*11*2</t>
  </si>
  <si>
    <t>4,80*6*2</t>
  </si>
  <si>
    <t>29*4,8</t>
  </si>
  <si>
    <t>211</t>
  </si>
  <si>
    <t>60514106</t>
  </si>
  <si>
    <t>řezivo jehličnaté lať pevnostní třída S10-13 průřez 40x60mm</t>
  </si>
  <si>
    <t>-1562185089</t>
  </si>
  <si>
    <t>725,85*0,04*0,06</t>
  </si>
  <si>
    <t>1,742*1,1 "Přepočtené koeficientem množství</t>
  </si>
  <si>
    <t>212</t>
  </si>
  <si>
    <t>765191031</t>
  </si>
  <si>
    <t>Montáž pojistné hydroizolační nebo parotěsné fólie lepení těsnících pásků pod kontralatě</t>
  </si>
  <si>
    <t>602693010</t>
  </si>
  <si>
    <t>213</t>
  </si>
  <si>
    <t>28329303</t>
  </si>
  <si>
    <t>páska těsnící jednostranně lepící butylkaučuková pod kontralatě š 50mm</t>
  </si>
  <si>
    <t>1755815008</t>
  </si>
  <si>
    <t>657,60*1,1 "Přepočtené koeficientem množství</t>
  </si>
  <si>
    <t>214</t>
  </si>
  <si>
    <t>762332922</t>
  </si>
  <si>
    <t>Vázané konstrukce krovů doplnění části střešní vazby z hranolů, nebo hranolků (materiál v ceně), průřezové plochy přes 120 do 224 cm2</t>
  </si>
  <si>
    <t>1520424318</t>
  </si>
  <si>
    <t>DOPLNENI VYREZANE CASTI KROVU</t>
  </si>
  <si>
    <t>VC.DODANI REZIVA</t>
  </si>
  <si>
    <t>KROV NAD OBYTNOU CASTI</t>
  </si>
  <si>
    <t>210,00</t>
  </si>
  <si>
    <t>215</t>
  </si>
  <si>
    <t>762332924</t>
  </si>
  <si>
    <t>Vázané konstrukce krovů doplnění části střešní vazby z hranolů, nebo hranolků (materiál v ceně), průřezové plochy přes 288 do 450 cm2</t>
  </si>
  <si>
    <t>-1014401045</t>
  </si>
  <si>
    <t>216</t>
  </si>
  <si>
    <t>762083122</t>
  </si>
  <si>
    <t>Práce společné pro tesařské konstrukce impregnace řeziva máčením proti dřevokaznému hmyzu, houbám a plísním, třída ohrožení 3 a 4 (dřevo v exteriéru)</t>
  </si>
  <si>
    <t>884027501</t>
  </si>
  <si>
    <t xml:space="preserve">PODHLED PRISTRESKU NASTUPISTE </t>
  </si>
  <si>
    <t>3,249</t>
  </si>
  <si>
    <t>217</t>
  </si>
  <si>
    <t>762083121</t>
  </si>
  <si>
    <t>Práce společné pro tesařské konstrukce impregnace řeziva máčením proti dřevokaznému hmyzu, houbám a plísním, třída ohrožení 1 a 2 (dřevo v interiéru)</t>
  </si>
  <si>
    <t>-2024881612</t>
  </si>
  <si>
    <t>OSETRENI KROVU</t>
  </si>
  <si>
    <t>27,486+1,578</t>
  </si>
  <si>
    <t>210,00*0,18</t>
  </si>
  <si>
    <t>65,00*0,350</t>
  </si>
  <si>
    <t>218</t>
  </si>
  <si>
    <t>762395000</t>
  </si>
  <si>
    <t>Spojovací prostředky krovů, bednění a laťování, nadstřešních konstrukcí svory, prkna, hřebíky, pásová ocel, vruty</t>
  </si>
  <si>
    <t>-1134906638</t>
  </si>
  <si>
    <t>27,486+3,249+1,578</t>
  </si>
  <si>
    <t>219</t>
  </si>
  <si>
    <t>762082430</t>
  </si>
  <si>
    <t>Práce společné pro tesařské konstrukce profilování zhlaví trámů a ozdobných konců vnější půloblouk se zářezy, plochy přes 160 do 320 cm2</t>
  </si>
  <si>
    <t>953665631</t>
  </si>
  <si>
    <t xml:space="preserve">VIDITELNE CASTI DOPLNENYCH KROKVI </t>
  </si>
  <si>
    <t>220</t>
  </si>
  <si>
    <t>762511286</t>
  </si>
  <si>
    <t>Podlahové kce podkladové dvouvrstvé z desek OSB tl 2x18 mm broušených na pero a drážku lepených</t>
  </si>
  <si>
    <t>868979156</t>
  </si>
  <si>
    <t>Podlahové konstrukce podkladové z dřevoštěpkových desek OSB dvouvrstvých lepených na pero a drážku 2x18 mm</t>
  </si>
  <si>
    <t xml:space="preserve">Poznámka k souboru cen:_x000d_
1. V cenách -1123 až -2225 Podlahové konstrukce podkladové z desek dřevoštěpkových a cementotřískových jsou započteny i náklady na dodávku spojovacích prostředků, na tyto položky se nevztahuje ocenění dodávky spojovacích prostředků._x000d_
</t>
  </si>
  <si>
    <t xml:space="preserve">NOVA SKLADBA PODLAH </t>
  </si>
  <si>
    <t>DREVENY ZAKLOP VC.SPOJ.PROSTREDKU</t>
  </si>
  <si>
    <t>/viz skladby podlah a vykres c.26/</t>
  </si>
  <si>
    <t>P5</t>
  </si>
  <si>
    <t>3,62*5,05</t>
  </si>
  <si>
    <t>221</t>
  </si>
  <si>
    <t>762524911</t>
  </si>
  <si>
    <t>Položení a nastavení polštářů tloušťky do 100 mm</t>
  </si>
  <si>
    <t>1380870060</t>
  </si>
  <si>
    <t>Podlahy tesařské položení polštářů tl. do 100 mm s nastavením a příložkami</t>
  </si>
  <si>
    <t xml:space="preserve">Poznámka k souboru cen:_x000d_
1. U položek vyřezání části podlahy -1921 až -1964 se množství měrných jednotek určuje v m součtem délek jednotlivých řezů._x000d_
2. U položek -2911, -4911 a -5911 se množství měrných jednotek určuje v m součtem délek jednotlivých prvků._x000d_
3. Tyto položky lze použít i pro ocenění podlahových konstrukcí podkladových._x000d_
</t>
  </si>
  <si>
    <t>VYROVNANI POVRCHU PRILOZKAMI</t>
  </si>
  <si>
    <t>/predb.odhad - upresnit dle skutecnosti/</t>
  </si>
  <si>
    <t>3,6*6</t>
  </si>
  <si>
    <t>222</t>
  </si>
  <si>
    <t>998762103</t>
  </si>
  <si>
    <t>Přesun hmot pro konstrukce tesařské stanovený z hmotnosti přesunovaného materiálu vodorovná dopravní vzdálenost do 50 m v objektech výšky přes 12 do 24 m</t>
  </si>
  <si>
    <t>-1380770402</t>
  </si>
  <si>
    <t>763</t>
  </si>
  <si>
    <t>Konstrukce suché výstavby</t>
  </si>
  <si>
    <t>223</t>
  </si>
  <si>
    <t>763131751</t>
  </si>
  <si>
    <t>Montáž parotěsné zábrany do SDK podhledu</t>
  </si>
  <si>
    <t>1511878924</t>
  </si>
  <si>
    <t>Podhled ze sádrokartonových desek ostatní práce a konstrukce na podhledech ze sádrokartonových desek montáž parotěsné zábrany</t>
  </si>
  <si>
    <t xml:space="preserve">Poznámka k souboru cen:_x000d_
1. V cenách jsou započteny i náklady na tmelení a výztužnou pásku._x000d_
2. V cenách nejsou započteny náklady na základní penetrační nátěr; tyto se oceňují cenou -1714._x000d_
3. Ceny -1612 až -1613 Montáž nosné konstrukce je stanoveny pro m2 plochy podhledu._x000d_
4. Vcenách -2612 a -2613 nejsou započteny náklady na profily; tyto se oceňují ve specifikaci._x000d_
5. V cenách -1621 až -1624 Montáž desek nejsou započteny náklady na desky; tato dodávka se oceňuje ve specifikaci._x000d_
6. V ceně -1763 Příplatek za průhyb nosného stropu přes 20 mm je započtena pouze montáž, atypický profil se oceňuje individuálně ve specifikaci._x000d_
</t>
  </si>
  <si>
    <t>224</t>
  </si>
  <si>
    <t>28329276</t>
  </si>
  <si>
    <t>fólie PE vyztužená pro parotěsnou vrstvu (reakce na oheň - třída E) 140g/m2</t>
  </si>
  <si>
    <t>1207210129</t>
  </si>
  <si>
    <t>17,205*1,1 'Přepočtené koeficientem množství</t>
  </si>
  <si>
    <t>225</t>
  </si>
  <si>
    <t>763135102</t>
  </si>
  <si>
    <t>Montáž sádrokartonového podhledu kazetového demontovatelného, velikosti kazet 600x600 mm včetně zavěšené nosné konstrukce polozapuštěné</t>
  </si>
  <si>
    <t>-898841287</t>
  </si>
  <si>
    <t>KAZETOVE PODHLEDY</t>
  </si>
  <si>
    <t>40,77+9,43+2,15+4,69+4,59</t>
  </si>
  <si>
    <t>226</t>
  </si>
  <si>
    <t>59030571</t>
  </si>
  <si>
    <t>podhled kazetový bez děrování polozapuštěná hrana tl 10mm 600x600mm</t>
  </si>
  <si>
    <t>2033095</t>
  </si>
  <si>
    <t>61,63*1,05 'Přepočtené koeficientem množství</t>
  </si>
  <si>
    <t>227</t>
  </si>
  <si>
    <t>763131713</t>
  </si>
  <si>
    <t>Podhled ze sádrokartonových desek ostatní práce a konstrukce na podhledech ze sádrokartonových desek napojení na obvodové konstrukce profilem</t>
  </si>
  <si>
    <t>962352687</t>
  </si>
  <si>
    <t>61,63*1,40</t>
  </si>
  <si>
    <t>228</t>
  </si>
  <si>
    <t>763431041</t>
  </si>
  <si>
    <t>Montáž podhledu minerálního včetně zavěšeného roštu Příplatek k cenám: za výšku zavěšení přes 0,5 do 1,0 m</t>
  </si>
  <si>
    <t>1946945926</t>
  </si>
  <si>
    <t>229</t>
  </si>
  <si>
    <t>763121426</t>
  </si>
  <si>
    <t>SDK stěna předsazená tl 112,5 mm profil CW+UW 100 deska 1xH2 12,5 bez izolace EI 15</t>
  </si>
  <si>
    <t>175629379</t>
  </si>
  <si>
    <t>Stěna předsazená ze sádrokartonových desek s nosnou konstrukcí z ocelových profilů CW, UW jednoduše opláštěná deskou impregnovanou H2 tl. 12,5 mm bez izolace, EI 15, stěna tl. 112,5 mm, profil 100</t>
  </si>
  <si>
    <t xml:space="preserve">Poznámka k souboru cen:_x000d_
1. V cenách jsou započteny i náklady na tmelení a výztužnou pásku._x000d_
2. V cenách nejsou započteny náklady na základní penetrační nátěr; tyto se oceňují cenou 763 12-1714._x000d_
3. Ceny pro předsazené stěny lepené celoplošně jsou určeny pro lepení na rovný podklad, lepené na bochánky jsou určeny pro podklad o nerovnosti do 20 mm._x000d_
4. Ceny -1611 a -1612 Montáž nosné konstrukce je stanoveny pro m2 plochy předsazené stěny._x000d_
5. V ceně -1611 a -1612 nejsou započteny náklady na profily; tyto se oceňují ve specifikaci._x000d_
6. V cenách -1621 až -1641 Montáž desek nejsou započteny náklady na desky; tato dodávka se oceňuje ve specifikaci._x000d_
7. Ostatní konstrukce a práce a příplatky, neuvedené v tomto souboru cen, se oceňují cenami 763 11-17.. pro příčky ze sádrokartonových desek._x000d_
</t>
  </si>
  <si>
    <t>SDK INSTALACNI PREDSTENY</t>
  </si>
  <si>
    <t>OZN.a</t>
  </si>
  <si>
    <t>1,00*2*2,6</t>
  </si>
  <si>
    <t>(0,90*2+1,05)*2,6</t>
  </si>
  <si>
    <t>230</t>
  </si>
  <si>
    <t>763121714</t>
  </si>
  <si>
    <t>Stěna předsazená ze sádrokartonových desek ostatní konstrukce a práce na předsazených stěnách ze sádrokartonových desek základní penetrační nátěr</t>
  </si>
  <si>
    <t>642491142</t>
  </si>
  <si>
    <t>231</t>
  </si>
  <si>
    <t>763121751</t>
  </si>
  <si>
    <t>Stěna předsazená ze sádrokartonových desek Příplatek k cenám za plochu do 6 m2 jednotlivě</t>
  </si>
  <si>
    <t>-2049271521</t>
  </si>
  <si>
    <t>232</t>
  </si>
  <si>
    <t>763121761</t>
  </si>
  <si>
    <t>Stěna předsazená ze sádrokartonových desek Příplatek k cenám za rovinnost kvality speciální tmelení kvality Q3</t>
  </si>
  <si>
    <t>-808402019</t>
  </si>
  <si>
    <t>233</t>
  </si>
  <si>
    <t>76341111R</t>
  </si>
  <si>
    <t>Sanitární příčky vhodné do mokrého prostředí dělící z oboustranně laminovaných DTD desek tl. 25 mm, barva grafitová</t>
  </si>
  <si>
    <t>1815768042</t>
  </si>
  <si>
    <t>WC SANITARNI PRICKY</t>
  </si>
  <si>
    <t>VC.KONSTRUKCNICH PROFILU</t>
  </si>
  <si>
    <t>Os1</t>
  </si>
  <si>
    <t>(1,90+1,00)*2,00</t>
  </si>
  <si>
    <t>234</t>
  </si>
  <si>
    <t>76341112R</t>
  </si>
  <si>
    <t>Sanitární příčky vhodné do mokrého prostředí dveře vnitřní do sanitárních příček šířky do 800 mm, výšky do 2 000 mm z z oboustranně laminovaných DTD desek tl. 25 mm vč,kování, barva grafitová</t>
  </si>
  <si>
    <t>-173552910</t>
  </si>
  <si>
    <t>DVERE WC PRICEK</t>
  </si>
  <si>
    <t>235</t>
  </si>
  <si>
    <t>76341121R</t>
  </si>
  <si>
    <t>Sanitární příčky vhodné do mokrého prostředí dělící přepážky k pisoárům z oboustranně laminovaných DTD desek tl. 25 mm</t>
  </si>
  <si>
    <t>-710351737</t>
  </si>
  <si>
    <t>U UMYVADLA</t>
  </si>
  <si>
    <t>0,965*2,00</t>
  </si>
  <si>
    <t>236</t>
  </si>
  <si>
    <t>998763102</t>
  </si>
  <si>
    <t>Přesun hmot pro dřevostavby stanovený z hmotnosti přesunovaného materiálu vodorovná dopravní vzdálenost do 50 m v objektech výšky přes 12 do 24 m</t>
  </si>
  <si>
    <t>-1341451699</t>
  </si>
  <si>
    <t>764</t>
  </si>
  <si>
    <t>Konstrukce klempířské</t>
  </si>
  <si>
    <t>237</t>
  </si>
  <si>
    <t>764002414</t>
  </si>
  <si>
    <t>Montáž strukturované oddělovací rohože jakkékoliv rš</t>
  </si>
  <si>
    <t>-1071651661</t>
  </si>
  <si>
    <t>Montáž strukturované oddělovací rohože jakékoli rš</t>
  </si>
  <si>
    <t>238</t>
  </si>
  <si>
    <t>2832903R1</t>
  </si>
  <si>
    <t>difúzně otevřený, ve spoji samolepící podkladní pás pro plechové střechy (např.Bauder TOP VENT NSK)</t>
  </si>
  <si>
    <t>819467772</t>
  </si>
  <si>
    <t>569,235</t>
  </si>
  <si>
    <t>569,235*1,18 "Přepočtené koeficientem množství</t>
  </si>
  <si>
    <t>239</t>
  </si>
  <si>
    <t>765191001</t>
  </si>
  <si>
    <t>Montáž pojistné hydroizolační nebo parotěsné fólie kladené ve sklonu do 20° lepením na bednění nebo izolaci</t>
  </si>
  <si>
    <t>-20879066</t>
  </si>
  <si>
    <t>Montáž pojistné hydroizolační nebo parotěsné fólie kladené ve sklonu do 20° lepením (vodotěsné podstřeší) na bednění nebo tepelnou izolaci</t>
  </si>
  <si>
    <t xml:space="preserve">Poznámka k souboru cen:_x000d_
1. V cenách nejsou započteny náklady na dodávku fólie, tyto se oceňují ve specifikaci. Ztratné lze dohodnout ve směrné výši 5 až 15%._x000d_
2. V ceně -1071 nejsou započteny náklady na dodávku okapnice, tyto se oceňují položkami ceníku 800-764 Konstrukce klempířské._x000d_
</t>
  </si>
  <si>
    <t>240</t>
  </si>
  <si>
    <t>2832903R2</t>
  </si>
  <si>
    <t>difúzně otevřená doplňková hydroizolační vrstva s technologií variabilních spojů (např. Bauder TOP DIFUPLUS)</t>
  </si>
  <si>
    <t>-1540060494</t>
  </si>
  <si>
    <t>326,4*1,1 'Přepočtené koeficientem množství</t>
  </si>
  <si>
    <t>241</t>
  </si>
  <si>
    <t>765191023</t>
  </si>
  <si>
    <t>Montáž pojistné hydroizolační nebo parotěsné kladené ve sklonu přes 20° s lepenými spoji na bednění</t>
  </si>
  <si>
    <t>1577557754</t>
  </si>
  <si>
    <t>Montáž pojistné hydroizolační nebo parotěsné fólie kladené ve sklonu přes 20° s lepenými přesahy na bednění nebo tepelnou izolaci</t>
  </si>
  <si>
    <t>242</t>
  </si>
  <si>
    <t>2832903R3</t>
  </si>
  <si>
    <t>hydroizolační vrstva (DHV) asfaltová, difúzně otevřená, k pokládce na dřevěné bednění se samolepícími spoji (např. Bauder TOP DIFUTEX NSK)</t>
  </si>
  <si>
    <t>-1452150950</t>
  </si>
  <si>
    <t>313,895*1,1 'Přepočtené koeficientem množství</t>
  </si>
  <si>
    <t>243</t>
  </si>
  <si>
    <t>764002821</t>
  </si>
  <si>
    <t>Demontáž klempířských konstrukcí střešního výlezu do suti</t>
  </si>
  <si>
    <t>1992278043</t>
  </si>
  <si>
    <t>STAVAJICI KLEMPIRSKE KONSTRUKCE K LIKVIDACI</t>
  </si>
  <si>
    <t>/viz vykres c.18+19+20+21/</t>
  </si>
  <si>
    <t>244</t>
  </si>
  <si>
    <t>764001821</t>
  </si>
  <si>
    <t>Demontáž krytiny ze svitků nebo tabulí do suti</t>
  </si>
  <si>
    <t>-1245115679</t>
  </si>
  <si>
    <t>Demontáž klempířských konstrukcí krytiny ze svitků nebo tabulí do suti</t>
  </si>
  <si>
    <t>245</t>
  </si>
  <si>
    <t>764002851</t>
  </si>
  <si>
    <t>Demontáž klempířských konstrukcí oplechování parapetů do suti</t>
  </si>
  <si>
    <t>1908863851</t>
  </si>
  <si>
    <t>STAVAJICI PARAPETY K LIKVIDACI</t>
  </si>
  <si>
    <t>15,0+2,5+16,2+4,5+1,4</t>
  </si>
  <si>
    <t>246</t>
  </si>
  <si>
    <t>764004861</t>
  </si>
  <si>
    <t>Demontáž klempířských konstrukcí svodu do suti</t>
  </si>
  <si>
    <t>566623206</t>
  </si>
  <si>
    <t>31,00+8,00+8,00</t>
  </si>
  <si>
    <t>247</t>
  </si>
  <si>
    <t>764004821</t>
  </si>
  <si>
    <t>Demontáž nástřešního žlabu do suti</t>
  </si>
  <si>
    <t>-1339444288</t>
  </si>
  <si>
    <t>Demontáž klempířských konstrukcí žlabu nástřešního do suti</t>
  </si>
  <si>
    <t>2*6,45+2*0,8+2,0+20,6+2*4,0</t>
  </si>
  <si>
    <t>248</t>
  </si>
  <si>
    <t>764004801</t>
  </si>
  <si>
    <t>Demontáž klempířských konstrukcí žlabu podokapního do suti</t>
  </si>
  <si>
    <t>743562704</t>
  </si>
  <si>
    <t>2*9,8+38,6</t>
  </si>
  <si>
    <t>249</t>
  </si>
  <si>
    <t>764002861</t>
  </si>
  <si>
    <t>Demontáž klempířských konstrukcí oplechování říms do suti</t>
  </si>
  <si>
    <t>2121843717</t>
  </si>
  <si>
    <t>63,2*2</t>
  </si>
  <si>
    <t>250</t>
  </si>
  <si>
    <t>764001861</t>
  </si>
  <si>
    <t>Demontáž klempířských konstrukcí oplechování hřebene z hřebenáčů do suti</t>
  </si>
  <si>
    <t>1395614770</t>
  </si>
  <si>
    <t>9,80*2+20,60+4,00</t>
  </si>
  <si>
    <t>251</t>
  </si>
  <si>
    <t>764002871</t>
  </si>
  <si>
    <t>Demontáž klempířských konstrukcí lemování zdí do suti</t>
  </si>
  <si>
    <t>2112571652</t>
  </si>
  <si>
    <t>3,00+3,00+5,00+30,00+15,50</t>
  </si>
  <si>
    <t>252</t>
  </si>
  <si>
    <t>764002801</t>
  </si>
  <si>
    <t>Demontáž klempířských konstrukcí závětrné lišty do suti</t>
  </si>
  <si>
    <t>1915928233</t>
  </si>
  <si>
    <t>60,00</t>
  </si>
  <si>
    <t>253</t>
  </si>
  <si>
    <t>764001891</t>
  </si>
  <si>
    <t>Demontáž klempířských konstrukcí oplechování úžlabí do suti</t>
  </si>
  <si>
    <t>-1217137500</t>
  </si>
  <si>
    <t>7,50*2</t>
  </si>
  <si>
    <t>254</t>
  </si>
  <si>
    <t>897923268</t>
  </si>
  <si>
    <t>255</t>
  </si>
  <si>
    <t>463342808</t>
  </si>
  <si>
    <t>256</t>
  </si>
  <si>
    <t>1398018444</t>
  </si>
  <si>
    <t>3,305*11 'Přepočtené koeficientem množství</t>
  </si>
  <si>
    <t>257</t>
  </si>
  <si>
    <t>764226404</t>
  </si>
  <si>
    <t>Oplechování parapetů rovných mechanicky kotvené z Al plechu rš 330 mm</t>
  </si>
  <si>
    <t>-2078706706</t>
  </si>
  <si>
    <t>Oplechování parapetů z hliníkového plechu rovných mechanicky kotvené, bez rohů rš 330 mm</t>
  </si>
  <si>
    <t>Poznámka k položce:_x000d_
- referenční výrobek Prefa</t>
  </si>
  <si>
    <t>K2 - RS 285 MM- referenční výrobek Prefa</t>
  </si>
  <si>
    <t>2,50</t>
  </si>
  <si>
    <t>K7 - RS 315 MM</t>
  </si>
  <si>
    <t>1,40</t>
  </si>
  <si>
    <t>"deštění dřevěného obkladu"</t>
  </si>
  <si>
    <t>2*(12,0+19,0)</t>
  </si>
  <si>
    <t>258</t>
  </si>
  <si>
    <t>764226405</t>
  </si>
  <si>
    <t>Oplechování parapetů rovných mechanicky kotvené z Al plechu rš 400 mm</t>
  </si>
  <si>
    <t>-801602178</t>
  </si>
  <si>
    <t>Oplechování parapetů z hliníkového plechu rovných mechanicky kotvené, bez rohů rš 400 mm</t>
  </si>
  <si>
    <t>NOVE KLEMPIRSKE PRVKY</t>
  </si>
  <si>
    <t>K1 - RS 395 MM</t>
  </si>
  <si>
    <t>15,0</t>
  </si>
  <si>
    <t>259</t>
  </si>
  <si>
    <t>764226406</t>
  </si>
  <si>
    <t>Oplechování parapetů rovných mechanicky kotvené z Al plechu rš 500 mm</t>
  </si>
  <si>
    <t>-1487360657</t>
  </si>
  <si>
    <t>Oplechování parapetů z hliníkového plechu rovných mechanicky kotvené, bez rohů rš 500 mm</t>
  </si>
  <si>
    <t>K5 - RS 405 MM- referenční výrobek Prefa</t>
  </si>
  <si>
    <t>16,20</t>
  </si>
  <si>
    <t>K6 - RS 415 MM</t>
  </si>
  <si>
    <t>4,50</t>
  </si>
  <si>
    <t>260</t>
  </si>
  <si>
    <t>764228404</t>
  </si>
  <si>
    <t>Oplechování římsy rovné mechanicky kotvené z Al plechu rš 330 mm</t>
  </si>
  <si>
    <t>-674506852</t>
  </si>
  <si>
    <t>Oplechování říms a ozdobných prvků z hliníkového plechu rovných, bez rohů mechanicky kotvené rš 330 mm</t>
  </si>
  <si>
    <t xml:space="preserve">Poznámka k souboru cen:_x000d_
1. Ceny lze použít pro ocenění oplechování římsy pod nadřímsovým žlabem._x000d_
</t>
  </si>
  <si>
    <t>K4 - RS 330 MM- referenční výrobek Prefa</t>
  </si>
  <si>
    <t>2*63,6</t>
  </si>
  <si>
    <t>261</t>
  </si>
  <si>
    <t>764228445</t>
  </si>
  <si>
    <t>Oplechování říms a ozdobných prvků z hliníkového plechu rovných, bez rohů Příplatek k cenám za zvýšenou pracnost při provedení rohu nebo koutu rovné římsy do rš 400 mm</t>
  </si>
  <si>
    <t>1198207859</t>
  </si>
  <si>
    <t>262</t>
  </si>
  <si>
    <t>764521403</t>
  </si>
  <si>
    <t>Žlab podokapní půlkruhový z Al plechu rš 250 mm</t>
  </si>
  <si>
    <t>-2133237093</t>
  </si>
  <si>
    <t>Žlab podokapní z hliníkového plechu včetně háků a čel půlkruhový rš 250 mm</t>
  </si>
  <si>
    <t>K8.2- referenční výrobek Prefa</t>
  </si>
  <si>
    <t>19,60</t>
  </si>
  <si>
    <t>263</t>
  </si>
  <si>
    <t>764521404</t>
  </si>
  <si>
    <t>Žlab podokapní půlkruhový z Al plechu rš 330 mm</t>
  </si>
  <si>
    <t>-1214415498</t>
  </si>
  <si>
    <t>Žlab podokapní z hliníkového plechu včetně háků a čel půlkruhový rš 330 mm</t>
  </si>
  <si>
    <t>K8.1- referenční výrobek Prefa</t>
  </si>
  <si>
    <t>35,20</t>
  </si>
  <si>
    <t>264</t>
  </si>
  <si>
    <t>764521405</t>
  </si>
  <si>
    <t>Žlab podokapní půlkruhový z Al plechu rš 400 mm</t>
  </si>
  <si>
    <t>-2092320084</t>
  </si>
  <si>
    <t>Žlab podokapní z hliníkového plechu včetně háků a čel půlkruhový rš 400 mm</t>
  </si>
  <si>
    <t>K8.3- referenční výrobek Prefa</t>
  </si>
  <si>
    <t>38,60</t>
  </si>
  <si>
    <t>265</t>
  </si>
  <si>
    <t>764527404</t>
  </si>
  <si>
    <t>Dilatace žlabů z hliníkového plechu vložením dilatačního pásu s pryžovou vložkou rš 330 mm</t>
  </si>
  <si>
    <t>1139920536</t>
  </si>
  <si>
    <t>266</t>
  </si>
  <si>
    <t>764527405</t>
  </si>
  <si>
    <t>Dilatace žlabů z hliníkového plechu vložením dilatačního pásu s pryžovou vložkou rš 400 mm</t>
  </si>
  <si>
    <t>-1281656858</t>
  </si>
  <si>
    <t>267</t>
  </si>
  <si>
    <t>7645214R6</t>
  </si>
  <si>
    <t>Žlab podokapní z hliníkového plechu oboustranně lakovaného včetně háků a čel kotlík oválný (trychtýřový), rš žlabu/průměr svodu 280/100 mm</t>
  </si>
  <si>
    <t>-1984254351</t>
  </si>
  <si>
    <t>K9.2</t>
  </si>
  <si>
    <t>268</t>
  </si>
  <si>
    <t>7645214R3</t>
  </si>
  <si>
    <t>Žlab podokapní z hliníkového plechu oboustranně lakovaného včetně háků a čel kotlík oválný (trychtýřový), rš žlabu/průměr svodu 330/120 mm</t>
  </si>
  <si>
    <t>-1151079618</t>
  </si>
  <si>
    <t>K9.1</t>
  </si>
  <si>
    <t>269</t>
  </si>
  <si>
    <t>7645214R4</t>
  </si>
  <si>
    <t>Žlab podokapní z hliníkového oboustranně lakovaného plechu včetně háků a čel kotlík oválný (trychtýřový), rš žlabu/průměr svodu 400/150 mm</t>
  </si>
  <si>
    <t>-1397398666</t>
  </si>
  <si>
    <t>K9.3</t>
  </si>
  <si>
    <t>270</t>
  </si>
  <si>
    <t>764222433</t>
  </si>
  <si>
    <t>Oplechování rovné okapové hrany z Al plechu rš 250 mm</t>
  </si>
  <si>
    <t>-1969320051</t>
  </si>
  <si>
    <t>Oplechování střešních prvků z hliníkového plechu okapu okapovým plechem střechy rovné rš 250 mm</t>
  </si>
  <si>
    <t xml:space="preserve">Poznámka k souboru cen:_x000d_
1. V cenách 764 22-1405 až -3442 nejsou započteny náklady na podkladní plech, tyto se oceňují cenami souboru cen 764 02-14.. Podkladní plech z hliníkového plechu v rozvinuté šířce podle rš střešního prvku._x000d_
</t>
  </si>
  <si>
    <t>OKAPNICE</t>
  </si>
  <si>
    <t>K8.1+K8.2+K8.3+K8.4</t>
  </si>
  <si>
    <t>35,20+19,60+38,60+10,00</t>
  </si>
  <si>
    <t>271</t>
  </si>
  <si>
    <t>764528422</t>
  </si>
  <si>
    <t>Svody kruhové včetně objímek, kolen, odskoků z Al plechu průměru 100 mm</t>
  </si>
  <si>
    <t>1557823233</t>
  </si>
  <si>
    <t>Svod z hliníkového plechu včetně objímek, kolen a odskoků kruhový, průměru 100 mm</t>
  </si>
  <si>
    <t>K09.2- referenční výrobek Prefa</t>
  </si>
  <si>
    <t>272</t>
  </si>
  <si>
    <t>764528423</t>
  </si>
  <si>
    <t>Svody kruhové včetně objímek, kolen, odskoků z Al plechu průměru 120 mm</t>
  </si>
  <si>
    <t>-1312344379</t>
  </si>
  <si>
    <t>Svod z hliníkového plechu včetně objímek, kolen a odskoků kruhový, průměru 120 mm</t>
  </si>
  <si>
    <t>K9.1- referenční výrobek Prefa</t>
  </si>
  <si>
    <t>31,00</t>
  </si>
  <si>
    <t>273</t>
  </si>
  <si>
    <t>764528424</t>
  </si>
  <si>
    <t>Svody kruhové včetně objímek, kolen, odskoků z Al plechu průměru 150 mm</t>
  </si>
  <si>
    <t>1375218239</t>
  </si>
  <si>
    <t>Svod z hliníkového plechu včetně objímek, kolen a odskoků kruhový, průměru 150 mm</t>
  </si>
  <si>
    <t>K9.3- referenční výrobek Prefa</t>
  </si>
  <si>
    <t>274</t>
  </si>
  <si>
    <t>764221466</t>
  </si>
  <si>
    <t>Oplechování úžlabí z Al plechu rš 500 mm</t>
  </si>
  <si>
    <t>-2093289778</t>
  </si>
  <si>
    <t>Oplechování střešních prvků z hliníkového plechu úžlabí rš 500 mm</t>
  </si>
  <si>
    <t>K10- referenční výrobek Prefa</t>
  </si>
  <si>
    <t>/viz vykres c.27/</t>
  </si>
  <si>
    <t>275</t>
  </si>
  <si>
    <t>764221476</t>
  </si>
  <si>
    <t>Oplechování střešních prvků z hliníkového plechu Příplatek k cenám za provedení úžlabí v plechové krytině</t>
  </si>
  <si>
    <t>1603089343</t>
  </si>
  <si>
    <t>276</t>
  </si>
  <si>
    <t>764322415</t>
  </si>
  <si>
    <t>Spodní lemování rovných zdí střech s krytinou skládanou z Al plechu rš 400 mm</t>
  </si>
  <si>
    <t>798095148</t>
  </si>
  <si>
    <t>Lemování zdí z hliníkového plechu spodní s formováním do tvaru krytiny rovných, střech s krytinou skládanou mimo prejzovou rš 400 mm</t>
  </si>
  <si>
    <t>K11</t>
  </si>
  <si>
    <t>3,00+5,00</t>
  </si>
  <si>
    <t>K12</t>
  </si>
  <si>
    <t>30,00</t>
  </si>
  <si>
    <t>277</t>
  </si>
  <si>
    <t>764322416</t>
  </si>
  <si>
    <t>Spodní lemování rovných zdí střech s krytinou skládanou z Al plechu rš 500 mm</t>
  </si>
  <si>
    <t>1280184316</t>
  </si>
  <si>
    <t>Lemování zdí z hliníkového plechu spodní s formováním do tvaru krytiny rovných, střech s krytinou skládanou mimo prejzovou rš 500 mm</t>
  </si>
  <si>
    <t>K11- referenční výrobek Prefa- referenční výrobek Prefa</t>
  </si>
  <si>
    <t>3,00</t>
  </si>
  <si>
    <t>278</t>
  </si>
  <si>
    <t>764322414</t>
  </si>
  <si>
    <t>Spodní lemování rovných zdí střech s krytinou skládanou z Al plechu rš 330 mm</t>
  </si>
  <si>
    <t>-481144523</t>
  </si>
  <si>
    <t>Lemování zdí z hliníkového plechu spodní s formováním do tvaru krytiny rovných, střech s krytinou skládanou mimo prejzovou rš 330 mm</t>
  </si>
  <si>
    <t>K13 - RS 250 MM- referenční výrobek Prefa</t>
  </si>
  <si>
    <t>15,50</t>
  </si>
  <si>
    <t>279</t>
  </si>
  <si>
    <t>764222403</t>
  </si>
  <si>
    <t>Oplechování štítu závětrnou lištou z Al plechu rš 250 mm</t>
  </si>
  <si>
    <t>1894047340</t>
  </si>
  <si>
    <t>Oplechování střešních prvků z hliníkového plechu štítu závětrnou lištou rš 250 mm</t>
  </si>
  <si>
    <t>K14- referenční výrobek Prefa</t>
  </si>
  <si>
    <t>280</t>
  </si>
  <si>
    <t>764121462</t>
  </si>
  <si>
    <t>Krytina střechy rovné ze šablon z Al plechu přes 10 ks/m2 sklonu do 30°</t>
  </si>
  <si>
    <t>246537539</t>
  </si>
  <si>
    <t>Krytina z hliníkového plechu s úpravou u okapů, prostupů a výčnělků ze šablon, počet kusů přes 10 ks/m2 do 30°</t>
  </si>
  <si>
    <t>Poznámka k položce:_x000d_
- referenční výrobek Prefa šablona 29x29</t>
  </si>
  <si>
    <t>281</t>
  </si>
  <si>
    <t>764121431</t>
  </si>
  <si>
    <t>Krytina střechy rovné drážkováním z tabulí z Al plechu sklonu do 30°</t>
  </si>
  <si>
    <t>321611978</t>
  </si>
  <si>
    <t>Krytina z hliníkového plechu s úpravou u okapů, prostupů a výčnělků střechy rovné drážkováním z tabulí, velikosti 1000 x 2000 mm, sklon střechy do 30°</t>
  </si>
  <si>
    <t>282</t>
  </si>
  <si>
    <t>764121491</t>
  </si>
  <si>
    <t>Krytina z hliníkového plechu s úpravou u okapů, prostupů a výčnělků Příplatek k cenám za těsnění drážek ve sklonu do 10°</t>
  </si>
  <si>
    <t>593895261</t>
  </si>
  <si>
    <t>283</t>
  </si>
  <si>
    <t>764221406</t>
  </si>
  <si>
    <t>Oplechování střešních prvků z hliníkového plechu hřebene větraného, včetně větrací mřížky rš 500 mm</t>
  </si>
  <si>
    <t>-1436808075</t>
  </si>
  <si>
    <t>9,80*2</t>
  </si>
  <si>
    <t>284</t>
  </si>
  <si>
    <t>764221408</t>
  </si>
  <si>
    <t>Oplechování střešních prvků z hliníkového plechu hřebene větraného, včetně větrací mřížky z hřebenáčů</t>
  </si>
  <si>
    <t>1602271240</t>
  </si>
  <si>
    <t>20,60-2,20*2</t>
  </si>
  <si>
    <t>3,50*2*2</t>
  </si>
  <si>
    <t>4,50+2,00*2</t>
  </si>
  <si>
    <t>285</t>
  </si>
  <si>
    <t>765123122</t>
  </si>
  <si>
    <t>Krytina betonová drážková skládaná na sucho sklonu střechy do 30° prvky okapové hrany větrací mřížka univerzální</t>
  </si>
  <si>
    <t>-1195505831</t>
  </si>
  <si>
    <t>38,6+2*9,8+20,6+2*6,45+2*0,8</t>
  </si>
  <si>
    <t>286</t>
  </si>
  <si>
    <t>764223456</t>
  </si>
  <si>
    <t>Sněhový zachytávač krytiny z Al plechu průběžný dvoutrubkový</t>
  </si>
  <si>
    <t>-917697547</t>
  </si>
  <si>
    <t>Oplechování střešních prvků z hliníkového plechu sněhový zachytávač průbežný dvoutrubkový</t>
  </si>
  <si>
    <t>287</t>
  </si>
  <si>
    <t>764223458</t>
  </si>
  <si>
    <t>Oplechování střešních prvků z hliníkového plechu sněhový hák pro falcované tašky, šindele nebo šablony</t>
  </si>
  <si>
    <t>195770263</t>
  </si>
  <si>
    <t>PROTISNEHOVE HAKY</t>
  </si>
  <si>
    <t>313,895*3</t>
  </si>
  <si>
    <t>288</t>
  </si>
  <si>
    <t>R POL 5</t>
  </si>
  <si>
    <t>Bezpečnostní háky typu B na střeše R1+R2+R3 dle ČSN EN 517 (viz TZ a výkres č.28)</t>
  </si>
  <si>
    <t>ks</t>
  </si>
  <si>
    <t>1406521558</t>
  </si>
  <si>
    <t>289</t>
  </si>
  <si>
    <t>76422345R</t>
  </si>
  <si>
    <t>O11 - Oplechování střešních prvků z hliníkového lakovaného plechu střešní výlez rozměru 595 x 595 mm kompletní D+ M vč.doplňků a lemování, zasklení čirým dvojsklem</t>
  </si>
  <si>
    <t>-2096554268</t>
  </si>
  <si>
    <t>STRESNI VYLEZ</t>
  </si>
  <si>
    <t>KOMPLETNI DODAVKA DLE POZADAVKU PD</t>
  </si>
  <si>
    <t>O11</t>
  </si>
  <si>
    <t>290</t>
  </si>
  <si>
    <t>764021403</t>
  </si>
  <si>
    <t>Podkladní plech z hliníkového plechu rš 250 mm</t>
  </si>
  <si>
    <t>-429138999</t>
  </si>
  <si>
    <t>(0,595+0,595)*2*3</t>
  </si>
  <si>
    <t>291</t>
  </si>
  <si>
    <t>764324412</t>
  </si>
  <si>
    <t>Lemování prostupů z hliníkového plechu bez lišty, střech s krytinou skládanou nebo z plechu</t>
  </si>
  <si>
    <t>-1266730488</t>
  </si>
  <si>
    <t>PROSTUPY STRECHOU</t>
  </si>
  <si>
    <t>/viz vykres c.28/</t>
  </si>
  <si>
    <t>0,50*2</t>
  </si>
  <si>
    <t>292</t>
  </si>
  <si>
    <t>R POL 6</t>
  </si>
  <si>
    <t>Ostatní detaily střešní krytiny (systémové prvky)</t>
  </si>
  <si>
    <t>529638548</t>
  </si>
  <si>
    <t>293</t>
  </si>
  <si>
    <t>998764103</t>
  </si>
  <si>
    <t>Přesun hmot pro konstrukce klempířské stanovený z hmotnosti přesunovaného materiálu vodorovná dopravní vzdálenost do 50 m v objektech výšky přes 12 do 24 m</t>
  </si>
  <si>
    <t>1913007041</t>
  </si>
  <si>
    <t>765</t>
  </si>
  <si>
    <t>Krytina skládaná</t>
  </si>
  <si>
    <t>294</t>
  </si>
  <si>
    <t>765121841</t>
  </si>
  <si>
    <t>Demontáž krytiny betonové bobrovky, sklonu do 30° na sucho do suti</t>
  </si>
  <si>
    <t>945306130</t>
  </si>
  <si>
    <t>295</t>
  </si>
  <si>
    <t>765121881</t>
  </si>
  <si>
    <t>Demontáž krytiny betonové hřebenů a nároží, sklonu do 30° z hřebenáčů na sucho do suti</t>
  </si>
  <si>
    <t>570612790</t>
  </si>
  <si>
    <t>296</t>
  </si>
  <si>
    <t>-2089606652</t>
  </si>
  <si>
    <t>297</t>
  </si>
  <si>
    <t>-150107735</t>
  </si>
  <si>
    <t>298</t>
  </si>
  <si>
    <t>-1006967068</t>
  </si>
  <si>
    <t>26,159*11 'Přepočtené koeficientem množství</t>
  </si>
  <si>
    <t>299</t>
  </si>
  <si>
    <t>997013601</t>
  </si>
  <si>
    <t>Poplatek za uložení stavebního odpadu na skládce (skládkovné) z prostého betonu zatříděného do Katalogu odpadů pod kódem 17 01 01</t>
  </si>
  <si>
    <t>-444393954</t>
  </si>
  <si>
    <t>766</t>
  </si>
  <si>
    <t>Konstrukce truhlářské</t>
  </si>
  <si>
    <t>300</t>
  </si>
  <si>
    <t>766691911</t>
  </si>
  <si>
    <t>Ostatní práce vyvěšení nebo zavěšení křídel s případným uložením a opětovným zavěšením po provedení stavebních změn dřevěných okenních, plochy do 1,5 m2</t>
  </si>
  <si>
    <t>1716487899</t>
  </si>
  <si>
    <t xml:space="preserve">"podávací okno"  1*2</t>
  </si>
  <si>
    <t>301</t>
  </si>
  <si>
    <t>766441812</t>
  </si>
  <si>
    <t>Demontáž parapetních desek dřevěných nebo plastových šířky přes 300 mm délky do 1 m</t>
  </si>
  <si>
    <t>-1911545406</t>
  </si>
  <si>
    <t>STAVAJICI PARAPETY</t>
  </si>
  <si>
    <t>302</t>
  </si>
  <si>
    <t>766441821</t>
  </si>
  <si>
    <t>Demontáž parapetních desek dřevěných nebo plastových šířky do 300 mm délky přes 1 m</t>
  </si>
  <si>
    <t>1665526623</t>
  </si>
  <si>
    <t>20+2</t>
  </si>
  <si>
    <t>303</t>
  </si>
  <si>
    <t>766411821</t>
  </si>
  <si>
    <t>Demontáž obložení stěn palubkami</t>
  </si>
  <si>
    <t>1817040865</t>
  </si>
  <si>
    <t>304</t>
  </si>
  <si>
    <t>766411822</t>
  </si>
  <si>
    <t>Demontáž obložení stěn podkladových roštů</t>
  </si>
  <si>
    <t>1316810132</t>
  </si>
  <si>
    <t>305</t>
  </si>
  <si>
    <t>-1662731746</t>
  </si>
  <si>
    <t>306</t>
  </si>
  <si>
    <t>-2139435297</t>
  </si>
  <si>
    <t>307</t>
  </si>
  <si>
    <t>1184046324</t>
  </si>
  <si>
    <t>2,208*11 'Přepočtené koeficientem množství</t>
  </si>
  <si>
    <t>308</t>
  </si>
  <si>
    <t>997013804</t>
  </si>
  <si>
    <t>Poplatek za uložení stavebního odpadu na skládce (skládkovné) ze skla zatříděného do Katalogu odpadů pod kódem 17 02 02</t>
  </si>
  <si>
    <t>371246892</t>
  </si>
  <si>
    <t>(0,250+0,340)/2</t>
  </si>
  <si>
    <t>309</t>
  </si>
  <si>
    <t>-1208446970</t>
  </si>
  <si>
    <t>2,208-0,295</t>
  </si>
  <si>
    <t>310</t>
  </si>
  <si>
    <t>766622131</t>
  </si>
  <si>
    <t>Montáž oken plastových včetně montáže rámu plochy přes 1 m2 otevíravých do zdiva, výšky do 1,5 m</t>
  </si>
  <si>
    <t>803907020</t>
  </si>
  <si>
    <t>NOVA PLASTOVA OKNA</t>
  </si>
  <si>
    <t>KOMPL.DODAVKA VC.POZADAVKU PD</t>
  </si>
  <si>
    <t>/viz vypis oken/</t>
  </si>
  <si>
    <t>O4</t>
  </si>
  <si>
    <t>OBNOVA VNITRNIHO OKNA 1.NP</t>
  </si>
  <si>
    <t>PREDPOKLAD - FIXNI</t>
  </si>
  <si>
    <t>311</t>
  </si>
  <si>
    <t>61140051</t>
  </si>
  <si>
    <t>okno plastové otevíravé/sklopné dvojsklo přes plochu 1m2 do v 1,5m</t>
  </si>
  <si>
    <t>10036656</t>
  </si>
  <si>
    <t>312</t>
  </si>
  <si>
    <t>61140044R</t>
  </si>
  <si>
    <t>okno plastové s fixním zasklením trojsklo přes plochu 1m2 do v 1,5m - obnova vnitř.okna</t>
  </si>
  <si>
    <t>-361520317</t>
  </si>
  <si>
    <t>313</t>
  </si>
  <si>
    <t>766622132</t>
  </si>
  <si>
    <t>Montáž oken plastových včetně montáže rámu plochy přes 1 m2 otevíravých do zdiva, výšky přes 1,5 do 2,5 m</t>
  </si>
  <si>
    <t>-275864452</t>
  </si>
  <si>
    <t>O1</t>
  </si>
  <si>
    <t>O2</t>
  </si>
  <si>
    <t>O3</t>
  </si>
  <si>
    <t>O5</t>
  </si>
  <si>
    <t>O6</t>
  </si>
  <si>
    <t>O7</t>
  </si>
  <si>
    <t>O8</t>
  </si>
  <si>
    <t>314</t>
  </si>
  <si>
    <t>61140053</t>
  </si>
  <si>
    <t>okno plastové otevíravé/sklopné dvojsklo přes plochu 1m2 v 1,5-2,5m</t>
  </si>
  <si>
    <t>-361500407</t>
  </si>
  <si>
    <t>315</t>
  </si>
  <si>
    <t>61140054</t>
  </si>
  <si>
    <t>okno plastové otevíravé/sklopné trojsklo přes plochu 1m2 v 1,5-2,5m</t>
  </si>
  <si>
    <t>1331387852</t>
  </si>
  <si>
    <t>316</t>
  </si>
  <si>
    <t>766622216</t>
  </si>
  <si>
    <t>Montáž oken plastových plochy do 1 m2 včetně montáže rámu otevíravých do zdiva</t>
  </si>
  <si>
    <t>-1408501103</t>
  </si>
  <si>
    <t>O9</t>
  </si>
  <si>
    <t>O10</t>
  </si>
  <si>
    <t>317</t>
  </si>
  <si>
    <t>61140049</t>
  </si>
  <si>
    <t>okno plastové otevíravé/sklopné dvojsklo do plochy 1m2</t>
  </si>
  <si>
    <t>343523670</t>
  </si>
  <si>
    <t>318</t>
  </si>
  <si>
    <t>766694111</t>
  </si>
  <si>
    <t>Montáž ostatních truhlářských konstrukcí parapetních desek dřevěných nebo plastových šířky do 300 mm, délky do 1000 mm</t>
  </si>
  <si>
    <t>482668868</t>
  </si>
  <si>
    <t>VNITRNI PARAPETY</t>
  </si>
  <si>
    <t>319</t>
  </si>
  <si>
    <t>766694112</t>
  </si>
  <si>
    <t>Montáž ostatních truhlářských konstrukcí parapetních desek dřevěných nebo plastových šířky do 300 mm, délky přes 1000 do 1600 mm</t>
  </si>
  <si>
    <t>-1683342446</t>
  </si>
  <si>
    <t>OBNOVA VNITR.OKNA</t>
  </si>
  <si>
    <t>320</t>
  </si>
  <si>
    <t>766694113</t>
  </si>
  <si>
    <t>Montáž ostatních truhlářských konstrukcí parapetních desek dřevěných nebo plastových šířky do 300 mm, délky přes 1600 do 2600 mm</t>
  </si>
  <si>
    <t>-1750941855</t>
  </si>
  <si>
    <t>321</t>
  </si>
  <si>
    <t>61140080</t>
  </si>
  <si>
    <t>parapet plastový vnitřní – š 300mm, barva bílá</t>
  </si>
  <si>
    <t>-252414516</t>
  </si>
  <si>
    <t>PARAPETY</t>
  </si>
  <si>
    <t>1,20*2</t>
  </si>
  <si>
    <t>2,51*1</t>
  </si>
  <si>
    <t>1,22*4</t>
  </si>
  <si>
    <t>1,28*4</t>
  </si>
  <si>
    <t>1,00*5</t>
  </si>
  <si>
    <t>0,98*3</t>
  </si>
  <si>
    <t>1,10*10</t>
  </si>
  <si>
    <t>1,30*1</t>
  </si>
  <si>
    <t>0,85*1</t>
  </si>
  <si>
    <t>0,78*4</t>
  </si>
  <si>
    <t>39,12*1,05 "Přepočtené koeficientem množství</t>
  </si>
  <si>
    <t>322</t>
  </si>
  <si>
    <t>61140077</t>
  </si>
  <si>
    <t>parapet plastový vnitřní – š 150mm, barva bílá</t>
  </si>
  <si>
    <t>7831554</t>
  </si>
  <si>
    <t>OBNOVA</t>
  </si>
  <si>
    <t>1,25*2</t>
  </si>
  <si>
    <t>2,5*1,05 "Přepočtené koeficientem množství</t>
  </si>
  <si>
    <t>323</t>
  </si>
  <si>
    <t>61144019</t>
  </si>
  <si>
    <t>koncovka k parapetu plastovému vnitřnímu 1 pár</t>
  </si>
  <si>
    <t>sada</t>
  </si>
  <si>
    <t>628651135</t>
  </si>
  <si>
    <t>2+1+4+2+5</t>
  </si>
  <si>
    <t>5+10+1+1+4</t>
  </si>
  <si>
    <t>324</t>
  </si>
  <si>
    <t>766660001</t>
  </si>
  <si>
    <t>Montáž dveřních křídel dřevěných nebo plastových otevíravých do ocelové zárubně povrchově upravených jednokřídlových, šířky do 800 mm</t>
  </si>
  <si>
    <t>-1931899891</t>
  </si>
  <si>
    <t>VNITRNI DREVENE DVERE</t>
  </si>
  <si>
    <t>KOMPL.DODAVKA VC.KOVANI A POVRCH.UPRAVY</t>
  </si>
  <si>
    <t>D9.1/L -</t>
  </si>
  <si>
    <t>D9.1/L</t>
  </si>
  <si>
    <t>800/1970 MM</t>
  </si>
  <si>
    <t>D9.2/P</t>
  </si>
  <si>
    <t xml:space="preserve">D10.1/P  </t>
  </si>
  <si>
    <t xml:space="preserve">D10.2/P  </t>
  </si>
  <si>
    <t>D11.1/P+L</t>
  </si>
  <si>
    <t>700/1970 MM</t>
  </si>
  <si>
    <t>1+1</t>
  </si>
  <si>
    <t xml:space="preserve">D.12,1/L </t>
  </si>
  <si>
    <t>325</t>
  </si>
  <si>
    <t>6116207R1</t>
  </si>
  <si>
    <t>D10.1+D10.2+D12.1 - dveře dřevěné vnitřní hladké plné CPL s polodrážkou 1křídlové 70,80x197cm s povrch.úpravou + kování</t>
  </si>
  <si>
    <t>2102696895</t>
  </si>
  <si>
    <t>326</t>
  </si>
  <si>
    <t>6116207R2</t>
  </si>
  <si>
    <t>D9.1+D9.2+D11.1 - dveře dřevěné vnitřní hladké plné CPL s polodrážkou 1křídlové 70,80x197cm s povrch.úpravou + kování + větrací mřížka</t>
  </si>
  <si>
    <t>6096129</t>
  </si>
  <si>
    <t>327</t>
  </si>
  <si>
    <t>R POL 7</t>
  </si>
  <si>
    <t>Prahy a ostatní doplňky dveří 4.000,- Kč - ocení všichni zhotovitelé jednotně, bude upřesněno dle skutečnosti</t>
  </si>
  <si>
    <t>kpl</t>
  </si>
  <si>
    <t>250051038</t>
  </si>
  <si>
    <t>328</t>
  </si>
  <si>
    <t>766412233</t>
  </si>
  <si>
    <t>Montáž obložení stěn plochy přes 1 m2 palubkami na pero a drážku z tvrdého dřeva, šířky přes 80 do 100 mm</t>
  </si>
  <si>
    <t>-2094101920</t>
  </si>
  <si>
    <t>NOVE OBLOZENI FASADY</t>
  </si>
  <si>
    <t>329</t>
  </si>
  <si>
    <t>61191180</t>
  </si>
  <si>
    <t>palubky obkladové vč.profilování</t>
  </si>
  <si>
    <t>992037539</t>
  </si>
  <si>
    <t>105,104</t>
  </si>
  <si>
    <t>105,104*1,2 "Přepočtené koeficientem množství</t>
  </si>
  <si>
    <t>330</t>
  </si>
  <si>
    <t>766417211</t>
  </si>
  <si>
    <t>Montáž obložení stěn rošt podkladový</t>
  </si>
  <si>
    <t>-1529270093</t>
  </si>
  <si>
    <t>ROST NOVEHO OBLOZENI</t>
  </si>
  <si>
    <t>105,401*2</t>
  </si>
  <si>
    <t>331</t>
  </si>
  <si>
    <t>791096501</t>
  </si>
  <si>
    <t>210,802*0,04*0,06</t>
  </si>
  <si>
    <t>0,506*1,2 "Přepočtené koeficientem množství</t>
  </si>
  <si>
    <t>332</t>
  </si>
  <si>
    <t>-1917010581</t>
  </si>
  <si>
    <t>105,401*0,020</t>
  </si>
  <si>
    <t>0,506</t>
  </si>
  <si>
    <t>333</t>
  </si>
  <si>
    <t>998766103</t>
  </si>
  <si>
    <t>Přesun hmot pro konstrukce truhlářské stanovený z hmotnosti přesunovaného materiálu vodorovná dopravní vzdálenost do 50 m v objektech výšky přes 12 do 24 m</t>
  </si>
  <si>
    <t>-483378770</t>
  </si>
  <si>
    <t>767</t>
  </si>
  <si>
    <t>Konstrukce zámečnické</t>
  </si>
  <si>
    <t>334</t>
  </si>
  <si>
    <t>767631800</t>
  </si>
  <si>
    <t>Demontáž oken pro beztmelé zasklení se zasklením</t>
  </si>
  <si>
    <t>566595631</t>
  </si>
  <si>
    <t>PROSKLENA VYPLN</t>
  </si>
  <si>
    <t>/viz vykres c.13/</t>
  </si>
  <si>
    <t>0,60*0,80</t>
  </si>
  <si>
    <t>335</t>
  </si>
  <si>
    <t>767132811</t>
  </si>
  <si>
    <t>Demontáž stěn a příček z plechů šroubovaných do suti</t>
  </si>
  <si>
    <t>-1657471575</t>
  </si>
  <si>
    <t>PLECHOVA VYPLN</t>
  </si>
  <si>
    <t>0,60*0,30*2</t>
  </si>
  <si>
    <t>336</t>
  </si>
  <si>
    <t>767810811</t>
  </si>
  <si>
    <t>Demontáž větracích mřížek ocelových čtyřhranných neho kruhových</t>
  </si>
  <si>
    <t>-554929042</t>
  </si>
  <si>
    <t>MRIZKY NA FASADE</t>
  </si>
  <si>
    <t>/viz vykres c.21/</t>
  </si>
  <si>
    <t>3+1</t>
  </si>
  <si>
    <t>337</t>
  </si>
  <si>
    <t>-551722485</t>
  </si>
  <si>
    <t>338</t>
  </si>
  <si>
    <t>-1360057066</t>
  </si>
  <si>
    <t>339</t>
  </si>
  <si>
    <t>-555721300</t>
  </si>
  <si>
    <t>0,039*11 'Přepočtené koeficientem množství</t>
  </si>
  <si>
    <t>340</t>
  </si>
  <si>
    <t>-171617339</t>
  </si>
  <si>
    <t>341</t>
  </si>
  <si>
    <t>767851104</t>
  </si>
  <si>
    <t>Montáž komínových lávek kompletní celé lávky</t>
  </si>
  <si>
    <t>-2062136142</t>
  </si>
  <si>
    <t>KOMINOVE LAVKY</t>
  </si>
  <si>
    <t>/viz vykres c.28 - chybne v tabulce/</t>
  </si>
  <si>
    <t>2,15+1,25+1,35+2,35</t>
  </si>
  <si>
    <t>342</t>
  </si>
  <si>
    <t>553446R1</t>
  </si>
  <si>
    <t xml:space="preserve">lávka komínová š.250 mm kompletní (držáky, vzpěry, rošt, zábradlí, kotvení) s povrchovou úpravou </t>
  </si>
  <si>
    <t>-638581790</t>
  </si>
  <si>
    <t>343</t>
  </si>
  <si>
    <t>767640112</t>
  </si>
  <si>
    <t>Montáž dveří ocelových vchodových jednokřídlových s nadsvětlíkem</t>
  </si>
  <si>
    <t>-1133656468</t>
  </si>
  <si>
    <t>VSTUPNI HLINIKOVE DVERE</t>
  </si>
  <si>
    <t>KOMPL.DODAVKA VC.KOVANI, POVRCH.UPRAVY A ZARUBNE</t>
  </si>
  <si>
    <t>D1.1/L</t>
  </si>
  <si>
    <t>1000/2240+845 MM</t>
  </si>
  <si>
    <t>D7.1/L</t>
  </si>
  <si>
    <t>1000/2240+785 MM</t>
  </si>
  <si>
    <t>344</t>
  </si>
  <si>
    <t>553412R1</t>
  </si>
  <si>
    <t>D1.1 - dveře Al vchodové jednokřídlové částečně prosklené bezpečnostním sklem, zateplené, s pevným proskl.nadsvětlíkem 1000/2240+845mm s povrchovou úpravou(hnědá)+ bezpečnostní kování a zárubeň</t>
  </si>
  <si>
    <t>430284981</t>
  </si>
  <si>
    <t>345</t>
  </si>
  <si>
    <t>553412R2</t>
  </si>
  <si>
    <t>D7.1 - dveře Al vchodové jednokřídlové částečně prosklené bezpečnostním sklem, zateplené, s pevným proskl.nadsvětlíkem 1000/2240+785mm s povrchovou úpravou(hnědá)+ bezpečnostní kování a zárubeň</t>
  </si>
  <si>
    <t>671585359</t>
  </si>
  <si>
    <t>346</t>
  </si>
  <si>
    <t>767640222</t>
  </si>
  <si>
    <t>Montáž dveří ocelových vchodových dvoukřídlové s nadsvětlíkem</t>
  </si>
  <si>
    <t>-194046039</t>
  </si>
  <si>
    <t>D6.1</t>
  </si>
  <si>
    <t>1250/2250+785 MM</t>
  </si>
  <si>
    <t>347</t>
  </si>
  <si>
    <t>553412R3</t>
  </si>
  <si>
    <t>D6.1 - dveře Al vchodové dvoukřídlové částečně prosklené bezpečnostním sklem, zateplené, s pevným proskl.nadsvětlíkem 1250/2250+785mm s povrchovou úpravou(hnědá)+ bezpečnostní kování a zárubeň</t>
  </si>
  <si>
    <t>913141163</t>
  </si>
  <si>
    <t>348</t>
  </si>
  <si>
    <t>767640111</t>
  </si>
  <si>
    <t>Montáž dveří ocelových vchodových jednokřídlových bez nadsvětlíku</t>
  </si>
  <si>
    <t>-1876904447</t>
  </si>
  <si>
    <t>D2.1/L+P - PLNE</t>
  </si>
  <si>
    <t>900/1970 MM</t>
  </si>
  <si>
    <t>D3.1/L - PLNE</t>
  </si>
  <si>
    <t>900/2150 MM</t>
  </si>
  <si>
    <t>D4.1/L- PROSKLENE</t>
  </si>
  <si>
    <t>800/2130 MM</t>
  </si>
  <si>
    <t>D5.1/P - PLNE</t>
  </si>
  <si>
    <t>930/2135 MM</t>
  </si>
  <si>
    <t>D8.1/P - PLNE</t>
  </si>
  <si>
    <t>900/2075 MM</t>
  </si>
  <si>
    <t>349</t>
  </si>
  <si>
    <t>553412R4</t>
  </si>
  <si>
    <t>D4.1 - dveře Al vchodové jednokřílové plné, zateplené 800/2150mm s povrchovou úpravou(hnědá)+ bezpečnostní kování a zárubeň</t>
  </si>
  <si>
    <t>-1719184042</t>
  </si>
  <si>
    <t>350</t>
  </si>
  <si>
    <t>553412R5</t>
  </si>
  <si>
    <t xml:space="preserve">D2.1+ D3.1+ D5.1+ D8.1  - dveře Al vchodové jednokřílové plné, zateplené 900,930/1970,2150,2135,2075mm s povrchovou úpravou(hnědá)+ bezpečnostní kování a zárubeň</t>
  </si>
  <si>
    <t>-309714182</t>
  </si>
  <si>
    <t>351</t>
  </si>
  <si>
    <t>767649194</t>
  </si>
  <si>
    <t>Montáž dveří - madla</t>
  </si>
  <si>
    <t>-1834347287</t>
  </si>
  <si>
    <t>Montáž dveří ocelových doplňků dveří madel</t>
  </si>
  <si>
    <t xml:space="preserve">Poznámka k souboru cen:_x000d_
1. Cenami nelze oceňovat montáž kompletu dveří s rámem charakteru stěny; tyto práce se oceňují cenami souborů cen 767 11- . . Montáž stěn a příček pro zasklení, 767 12- . . Montáž stěn a příček s výplní drátěnou sítí a 767 13- . . Montáž stěn a příček z hliníkového plechu._x000d_
2. V cenách nejsou započteny náklady na:_x000d_
a) montáž okopových plechů a hliníkových lišt; tyto práce se oceňují cenami souboru cen 767 89-61 Montáž lišt a okopových plechů,_x000d_
b) montáž těsnění dveří; tyto práce se oceňují cenami 767 62-6101 až -6103 Montáž těsnění oken._x000d_
3. V cenách – 0111 až -0224 jsou započteny i náklady na montáž dveří včetně zárubní nebo ocelových rámů._x000d_
4. V ceně -8351 je započtena i montáž jednostranného spojení ocelovou lištou přivařením nebo oboustranným svařením dvou prvků (dveří, stěn, oken)._x000d_
5. V ceně -8353 je započteno i provedení rohového spojení dvou prvků._x000d_
</t>
  </si>
  <si>
    <t xml:space="preserve">"ke dveřím D1.1"   2</t>
  </si>
  <si>
    <t xml:space="preserve">"ke dveřím D4.1"   2</t>
  </si>
  <si>
    <t>352</t>
  </si>
  <si>
    <t>55147055R</t>
  </si>
  <si>
    <t>madlo invalidní rovné 800mm</t>
  </si>
  <si>
    <t>-1501105989</t>
  </si>
  <si>
    <t>353</t>
  </si>
  <si>
    <t>767649191</t>
  </si>
  <si>
    <t>Montáž dveří - samozavírače hydraulického</t>
  </si>
  <si>
    <t>459666707</t>
  </si>
  <si>
    <t>Montáž dveří ocelových doplňků dveří samozavírače hydraulického</t>
  </si>
  <si>
    <t xml:space="preserve">"ke dveřím D1.1"   1</t>
  </si>
  <si>
    <t xml:space="preserve">"ke dveřím D6.1"   1</t>
  </si>
  <si>
    <t>354</t>
  </si>
  <si>
    <t>54917255R</t>
  </si>
  <si>
    <t>samozavírač dveří hydraulický s aretací</t>
  </si>
  <si>
    <t>922959057</t>
  </si>
  <si>
    <t>355</t>
  </si>
  <si>
    <t>766660713</t>
  </si>
  <si>
    <t>Montáž dveřních křídel dokování okopného plechu</t>
  </si>
  <si>
    <t>1747829218</t>
  </si>
  <si>
    <t>Montáž dveřních doplňků plechu okopného</t>
  </si>
  <si>
    <t xml:space="preserve">"ke dveřím D4.1"   4</t>
  </si>
  <si>
    <t xml:space="preserve">"ke dveřím D6.1"   2</t>
  </si>
  <si>
    <t xml:space="preserve">"ke dveřím D9.1"   2</t>
  </si>
  <si>
    <t>356</t>
  </si>
  <si>
    <t>54915213R</t>
  </si>
  <si>
    <t>plech okopový nerez 915x500x0,6mm</t>
  </si>
  <si>
    <t>-1645501702</t>
  </si>
  <si>
    <t>357</t>
  </si>
  <si>
    <t>998767103</t>
  </si>
  <si>
    <t>Přesun hmot pro zámečnické konstrukce stanovený z hmotnosti přesunovaného materiálu vodorovná dopravní vzdálenost do 50 m v objektech výšky přes 12 do 24 m</t>
  </si>
  <si>
    <t>456922252</t>
  </si>
  <si>
    <t>771</t>
  </si>
  <si>
    <t>Podlahy z dlaždic</t>
  </si>
  <si>
    <t>358</t>
  </si>
  <si>
    <t>771573810</t>
  </si>
  <si>
    <t>Demontáž podlah z dlaždic keramických lepených</t>
  </si>
  <si>
    <t>-512069731</t>
  </si>
  <si>
    <t>STAVAJICI KERAM.DLAZBA</t>
  </si>
  <si>
    <t>1,40+7,86+1,56+1,40+1,50+2,73</t>
  </si>
  <si>
    <t>359</t>
  </si>
  <si>
    <t>771473810</t>
  </si>
  <si>
    <t>Demontáž soklíků z dlaždic keramických lepených rovných</t>
  </si>
  <si>
    <t>-827420445</t>
  </si>
  <si>
    <t>16,45*1,20</t>
  </si>
  <si>
    <t>360</t>
  </si>
  <si>
    <t>-527875569</t>
  </si>
  <si>
    <t>361</t>
  </si>
  <si>
    <t>-1652216878</t>
  </si>
  <si>
    <t>362</t>
  </si>
  <si>
    <t>2099271699</t>
  </si>
  <si>
    <t>0,645*11 'Přepočtené koeficientem množství</t>
  </si>
  <si>
    <t>363</t>
  </si>
  <si>
    <t>997013607</t>
  </si>
  <si>
    <t>Poplatek za uložení stavebního odpadu na skládce (skládkovné) z tašek a keramických výrobků zatříděného do Katalogu odpadů pod kódem 17 01 03</t>
  </si>
  <si>
    <t>62622676</t>
  </si>
  <si>
    <t>776</t>
  </si>
  <si>
    <t>Podlahy povlakové</t>
  </si>
  <si>
    <t>364</t>
  </si>
  <si>
    <t>776201812</t>
  </si>
  <si>
    <t>Demontáž povlakových podlahovin lepených ručně s podložkou</t>
  </si>
  <si>
    <t>-1934069535</t>
  </si>
  <si>
    <t>STAVAJICI PODLAH.POVRCH Z PVC</t>
  </si>
  <si>
    <t>/viz vykres c.14+16+24+29/</t>
  </si>
  <si>
    <t>365</t>
  </si>
  <si>
    <t>776410811</t>
  </si>
  <si>
    <t>Demontáž soklíků nebo lišt pryžových nebo plastových</t>
  </si>
  <si>
    <t>-1041511867</t>
  </si>
  <si>
    <t>15,15*1,20</t>
  </si>
  <si>
    <t>366</t>
  </si>
  <si>
    <t>2090831631</t>
  </si>
  <si>
    <t>367</t>
  </si>
  <si>
    <t>-363114272</t>
  </si>
  <si>
    <t>368</t>
  </si>
  <si>
    <t>-1763816001</t>
  </si>
  <si>
    <t>0,051*11 'Přepočtené koeficientem množství</t>
  </si>
  <si>
    <t>369</t>
  </si>
  <si>
    <t>997013813</t>
  </si>
  <si>
    <t>Poplatek za uložení stavebního odpadu na skládce (skládkovné) z plastických hmot zatříděného do Katalogu odpadů pod kódem 17 02 03</t>
  </si>
  <si>
    <t>-179929534</t>
  </si>
  <si>
    <t>0,051</t>
  </si>
  <si>
    <t>777</t>
  </si>
  <si>
    <t>Podlahy lité</t>
  </si>
  <si>
    <t>370</t>
  </si>
  <si>
    <t>777111111</t>
  </si>
  <si>
    <t>Vysátí podkladu před provedením lité podlahy</t>
  </si>
  <si>
    <t>-890583539</t>
  </si>
  <si>
    <t>Příprava podkladu před provedením litých podlah vysátí</t>
  </si>
  <si>
    <t>371</t>
  </si>
  <si>
    <t>777111123</t>
  </si>
  <si>
    <t>Strojní broušení podkladu před provedením lité podlahy</t>
  </si>
  <si>
    <t>-834156918</t>
  </si>
  <si>
    <t>Příprava podkladu před provedením litých podlah obroušení strojní</t>
  </si>
  <si>
    <t>372</t>
  </si>
  <si>
    <t>777511103</t>
  </si>
  <si>
    <t>Krycí stěrka dekorativní epoxidová, tloušťky přes 1 do 2 mm</t>
  </si>
  <si>
    <t>-367883596</t>
  </si>
  <si>
    <t>Poznámka k položce:_x000d_
např. Sikafloor 2600 - viz požadavek a popis v PD</t>
  </si>
  <si>
    <t>NOVA PODLAHA ZE STERKY TL.2 MM</t>
  </si>
  <si>
    <t>1.NP - MISTN.C.0P11+0P12+0P13</t>
  </si>
  <si>
    <t>1.NP - MISTN.C.0P21+0P14</t>
  </si>
  <si>
    <t>P4</t>
  </si>
  <si>
    <t>373</t>
  </si>
  <si>
    <t>777622103</t>
  </si>
  <si>
    <t>Uzavírací nátěr podlahy polyuretanový transparentní</t>
  </si>
  <si>
    <t>2092333390</t>
  </si>
  <si>
    <t>Poznámka k položce:_x000d_
např. Sikafloor 356N - viz požadavek a popis v PD</t>
  </si>
  <si>
    <t>P2+P4</t>
  </si>
  <si>
    <t>30,51</t>
  </si>
  <si>
    <t>374</t>
  </si>
  <si>
    <t>777131101</t>
  </si>
  <si>
    <t>Penetrační nátěr podlahy epoxidový na podklad suchý a vyzrálý</t>
  </si>
  <si>
    <t>1478312258</t>
  </si>
  <si>
    <t>Poznámka k položce:_x000d_
např. Sikafloor 150 - viz požadavek a popis v PD</t>
  </si>
  <si>
    <t>375</t>
  </si>
  <si>
    <t>998777103</t>
  </si>
  <si>
    <t>Přesun hmot pro podlahy lité stanovený z hmotnosti přesunovaného materiálu vodorovná dopravní vzdálenost do 50 m v objektech výšky přes 12 do 24 m</t>
  </si>
  <si>
    <t>1391175481</t>
  </si>
  <si>
    <t>781</t>
  </si>
  <si>
    <t>Dokončovací práce - obklady</t>
  </si>
  <si>
    <t>376</t>
  </si>
  <si>
    <t>781473810</t>
  </si>
  <si>
    <t>Demontáž obkladů z dlaždic keramických lepených</t>
  </si>
  <si>
    <t>1593684052</t>
  </si>
  <si>
    <t>STAVAJICI KERAM.OBKLAD NA NEBOURANEM ZDIVU</t>
  </si>
  <si>
    <t>(1,50+1,30+1,95)*1,40</t>
  </si>
  <si>
    <t>(3,70+2,55)*2*1,40</t>
  </si>
  <si>
    <t>-1,00*1,40</t>
  </si>
  <si>
    <t>-0,80*1,40</t>
  </si>
  <si>
    <t>377</t>
  </si>
  <si>
    <t>-1980156411</t>
  </si>
  <si>
    <t>378</t>
  </si>
  <si>
    <t>591000125</t>
  </si>
  <si>
    <t>379</t>
  </si>
  <si>
    <t>-1346472790</t>
  </si>
  <si>
    <t>0,588*11 'Přepočtené koeficientem množství</t>
  </si>
  <si>
    <t>380</t>
  </si>
  <si>
    <t>-393919211</t>
  </si>
  <si>
    <t>0,588</t>
  </si>
  <si>
    <t>381</t>
  </si>
  <si>
    <t>781474115</t>
  </si>
  <si>
    <t>Montáž obkladů vnitřních stěn z dlaždic keramických lepených flexibilním lepidlem maloformátových hladkých přes 22 do 25 ks/m2</t>
  </si>
  <si>
    <t>-752069214</t>
  </si>
  <si>
    <t>KERAMICKY OBKLAD STEN</t>
  </si>
  <si>
    <t>(1,10+1,95)*2*2,10</t>
  </si>
  <si>
    <t>(2,475+1,95)*2*2,10</t>
  </si>
  <si>
    <t>(3,70+2,55)*2*2,10</t>
  </si>
  <si>
    <t>(0,90+1,775)*2*2,10*2</t>
  </si>
  <si>
    <t>(1,05+1,775)*2*2,10</t>
  </si>
  <si>
    <t>-0,80*2,00*5</t>
  </si>
  <si>
    <t>-0,70*2,00*4</t>
  </si>
  <si>
    <t>382</t>
  </si>
  <si>
    <t>59761039</t>
  </si>
  <si>
    <t>obklad keramický hladký přes 22 do 25ks/m2</t>
  </si>
  <si>
    <t>665078879</t>
  </si>
  <si>
    <t>78,38*1,1 "Přepočtené koeficientem množství</t>
  </si>
  <si>
    <t>383</t>
  </si>
  <si>
    <t>781494111</t>
  </si>
  <si>
    <t>Obklad - dokončující práce profily ukončovací lepené flexibilním lepidlem rohové</t>
  </si>
  <si>
    <t>-972545335</t>
  </si>
  <si>
    <t>2,10*2</t>
  </si>
  <si>
    <t>384</t>
  </si>
  <si>
    <t>998781103</t>
  </si>
  <si>
    <t>Přesun hmot pro obklady keramické stanovený z hmotnosti přesunovaného materiálu vodorovná dopravní vzdálenost do 50 m v objektech výšky přes 12 do 24 m</t>
  </si>
  <si>
    <t>474443455</t>
  </si>
  <si>
    <t>783</t>
  </si>
  <si>
    <t>Dokončovací práce - nátěry</t>
  </si>
  <si>
    <t>385</t>
  </si>
  <si>
    <t>783201401</t>
  </si>
  <si>
    <t>Ometení tesařských konstrukcí před provedením nátěru</t>
  </si>
  <si>
    <t>-134790419</t>
  </si>
  <si>
    <t>Příprava podkladu tesařských konstrukcí před provedením nátěru ometení</t>
  </si>
  <si>
    <t>Poznámka k položce:_x000d_
odhad konstrukce krovu = 30% z plochy bednění</t>
  </si>
  <si>
    <t>640,295*0,3 'Přepočtené koeficientem množství</t>
  </si>
  <si>
    <t>386</t>
  </si>
  <si>
    <t>783223111</t>
  </si>
  <si>
    <t>Napouštěcí jednonásobný akrylátový biocidní nátěr tesařských konstrukcí zabudovaných do konstrukce</t>
  </si>
  <si>
    <t>1174805247</t>
  </si>
  <si>
    <t>Napouštěcí nátěr tesařských konstrukcí zabudovaných do konstrukce proti dřevokazným houbám, hmyzu a plísním jednonásobný akrylátový</t>
  </si>
  <si>
    <t xml:space="preserve">Poznámka k souboru cen:_x000d_
1. Položky souboru cen jsou určeny pro preventivní nátěr tesařských konstrukcí (např. krovu)._x000d_
2. Položky jednonásobného nátěru jsou určeny pro ochranu dřeva v interiéru pod lazurovací nebo krycí nátěry._x000d_
3. Položky dvojnásobného nátěru jsou určeny pro ochranu dřeva jako samostatného impregnačního nátěru tesařské konstrukce v interéru nebo pro ochranu dřeva pod lazurovací nebo krycí nátěry v exteriéru._x000d_
</t>
  </si>
  <si>
    <t>387</t>
  </si>
  <si>
    <t>783306807</t>
  </si>
  <si>
    <t>Odstranění nátěrů ze zámečnických konstrukcí odstraňovačem nátěrů s obroušením</t>
  </si>
  <si>
    <t>-1492446145</t>
  </si>
  <si>
    <t>LITINOVÉ SLOUPY ZASTRESENI NASTUPISTE</t>
  </si>
  <si>
    <t>6,50*6</t>
  </si>
  <si>
    <t>OCEL.MRIZKY (SKRABAKY) U VSTUPU</t>
  </si>
  <si>
    <t>0,60*0,30*4*3</t>
  </si>
  <si>
    <t>0,60*0,20*4*1</t>
  </si>
  <si>
    <t>STAVAJICI PRVKY NA FASADE</t>
  </si>
  <si>
    <t>/predb.odhad/</t>
  </si>
  <si>
    <t>388</t>
  </si>
  <si>
    <t>783301311</t>
  </si>
  <si>
    <t>Příprava podkladu zámečnických konstrukcí před provedením nátěru odmaštění odmašťovačem vodou ředitelným</t>
  </si>
  <si>
    <t>-906106822</t>
  </si>
  <si>
    <t>389</t>
  </si>
  <si>
    <t>783324201R</t>
  </si>
  <si>
    <t>Základní antikorozní jednonásobný akrylátový nátěr zámečnických konstrukcí</t>
  </si>
  <si>
    <t>122128257</t>
  </si>
  <si>
    <t>Základní antikorozní nátěr zámečnických konstrukcí jednonásobný akrydový (např. CAPALAC ALLGRUND)</t>
  </si>
  <si>
    <t>NATER.SYSTEM DO VLHKEHO PROSTREDI</t>
  </si>
  <si>
    <t>/upresnit dle pozadavku investora/</t>
  </si>
  <si>
    <t>STAVAJICI PRVKY</t>
  </si>
  <si>
    <t>56,64</t>
  </si>
  <si>
    <t>OCEL POKLOP SVETLIKU</t>
  </si>
  <si>
    <t>1,00*2,50*2</t>
  </si>
  <si>
    <t>390</t>
  </si>
  <si>
    <t>783327101R</t>
  </si>
  <si>
    <t>Krycí jednonásobný akrylátový nátěr zámečnických konstrukcí</t>
  </si>
  <si>
    <t>-2128274540</t>
  </si>
  <si>
    <t>Krycí nátěr (email) zámečnických konstrukcí dvojnásobný akrydový (např. CAPALAC ProfiCompact)</t>
  </si>
  <si>
    <t>391</t>
  </si>
  <si>
    <t>783106805</t>
  </si>
  <si>
    <t>Odstranění nátěrů z truhlářských konstrukcí opálením s obroušením</t>
  </si>
  <si>
    <t>-1437451103</t>
  </si>
  <si>
    <t>STAVAJICI PONECHANE DREV.PRVKY NA FASADE</t>
  </si>
  <si>
    <t>/viz TZ a vykres c.19-32 - odmereno/</t>
  </si>
  <si>
    <t>69,60</t>
  </si>
  <si>
    <t>392</t>
  </si>
  <si>
    <t>783101401</t>
  </si>
  <si>
    <t>Příprava podkladu truhlářských konstrukcí před provedením nátěru ometení</t>
  </si>
  <si>
    <t>1989063196</t>
  </si>
  <si>
    <t>NOVE OBLOZENI</t>
  </si>
  <si>
    <t>105,401</t>
  </si>
  <si>
    <t>PODHLED PRISTRESKU</t>
  </si>
  <si>
    <t>147,36</t>
  </si>
  <si>
    <t>PRESAHY STRECH</t>
  </si>
  <si>
    <t>59,00</t>
  </si>
  <si>
    <t>393</t>
  </si>
  <si>
    <t>783268111R</t>
  </si>
  <si>
    <t>Lazurovací nátěr tesařských konstrukcí trojnásobný olejový (např.Histolith Leinölfarbe - viz PD)</t>
  </si>
  <si>
    <t>-11067958</t>
  </si>
  <si>
    <t>394</t>
  </si>
  <si>
    <t>783315101</t>
  </si>
  <si>
    <t>Mezinátěr zámečnických konstrukcí jednonásobný syntetický standardní</t>
  </si>
  <si>
    <t>-856252376</t>
  </si>
  <si>
    <t>NOVE ZARUBNE</t>
  </si>
  <si>
    <t>1,20*7</t>
  </si>
  <si>
    <t>395</t>
  </si>
  <si>
    <t>783317101</t>
  </si>
  <si>
    <t>Krycí nátěr (email) zámečnických konstrukcí jednonásobný syntetický standardní</t>
  </si>
  <si>
    <t>160798060</t>
  </si>
  <si>
    <t>396</t>
  </si>
  <si>
    <t>783826655R</t>
  </si>
  <si>
    <t>Hydrofobizační nátěr kamenných prvků (např. DISBOXAN 450)</t>
  </si>
  <si>
    <t>-953719738</t>
  </si>
  <si>
    <t>KAMENNY SOKLHydrofobizační nátěr kamenných prvků (např. DISBOXAN 450)</t>
  </si>
  <si>
    <t>784</t>
  </si>
  <si>
    <t>Dokončovací práce - malby a tapety</t>
  </si>
  <si>
    <t>397</t>
  </si>
  <si>
    <t>784221101</t>
  </si>
  <si>
    <t>Dvojnásobné bílé malby ze směsí za sucha dobře otěruvzdorných v místnostech do 3,80 m</t>
  </si>
  <si>
    <t>1706318369</t>
  </si>
  <si>
    <t>Malby z malířských směsí otěruvzdorných za sucha dvojnásobné, bílé za sucha otěruvzdorné dobře v místnostech výšky do 3,80 m</t>
  </si>
  <si>
    <t>1.NP - 0P01, 0P11-0P14, 0P21</t>
  </si>
  <si>
    <t>(2,65+5,05)*2*3,18</t>
  </si>
  <si>
    <t>(5,05+5,25)*2*3,18</t>
  </si>
  <si>
    <t>-1,75*2,50*2</t>
  </si>
  <si>
    <t>(3,70+2,55)*2*0,50</t>
  </si>
  <si>
    <t>(1,10+1,95)*2*0,50</t>
  </si>
  <si>
    <t>(2,475+1,95)*2*0,50</t>
  </si>
  <si>
    <t>(0,90+1,775)*2*0,50*2</t>
  </si>
  <si>
    <t>(1,05+1,775)*2*0,50</t>
  </si>
  <si>
    <t>(3,00+3,15)*2</t>
  </si>
  <si>
    <t>1.NP - VÝMĚNA OKEN</t>
  </si>
  <si>
    <t>5,00*27</t>
  </si>
  <si>
    <t>2.NP - VÝMĚNA OKEN</t>
  </si>
  <si>
    <t>5,00*11</t>
  </si>
  <si>
    <t>398</t>
  </si>
  <si>
    <t>784181121</t>
  </si>
  <si>
    <t>Hloubková jednonásobná penetrace podkladu v místnostech výšky do 3,80 m</t>
  </si>
  <si>
    <t>557772405</t>
  </si>
  <si>
    <t>Penetrace podkladu jednonásobná hloubková v místnostech výšky do 3,80 m</t>
  </si>
  <si>
    <t>399</t>
  </si>
  <si>
    <t>784221109</t>
  </si>
  <si>
    <t>Dvojnásobné bílé malby ze směsí za sucha dobře otěruvzdorných na schodišti do 5,00 m</t>
  </si>
  <si>
    <t>-1812202620</t>
  </si>
  <si>
    <t>Malby z malířských směsí otěruvzdorných za sucha dvojnásobné, bílé za sucha otěruvzdorné dobře na schodišti o výšce podlaží přes 3,80 do 5,00 m</t>
  </si>
  <si>
    <t>12,85</t>
  </si>
  <si>
    <t>(3,13+4,60)*2*4,60</t>
  </si>
  <si>
    <t>(0,55+2,10)*2*4,60</t>
  </si>
  <si>
    <t>2.NP - MISTN.C.10P01</t>
  </si>
  <si>
    <t>12,83</t>
  </si>
  <si>
    <t>(0,70+2,10)*2*4,00</t>
  </si>
  <si>
    <t>400</t>
  </si>
  <si>
    <t>784181129</t>
  </si>
  <si>
    <t>Hloubková jednonásobná penetrace podkladu na schodišti o výšce podlaží do 5,00 m</t>
  </si>
  <si>
    <t>375383601</t>
  </si>
  <si>
    <t>Penetrace podkladu jednonásobná hloubková na schodišti o výšce podlaží přes 3,80 do 5,00 m</t>
  </si>
  <si>
    <t>401</t>
  </si>
  <si>
    <t>784312001</t>
  </si>
  <si>
    <t>Malby vápenné jednonásobné, bílé v místnostech výšky do 3,80 m</t>
  </si>
  <si>
    <t>1015727091</t>
  </si>
  <si>
    <t>MALBA STEN A STROPU</t>
  </si>
  <si>
    <t>STROPY 1.PP</t>
  </si>
  <si>
    <t>/viz TZ a vykres c.23+29 - koef.1,20 na klenby/</t>
  </si>
  <si>
    <t>STENY 1.PP</t>
  </si>
  <si>
    <t>1S01-1S13</t>
  </si>
  <si>
    <t>Odpocet otvoru nad 4m2</t>
  </si>
  <si>
    <t>402</t>
  </si>
  <si>
    <t>784181001</t>
  </si>
  <si>
    <t>Pačokování jednonásobné v místnostech výšky do 3,80 m</t>
  </si>
  <si>
    <t>45965830</t>
  </si>
  <si>
    <t>403</t>
  </si>
  <si>
    <t>784121003</t>
  </si>
  <si>
    <t>Oškrabání malby v místnostech výšky přes 3,80 do 5,00 m</t>
  </si>
  <si>
    <t>-209874656</t>
  </si>
  <si>
    <t>"schodiště stěny a strop z 10"% otlučeny"</t>
  </si>
  <si>
    <t>12,85*3*0,9</t>
  </si>
  <si>
    <t>(0,70+2,10)*2*4,60*0,9</t>
  </si>
  <si>
    <t>(3,08+4,60)*2*4,60*0,9</t>
  </si>
  <si>
    <t>1,60*2*4,00*0,9</t>
  </si>
  <si>
    <t>(0,56+2,10)*2*4,00*0,9</t>
  </si>
  <si>
    <t>(3,05+4,60)*2*4,00*0,9</t>
  </si>
  <si>
    <t>(0,35+1,60)*2*2,90*0,9</t>
  </si>
  <si>
    <t>(3,05+4,60+1,50)*2*2,90*0,9</t>
  </si>
  <si>
    <t>3.NP - MISTN.C.2P02 - stěny otlučeny ze 30%"</t>
  </si>
  <si>
    <t>(19,00*2-3,70-3,05-0,57+0,20*2)*1,00*0,7</t>
  </si>
  <si>
    <t>2,50*(1,005+2,40)/2*3*0,7</t>
  </si>
  <si>
    <t>5,30*2,40+5,30*1,60/2*0,7</t>
  </si>
  <si>
    <t>(2,80+3,10)*2,40+2,80*1,60/2*0,7</t>
  </si>
  <si>
    <t>(0,80*2+3,70)*2,90*0,7</t>
  </si>
  <si>
    <t>(5,05+3,50)*2,90*0,7</t>
  </si>
  <si>
    <t>(0,45+0,75)*2*4,00*2*0,7</t>
  </si>
  <si>
    <t>(0,45+0,45)*2*4,00*0,7</t>
  </si>
  <si>
    <t>786</t>
  </si>
  <si>
    <t>Dokončovací práce - čalounické úpravy</t>
  </si>
  <si>
    <t>404</t>
  </si>
  <si>
    <t>786624111</t>
  </si>
  <si>
    <t>Montáž zastiňujících žaluzií lamelových do oken zdvojených otevíravých, sklápěcích nebo vyklápěcích dřevěných</t>
  </si>
  <si>
    <t>744185261</t>
  </si>
  <si>
    <t xml:space="preserve">VNITRNI HORIZONTALNI ZALUZIE </t>
  </si>
  <si>
    <t>DO PLASTOVYCH OKEN</t>
  </si>
  <si>
    <t>"03" 1,17*2,25*1</t>
  </si>
  <si>
    <t xml:space="preserve">"06"  0,93*1,51*3</t>
  </si>
  <si>
    <t xml:space="preserve">"07"  1,05*2,10*9</t>
  </si>
  <si>
    <t xml:space="preserve">"08"  1,25*2,10*1</t>
  </si>
  <si>
    <t>405</t>
  </si>
  <si>
    <t>6114003R</t>
  </si>
  <si>
    <t>žaluzie vnitřní lamelová manuálně ovládaná horizontální</t>
  </si>
  <si>
    <t>1758379602</t>
  </si>
  <si>
    <t>406</t>
  </si>
  <si>
    <t>76662171R</t>
  </si>
  <si>
    <t>Montáž okenních doplňků - síť proti hmyzu</t>
  </si>
  <si>
    <t>1647082674</t>
  </si>
  <si>
    <t>SIT PROTI HMYZU</t>
  </si>
  <si>
    <t>/iz tabulka oken/</t>
  </si>
  <si>
    <t>O9+O10</t>
  </si>
  <si>
    <t>1+4</t>
  </si>
  <si>
    <t>407</t>
  </si>
  <si>
    <t>R POL 8</t>
  </si>
  <si>
    <t>Síť proti hmyzu vč.rámu a kotvení</t>
  </si>
  <si>
    <t>-1571526228</t>
  </si>
  <si>
    <t>0,80+1,16*1</t>
  </si>
  <si>
    <t>408</t>
  </si>
  <si>
    <t>998786103</t>
  </si>
  <si>
    <t>Přesun hmot pro čalounické úpravy stanovený z hmotnosti přesunovaného materiálu vodorovná dopravní vzdálenost do 50 m v objektech výšky (hloubky) přes 12 do 24 m</t>
  </si>
  <si>
    <t>-329224488</t>
  </si>
  <si>
    <t>787</t>
  </si>
  <si>
    <t>Dokončovací práce - zasklívání</t>
  </si>
  <si>
    <t>409</t>
  </si>
  <si>
    <t>787911115</t>
  </si>
  <si>
    <t>Zasklívání – ostatní práce montáž fólie na sklo neprůhledné</t>
  </si>
  <si>
    <t>-1004301139</t>
  </si>
  <si>
    <t xml:space="preserve">UPRAVA OKEN </t>
  </si>
  <si>
    <t>O1-O6</t>
  </si>
  <si>
    <t>1,17*2,25*3</t>
  </si>
  <si>
    <t>410</t>
  </si>
  <si>
    <t>63479014</t>
  </si>
  <si>
    <t>fólie na sklo nereflexní kouřová 56%</t>
  </si>
  <si>
    <t>-1152317625</t>
  </si>
  <si>
    <t>31,696*1,05 "Přepočtené koeficientem množství</t>
  </si>
  <si>
    <t>411</t>
  </si>
  <si>
    <t>998787103</t>
  </si>
  <si>
    <t>Přesun hmot pro zasklívání stanovený z hmotnosti přesunovaného materiálu vodorovná dopravní vzdálenost do 50 m v objektech výšky přes 12 do 24 m</t>
  </si>
  <si>
    <t>-868245373</t>
  </si>
  <si>
    <t>798</t>
  </si>
  <si>
    <t>Vybavení interieru</t>
  </si>
  <si>
    <t>412</t>
  </si>
  <si>
    <t>R POL 9</t>
  </si>
  <si>
    <t>DMTŽ a likvidace stáv.vybavení soc.zařízení</t>
  </si>
  <si>
    <t>-1775121803</t>
  </si>
  <si>
    <t>413</t>
  </si>
  <si>
    <t>936124113</t>
  </si>
  <si>
    <t>Montáž lavičky parkové stabilní přichycené kotevními šrouby</t>
  </si>
  <si>
    <t>-1877543022</t>
  </si>
  <si>
    <t>VYBAVENI MOBILIAREM - 1.NP</t>
  </si>
  <si>
    <t>/viz vypis v TZ/</t>
  </si>
  <si>
    <t>LAVICKY V CEKARNE</t>
  </si>
  <si>
    <t>MOBILIAR VENKOVNI</t>
  </si>
  <si>
    <t>LAVICKY POD PRISTRESKEM</t>
  </si>
  <si>
    <t>LAVICKY PRED PRISTRESKEM</t>
  </si>
  <si>
    <t>LAVICKA PRED OBJEKTEM</t>
  </si>
  <si>
    <t>414</t>
  </si>
  <si>
    <t>74910102</t>
  </si>
  <si>
    <t xml:space="preserve">lavička bez opěradla kotvená 2000x630x510mm   konstrukce-kov, sedák-kov</t>
  </si>
  <si>
    <t>-1764423200</t>
  </si>
  <si>
    <t>415</t>
  </si>
  <si>
    <t>7491010R</t>
  </si>
  <si>
    <t>lavička s opěradlem kotvená 2000x450+600 x450mm konstrukce - kov, sedák-smrk</t>
  </si>
  <si>
    <t>-1911846437</t>
  </si>
  <si>
    <t>416</t>
  </si>
  <si>
    <t>5543107R</t>
  </si>
  <si>
    <t>koš odpadkový nášlapný nerez 30 litrů</t>
  </si>
  <si>
    <t>1543141558</t>
  </si>
  <si>
    <t>KOSE NA ODPADKY</t>
  </si>
  <si>
    <t>CEKARNA</t>
  </si>
  <si>
    <t>MISTN.C.OP11</t>
  </si>
  <si>
    <t>MISTNOST C.OP12</t>
  </si>
  <si>
    <t>MISTN.C.OP13</t>
  </si>
  <si>
    <t>MISTN.C.OP14</t>
  </si>
  <si>
    <t>417</t>
  </si>
  <si>
    <t>936001001</t>
  </si>
  <si>
    <t>Montáž prvků městské a zahradní architektury hmotnosti do 0,1 t</t>
  </si>
  <si>
    <t>1135872674</t>
  </si>
  <si>
    <t>KOSE KOLEM OBJEKTU</t>
  </si>
  <si>
    <t>418</t>
  </si>
  <si>
    <t>74910138</t>
  </si>
  <si>
    <t>koš odpadkový kulatý z vymývaného betonu frakce 4-8mm, v 800mm D 480mm</t>
  </si>
  <si>
    <t>-1588335325</t>
  </si>
  <si>
    <t>419</t>
  </si>
  <si>
    <t>74910142</t>
  </si>
  <si>
    <t>nádoba do kulatého betonového odpadkového koše</t>
  </si>
  <si>
    <t>-1698938680</t>
  </si>
  <si>
    <t>420</t>
  </si>
  <si>
    <t>936174311</t>
  </si>
  <si>
    <t>Montáž stojanu na kola přichyceného kotevními šrouby 5 kol</t>
  </si>
  <si>
    <t>-2068115356</t>
  </si>
  <si>
    <t>STOJANY NA KOLA</t>
  </si>
  <si>
    <t>421</t>
  </si>
  <si>
    <t>74910151</t>
  </si>
  <si>
    <t>stojan na kola na 5 kol jednostranný, kov 570x1750x500mm</t>
  </si>
  <si>
    <t>563298697</t>
  </si>
  <si>
    <t>422</t>
  </si>
  <si>
    <t>953943112.1</t>
  </si>
  <si>
    <t>Osazování drobných kovových předmětů výrobků ostatních jinde neuvedených do vynechaných či vysekaných kapes zdiva, se zajištěním polohy se zalitím maltou cementovou, hmotnosti přes 1 do 5 kg/kus</t>
  </si>
  <si>
    <t>-82257552</t>
  </si>
  <si>
    <t xml:space="preserve">VYBAVENI MOBILIAREM </t>
  </si>
  <si>
    <t>/viz TZ/</t>
  </si>
  <si>
    <t xml:space="preserve"> ZRCADLA</t>
  </si>
  <si>
    <t>MISTN.C.OP11+OP13+OP14</t>
  </si>
  <si>
    <t>1+1+1</t>
  </si>
  <si>
    <t>423</t>
  </si>
  <si>
    <t>634651R1</t>
  </si>
  <si>
    <t>zrcadlo koupelnové</t>
  </si>
  <si>
    <t>558978792</t>
  </si>
  <si>
    <t>0,80*0,60*2</t>
  </si>
  <si>
    <t>424</t>
  </si>
  <si>
    <t>634651R2</t>
  </si>
  <si>
    <t>zrcadlo koupelnové sklopné s rukojetí</t>
  </si>
  <si>
    <t>-127412027</t>
  </si>
  <si>
    <t>WC INVALIDNI</t>
  </si>
  <si>
    <t>425</t>
  </si>
  <si>
    <t>72529151R</t>
  </si>
  <si>
    <t>Doplňky zařízení koupelen a záchodů nerez dávkovač tekutého mýdla na 350 ml</t>
  </si>
  <si>
    <t>1551186919</t>
  </si>
  <si>
    <t>DAVKOVACE</t>
  </si>
  <si>
    <t>426</t>
  </si>
  <si>
    <t>R POL 10</t>
  </si>
  <si>
    <t>Štětka WC šroubovaná ke stěně D+ M</t>
  </si>
  <si>
    <t>283345407</t>
  </si>
  <si>
    <t>MISTN.C.OP11+OP14</t>
  </si>
  <si>
    <t>1+2</t>
  </si>
  <si>
    <t>427</t>
  </si>
  <si>
    <t>725291521</t>
  </si>
  <si>
    <t>Doplňky zařízení koupelen a záchodů plastové zásobník toaletních papírů</t>
  </si>
  <si>
    <t>-403243984</t>
  </si>
  <si>
    <t>1+1+2</t>
  </si>
  <si>
    <t>428</t>
  </si>
  <si>
    <t>R POL 11</t>
  </si>
  <si>
    <t>Dvojháček koupelnový nerez D+M</t>
  </si>
  <si>
    <t>-1469689168</t>
  </si>
  <si>
    <t>HACEK NA ZAVESENI SVRCHNIHO ODEVU</t>
  </si>
  <si>
    <t>MISTN.C.OP11+OP13</t>
  </si>
  <si>
    <t>429</t>
  </si>
  <si>
    <t>725291631</t>
  </si>
  <si>
    <t>Doplňky zařízení koupelen a záchodů nerezové zásobník papírových ručníků</t>
  </si>
  <si>
    <t>-1918388001</t>
  </si>
  <si>
    <t>430</t>
  </si>
  <si>
    <t>953943114</t>
  </si>
  <si>
    <t>Osazování drobných kovových předmětů výrobků ostatních jinde neuvedených do vynechaných či vysekaných kapes zdiva, se zajištěním polohy se zalitím maltou cementovou, hmotnosti přes 15 do 30 kg/kus</t>
  </si>
  <si>
    <t>-394641636</t>
  </si>
  <si>
    <t>PREBALOVACI PULT</t>
  </si>
  <si>
    <t>431</t>
  </si>
  <si>
    <t>554310R2</t>
  </si>
  <si>
    <t>sklopný přebalovací pult</t>
  </si>
  <si>
    <t>1618711182</t>
  </si>
  <si>
    <t>432</t>
  </si>
  <si>
    <t>766821111</t>
  </si>
  <si>
    <t>Montáž nábytku vestavěného korpusu skříně policové jednokřídlové</t>
  </si>
  <si>
    <t>-1503701016</t>
  </si>
  <si>
    <t xml:space="preserve">POLICOVE SKRINE </t>
  </si>
  <si>
    <t>MISTN.C.OP12</t>
  </si>
  <si>
    <t>433</t>
  </si>
  <si>
    <t>R POL 12</t>
  </si>
  <si>
    <t xml:space="preserve">skříň policová  jednokřídlová cca 0,60x0,45x0,90 m</t>
  </si>
  <si>
    <t>-1182441496</t>
  </si>
  <si>
    <t>434</t>
  </si>
  <si>
    <t>725291703</t>
  </si>
  <si>
    <t>Doplňky zařízení koupelen a záchodů smaltované madla rovná, délky 500 mm</t>
  </si>
  <si>
    <t>-845036820</t>
  </si>
  <si>
    <t>435</t>
  </si>
  <si>
    <t>725291722</t>
  </si>
  <si>
    <t>Doplňky zařízení koupelen a záchodů smaltované madla krakorcová sklopná, délky 834 mm</t>
  </si>
  <si>
    <t>1370824307</t>
  </si>
  <si>
    <t>436</t>
  </si>
  <si>
    <t>R POL 13</t>
  </si>
  <si>
    <t>Ovladač signál. systému nouzového volání</t>
  </si>
  <si>
    <t>2055600598</t>
  </si>
  <si>
    <t>437</t>
  </si>
  <si>
    <t>-2139713136</t>
  </si>
  <si>
    <t>N00</t>
  </si>
  <si>
    <t>Nepojmenované práce</t>
  </si>
  <si>
    <t>HZS</t>
  </si>
  <si>
    <t>Hodinové zúčtovací sazby</t>
  </si>
  <si>
    <t>438</t>
  </si>
  <si>
    <t>HZS 2</t>
  </si>
  <si>
    <t>Zednické výpomoce pro profese - přesný počet hodin bude fakturován dle skutečnosti za hodinovou sazbu zhotovitele po odsouhlasení ve stavebním deníku</t>
  </si>
  <si>
    <t>hod</t>
  </si>
  <si>
    <t>512</t>
  </si>
  <si>
    <t>-320264255</t>
  </si>
  <si>
    <t>RYHY, PRURAZY, ZACISTENI ATD.</t>
  </si>
  <si>
    <t>50,00</t>
  </si>
  <si>
    <t>439</t>
  </si>
  <si>
    <t>HZS 3</t>
  </si>
  <si>
    <t>DMTŽ, úprava a zpětná MTŽ konstrukcí na fasádě- přesný počet hodin bude fakturován dle skutečnosti za hodinovou sazbu zhotovitele po odsouhlasení ve stavebním deníku</t>
  </si>
  <si>
    <t>-1691572539</t>
  </si>
  <si>
    <t>TABULE A TABULKY, VEDENI, OSVETLENI,</t>
  </si>
  <si>
    <t>440</t>
  </si>
  <si>
    <t>HZS 4</t>
  </si>
  <si>
    <t>DMTŽ a likvidace nefunkčních konstrukcí na fasádě- přesný počet hodin bude fakturován dle skutečnosti za hodinovou sazbu zhotovitele po odsouhlasení ve stavebním deníku</t>
  </si>
  <si>
    <t>-664062852</t>
  </si>
  <si>
    <t>KONSTRUKCE, KTERE NEMAJI FUNKCNI OPODSTATNENI</t>
  </si>
  <si>
    <t>D.1.4b - ZDRAVOTNÍ INSTALACE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</si>
  <si>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</si>
  <si>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</si>
  <si>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</si>
  <si>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130901122</t>
  </si>
  <si>
    <t>Bourání konstrukcí z betonu ve vykopávk., pneumatickým kladivem</t>
  </si>
  <si>
    <t>1224695343</t>
  </si>
  <si>
    <t>132201211</t>
  </si>
  <si>
    <t>Hloubení rýh š.do 200 cm hor.3 do 100 m3</t>
  </si>
  <si>
    <t>976981353</t>
  </si>
  <si>
    <t>132201291</t>
  </si>
  <si>
    <t>Příplatek za hloubení rýh v hor.3 do 100m3</t>
  </si>
  <si>
    <t>-274584054</t>
  </si>
  <si>
    <t>132201401</t>
  </si>
  <si>
    <t>Hloubený výkop v základech v hor.3</t>
  </si>
  <si>
    <t>529158056</t>
  </si>
  <si>
    <t>164203101</t>
  </si>
  <si>
    <t>Vodorovné přem.výkopku z hor.1-4 po vodě do 50 m</t>
  </si>
  <si>
    <t>2044771987</t>
  </si>
  <si>
    <t>161101101</t>
  </si>
  <si>
    <t>Svislé přemístění výkopku z hor.1-4 do 2,5 m</t>
  </si>
  <si>
    <t>-1539828999</t>
  </si>
  <si>
    <t>175100020</t>
  </si>
  <si>
    <t>Obsyp potrubí štěrkopískem</t>
  </si>
  <si>
    <t>1856875288</t>
  </si>
  <si>
    <t>451573111</t>
  </si>
  <si>
    <t>Lože pod potrubí ze štěrkopísku do 63 mm</t>
  </si>
  <si>
    <t>-69831068</t>
  </si>
  <si>
    <t>630900020</t>
  </si>
  <si>
    <t>Vybourání betonové mazaniny, tloušťka 15 cm</t>
  </si>
  <si>
    <t>1295448505</t>
  </si>
  <si>
    <t>721194105</t>
  </si>
  <si>
    <t>Vyvedení odpadních výpustek D 50 x 1,8</t>
  </si>
  <si>
    <t>-62062026</t>
  </si>
  <si>
    <t>721176223</t>
  </si>
  <si>
    <t>Potrubí KG svodné (ležaté) v zemi D 125 x 3,2 mm</t>
  </si>
  <si>
    <t>786415599</t>
  </si>
  <si>
    <t>721152218</t>
  </si>
  <si>
    <t>Čisticí kus,pro odpadní svislé D 110 mm</t>
  </si>
  <si>
    <t>-303657888</t>
  </si>
  <si>
    <t>721152216</t>
  </si>
  <si>
    <t>Čisticí kus, pro odpadní svislé D 75 mm</t>
  </si>
  <si>
    <t>-1164853840</t>
  </si>
  <si>
    <t>721176102</t>
  </si>
  <si>
    <t>Potrubí HT připojovací D 40 x 1,8 mm</t>
  </si>
  <si>
    <t>1933794325</t>
  </si>
  <si>
    <t>721176103</t>
  </si>
  <si>
    <t>Potrubí HT připojovací D 50 x 1,8 mm</t>
  </si>
  <si>
    <t>-950535786</t>
  </si>
  <si>
    <t>721176104</t>
  </si>
  <si>
    <t>Potrubí HT připojovací D 75 x 1,9 mm</t>
  </si>
  <si>
    <t>357834479</t>
  </si>
  <si>
    <t>721176105</t>
  </si>
  <si>
    <t>Potrubí HT připojovací D 110 x 2,7 mm</t>
  </si>
  <si>
    <t>137349751</t>
  </si>
  <si>
    <t>721176114</t>
  </si>
  <si>
    <t>Potrubí HT odpadní svislé D 75 x 1,9 mm</t>
  </si>
  <si>
    <t>-1059065329</t>
  </si>
  <si>
    <t>721176115</t>
  </si>
  <si>
    <t>Potrubí HT odpadní svislé D 110 x 2,7 mm</t>
  </si>
  <si>
    <t>854451158</t>
  </si>
  <si>
    <t>721176222</t>
  </si>
  <si>
    <t>Potrubí KG svodné (ležaté) v zemi D 110 x 3,2 mm</t>
  </si>
  <si>
    <t>1288343918</t>
  </si>
  <si>
    <t>721176224</t>
  </si>
  <si>
    <t>Potrubí KG svodné (ležaté) v zemi D 160 x 4,0 mm</t>
  </si>
  <si>
    <t>2011232313</t>
  </si>
  <si>
    <t>721176135</t>
  </si>
  <si>
    <t>Potrubí HT svodné (ležaté) zavěšené D 110 x 2,7 mm</t>
  </si>
  <si>
    <t>-1029565209</t>
  </si>
  <si>
    <t>721176136</t>
  </si>
  <si>
    <t>Potrubí HT svodné (ležaté) zavěšené D 125 x 3,1 mm</t>
  </si>
  <si>
    <t>268447295</t>
  </si>
  <si>
    <t>721194104</t>
  </si>
  <si>
    <t>Vyvedení odpadních výpustek D 40 x 1,8</t>
  </si>
  <si>
    <t>-937094446</t>
  </si>
  <si>
    <t>721194109</t>
  </si>
  <si>
    <t>Vyvedení odpadních výpustek D 110 x 2,3</t>
  </si>
  <si>
    <t>-638751433</t>
  </si>
  <si>
    <t>721223425</t>
  </si>
  <si>
    <t>Vpusť podlahová se zápachovou uzávěrkou , mřížka nerez 115 x 115 mm, odpad D 50/75 mm</t>
  </si>
  <si>
    <t>1048280814</t>
  </si>
  <si>
    <t>721273150</t>
  </si>
  <si>
    <t>Hlavice ventilační DN 100</t>
  </si>
  <si>
    <t>2096150817</t>
  </si>
  <si>
    <t>721290111</t>
  </si>
  <si>
    <t>Zkouška těsnosti kanalizace</t>
  </si>
  <si>
    <t>-1942936757</t>
  </si>
  <si>
    <t>998721102</t>
  </si>
  <si>
    <t>Přesun hmot pro vnitřní kanalizaci, výšky do 12 m</t>
  </si>
  <si>
    <t>257934971</t>
  </si>
  <si>
    <t>722</t>
  </si>
  <si>
    <t>Zdravotechnika - vnitřní vodovod</t>
  </si>
  <si>
    <t>722100010</t>
  </si>
  <si>
    <t>Napojení potrubí</t>
  </si>
  <si>
    <t>1284166510</t>
  </si>
  <si>
    <t>722130801</t>
  </si>
  <si>
    <t>Demontáž potrubí ocelových závitových</t>
  </si>
  <si>
    <t>-1233033298</t>
  </si>
  <si>
    <t>722172330</t>
  </si>
  <si>
    <t>Potrubí z PP RCT PN20 16x2,7 mm</t>
  </si>
  <si>
    <t>-1054904008</t>
  </si>
  <si>
    <t>722172331</t>
  </si>
  <si>
    <t>Potrubí z PP RCT PN 20, D 20x3,4 mm</t>
  </si>
  <si>
    <t>1694164329</t>
  </si>
  <si>
    <t>722172332</t>
  </si>
  <si>
    <t>Potrubí z PPRCT, PN20, D 25x4,2 mm</t>
  </si>
  <si>
    <t>-1980846297</t>
  </si>
  <si>
    <t>722181213</t>
  </si>
  <si>
    <t>Izolace návleková tl. stěny 13 mm, vnitřní průměr 16 mm</t>
  </si>
  <si>
    <t>-1729929866</t>
  </si>
  <si>
    <t>722181213.1</t>
  </si>
  <si>
    <t>Izolace návleková tl. stěny 13 mm, vnitřní průměr 20 mm</t>
  </si>
  <si>
    <t>888582227</t>
  </si>
  <si>
    <t>722181213.2</t>
  </si>
  <si>
    <t>Izolace návleková tl. stěny 13 mm, vnitřní průměr 25 mm</t>
  </si>
  <si>
    <t>72590778</t>
  </si>
  <si>
    <t>722190221</t>
  </si>
  <si>
    <t>Přípojky vodovodní pro pevné připojení DN 15</t>
  </si>
  <si>
    <t>-2130920065</t>
  </si>
  <si>
    <t>722190401</t>
  </si>
  <si>
    <t>Vyvedení a upevnění výpustek DN 15</t>
  </si>
  <si>
    <t>-591432146</t>
  </si>
  <si>
    <t>722191113</t>
  </si>
  <si>
    <t>Hadice flexibilní k baterii,DN 15 x M10,délka 0,6m</t>
  </si>
  <si>
    <t>-1972891610</t>
  </si>
  <si>
    <t>722202221</t>
  </si>
  <si>
    <t>Komplet nástěnný PPR D 20xR1/2</t>
  </si>
  <si>
    <t>-167071201</t>
  </si>
  <si>
    <t>722202212</t>
  </si>
  <si>
    <t>Nástěnka PPR D 16xR1/2</t>
  </si>
  <si>
    <t>-1935247269</t>
  </si>
  <si>
    <t>722231161</t>
  </si>
  <si>
    <t>Ventil pojistný pružinový G 1/2</t>
  </si>
  <si>
    <t>-1102253002</t>
  </si>
  <si>
    <t>722234231</t>
  </si>
  <si>
    <t>Úpravna vody magnetická MÚV, G 1/2</t>
  </si>
  <si>
    <t>2095881512</t>
  </si>
  <si>
    <t>722235643</t>
  </si>
  <si>
    <t>Klapka zpětná DN 15</t>
  </si>
  <si>
    <t>-1267736432</t>
  </si>
  <si>
    <t>722239102</t>
  </si>
  <si>
    <t>Montáž vodovodních armatur 2závity</t>
  </si>
  <si>
    <t>-210383943</t>
  </si>
  <si>
    <t>722290234</t>
  </si>
  <si>
    <t>Proplach a dezinfekce vodovod.potrubí</t>
  </si>
  <si>
    <t>2131958629</t>
  </si>
  <si>
    <t>722280107</t>
  </si>
  <si>
    <t>Tlaková zkouška vodovodního potrubí</t>
  </si>
  <si>
    <t>1282286394</t>
  </si>
  <si>
    <t>998722102</t>
  </si>
  <si>
    <t>Přesun hmot pro vnitřní vodovod, výšky do 12 m</t>
  </si>
  <si>
    <t>-75581401</t>
  </si>
  <si>
    <t>725</t>
  </si>
  <si>
    <t>Zdravotechnika - zařizovací předměty</t>
  </si>
  <si>
    <t>725013163</t>
  </si>
  <si>
    <t>Klozet kombi, nádrž s armat. odpad.vodor</t>
  </si>
  <si>
    <t>-1556193768</t>
  </si>
  <si>
    <t>725016105</t>
  </si>
  <si>
    <t>Pisoár ANTIVANDAL ovládání automatické, bílý</t>
  </si>
  <si>
    <t>1418434704</t>
  </si>
  <si>
    <t>725014142</t>
  </si>
  <si>
    <t>Klozet závěsný ZTP + sedátko, barevný</t>
  </si>
  <si>
    <t>467359118</t>
  </si>
  <si>
    <t>725014131</t>
  </si>
  <si>
    <t>Klozet závěsný + sedátko, bílý</t>
  </si>
  <si>
    <t>-327530420</t>
  </si>
  <si>
    <t>725017122</t>
  </si>
  <si>
    <t>Umyvadlo na šrouby 55 x 42 cm, bílé</t>
  </si>
  <si>
    <t>-1094046571</t>
  </si>
  <si>
    <t>725019103</t>
  </si>
  <si>
    <t>Výlevka závěsná s plastovou mžížkou</t>
  </si>
  <si>
    <t>-553796537</t>
  </si>
  <si>
    <t>725110814</t>
  </si>
  <si>
    <t>Demontáž klozetů kombinovaných</t>
  </si>
  <si>
    <t>-301628718</t>
  </si>
  <si>
    <t>725119306</t>
  </si>
  <si>
    <t>Montáž klozetu závěsného</t>
  </si>
  <si>
    <t>1183463811</t>
  </si>
  <si>
    <t>725139101</t>
  </si>
  <si>
    <t>Montáž pisoárů</t>
  </si>
  <si>
    <t>2050348652</t>
  </si>
  <si>
    <t>725212370</t>
  </si>
  <si>
    <t>Umyvadlo pro invalidy, se zápachovou uzávěrkou</t>
  </si>
  <si>
    <t>2075703853</t>
  </si>
  <si>
    <t>725210821</t>
  </si>
  <si>
    <t>Demontáž umyvadel bez výtokových armatur</t>
  </si>
  <si>
    <t>-1492348250</t>
  </si>
  <si>
    <t>725219401</t>
  </si>
  <si>
    <t>Montáž umyvadel na šrouby do zdiva</t>
  </si>
  <si>
    <t>324445712</t>
  </si>
  <si>
    <t>725530116</t>
  </si>
  <si>
    <t>Zásobník elektrický přepadový EO 994 15 l</t>
  </si>
  <si>
    <t>1920464036</t>
  </si>
  <si>
    <t>725536241</t>
  </si>
  <si>
    <t>Ohřívač elek. zásobníkový závěsný 20 l</t>
  </si>
  <si>
    <t>854750736</t>
  </si>
  <si>
    <t>725539102</t>
  </si>
  <si>
    <t>Montáž elektr.ohřívačů</t>
  </si>
  <si>
    <t>-892711192</t>
  </si>
  <si>
    <t>725814107</t>
  </si>
  <si>
    <t>Ventil rohový s filtrem DN 15 x DN 10</t>
  </si>
  <si>
    <t>-1180019281</t>
  </si>
  <si>
    <t>725820801</t>
  </si>
  <si>
    <t>Demontáž baterie nástěnné do G 3/4</t>
  </si>
  <si>
    <t>658837833</t>
  </si>
  <si>
    <t>725823111</t>
  </si>
  <si>
    <t>Baterie umyvadlová stoján.</t>
  </si>
  <si>
    <t>1796167769</t>
  </si>
  <si>
    <t>725835111</t>
  </si>
  <si>
    <t>Baterie nástěnná páková</t>
  </si>
  <si>
    <t>-690689714</t>
  </si>
  <si>
    <t>725980113</t>
  </si>
  <si>
    <t>Dvířka 300 x 150 mm</t>
  </si>
  <si>
    <t>922917130</t>
  </si>
  <si>
    <t>998725102</t>
  </si>
  <si>
    <t>Přesun hmot pro zařizovací předměty, výšky do 12 m</t>
  </si>
  <si>
    <t>877782650</t>
  </si>
  <si>
    <t>726</t>
  </si>
  <si>
    <t>Zdravotechnika - předstěnové instalace</t>
  </si>
  <si>
    <t>726211313</t>
  </si>
  <si>
    <t>Modul-umyvadlo Duofix, h 112 cm</t>
  </si>
  <si>
    <t>-1338754707</t>
  </si>
  <si>
    <t>726211321</t>
  </si>
  <si>
    <t>Modul-WC Duofix, UP320, h 112 cm</t>
  </si>
  <si>
    <t>-778538138</t>
  </si>
  <si>
    <t>998726122</t>
  </si>
  <si>
    <t>Přesun hmot pro předstěnové systémy, výšky do 12 m</t>
  </si>
  <si>
    <t>-1115382773</t>
  </si>
  <si>
    <t>D.1.4.cc - ELEKTROINSTALACE</t>
  </si>
  <si>
    <t>21-M - Elektromontáže</t>
  </si>
  <si>
    <t xml:space="preserve">    D1 - Dodávky, Elektromontáže, Přidružené výkony k elektropracím</t>
  </si>
  <si>
    <t xml:space="preserve">    D4 - R 2 - Rozvaděč pro soc. zařízení provozu</t>
  </si>
  <si>
    <t xml:space="preserve">    D6 - R 3 - Rozvaděč pro soc. zařízení cestujících</t>
  </si>
  <si>
    <t xml:space="preserve">    D8 - Rozvaděč RE02 (elektroměrový)</t>
  </si>
  <si>
    <t xml:space="preserve">    D10 - Rozvaděč RH01 (RE01), RB stávající hlavní rozvaděče - dozbrojení</t>
  </si>
  <si>
    <t xml:space="preserve">    D12 - Demontáže</t>
  </si>
  <si>
    <t xml:space="preserve">    D13 - Hromosvod a uzemnění</t>
  </si>
  <si>
    <t xml:space="preserve">    D14 - Ostatní náklady</t>
  </si>
  <si>
    <t xml:space="preserve">    D15 - Revize, zkoušky, měření</t>
  </si>
  <si>
    <t>21-M</t>
  </si>
  <si>
    <t>Elektromontáže</t>
  </si>
  <si>
    <t>D1</t>
  </si>
  <si>
    <t>Dodávky, Elektromontáže, Přidružené výkony k elektropracím</t>
  </si>
  <si>
    <t>34113124</t>
  </si>
  <si>
    <t>kabel silový s Al jádrem 1kV 4x50mm2</t>
  </si>
  <si>
    <t>-1749231215</t>
  </si>
  <si>
    <t>341101209</t>
  </si>
  <si>
    <t>CYKY 5x4, kabel silový, izolace 1kV</t>
  </si>
  <si>
    <t>1306441830</t>
  </si>
  <si>
    <t>341101210</t>
  </si>
  <si>
    <t>CYKY 5x10 , kabel silový, izolace 1kV</t>
  </si>
  <si>
    <t>1951058057</t>
  </si>
  <si>
    <t>34111060</t>
  </si>
  <si>
    <t>kabel silový s Cu jádrem 1kV 4x1,5mm2</t>
  </si>
  <si>
    <t>1097913456</t>
  </si>
  <si>
    <t>34111036</t>
  </si>
  <si>
    <t>kabel silový s Cu jádrem 1kV 3x2,5mm2</t>
  </si>
  <si>
    <t>-1043637039</t>
  </si>
  <si>
    <t>34111030</t>
  </si>
  <si>
    <t>kabel silový s Cu jádrem 1kV 3x1,5mm2</t>
  </si>
  <si>
    <t>-969397905</t>
  </si>
  <si>
    <t>34111005</t>
  </si>
  <si>
    <t>kabel silový s Cu jádrem 1kV 2x1,5mm2</t>
  </si>
  <si>
    <t>-1440844991</t>
  </si>
  <si>
    <t>199512</t>
  </si>
  <si>
    <t>štítek kabelový 40x15mm střední</t>
  </si>
  <si>
    <t>1226997499</t>
  </si>
  <si>
    <t>34142158.PKB</t>
  </si>
  <si>
    <t>CYA vodič izolovaný s Cu, poddajný, jádrem 4mm2</t>
  </si>
  <si>
    <t>627733109</t>
  </si>
  <si>
    <t>34142159.PKB</t>
  </si>
  <si>
    <t>CYA vodič izolovaný s Cu, poddajný, jádrem 16mm2</t>
  </si>
  <si>
    <t>1659083560</t>
  </si>
  <si>
    <t>R01</t>
  </si>
  <si>
    <t>SVCZC 16-Al - Kabelová spojka pro plastové kabely do 1kV včetně spojovačů</t>
  </si>
  <si>
    <t>-869875514</t>
  </si>
  <si>
    <t>210810041</t>
  </si>
  <si>
    <t>kabel Cu(-CYKY) pevně ulož do 2x1,5…2x6 mm2</t>
  </si>
  <si>
    <t>1881396713</t>
  </si>
  <si>
    <t>210810045</t>
  </si>
  <si>
    <t>kabel Cu(-CYKY) pevně ulož 3x1,5 až 6 mm2</t>
  </si>
  <si>
    <t>-1917329544</t>
  </si>
  <si>
    <t>210810049</t>
  </si>
  <si>
    <t>kabel Cu(-CYKY) pevně ulož 4x1,5 až 4 mm2</t>
  </si>
  <si>
    <t>-814498761</t>
  </si>
  <si>
    <t>210810057</t>
  </si>
  <si>
    <t>kabel Cu(-CYKY) pevně ulož 5x4 až 6mm2</t>
  </si>
  <si>
    <t>-879014667</t>
  </si>
  <si>
    <t>210810054</t>
  </si>
  <si>
    <t>kabel Cu(-CYKY) pevně ulož do 4x16</t>
  </si>
  <si>
    <t>-1869659633</t>
  </si>
  <si>
    <t>21 080 046</t>
  </si>
  <si>
    <t>vodič Cu(-CY,CYA) volně uložený do 1x6</t>
  </si>
  <si>
    <t>-24173402</t>
  </si>
  <si>
    <t>21 080 048</t>
  </si>
  <si>
    <t>vodič Cu(-CY,CYA) volně uložený do 1x16</t>
  </si>
  <si>
    <t>1068868641</t>
  </si>
  <si>
    <t>21 091 071</t>
  </si>
  <si>
    <t>kabel Al(-AYKY) volné ulož 4x35 mm2</t>
  </si>
  <si>
    <t>377613374</t>
  </si>
  <si>
    <t>210950101</t>
  </si>
  <si>
    <t>označovací štítek na kabel</t>
  </si>
  <si>
    <t>-345014695</t>
  </si>
  <si>
    <t>210100001</t>
  </si>
  <si>
    <t>ukončení v rozvaděči vč.zapojení vodiče do 2,5mm2</t>
  </si>
  <si>
    <t>403553255</t>
  </si>
  <si>
    <t>210100002</t>
  </si>
  <si>
    <t>ukončení v rozvaděči vč.zapojení vodiče do 6mm2</t>
  </si>
  <si>
    <t>-1307917010</t>
  </si>
  <si>
    <t>210100003</t>
  </si>
  <si>
    <t>ukončení v rozvaděči vč.zapojení vodiče do 16mm2</t>
  </si>
  <si>
    <t>473245187</t>
  </si>
  <si>
    <t>210100005</t>
  </si>
  <si>
    <t>ukončení v rozvaděči vč.zapojení vodiče do 35mm2</t>
  </si>
  <si>
    <t>-64558803</t>
  </si>
  <si>
    <t>210100108</t>
  </si>
  <si>
    <t>ukončení na svorkovnici vodič do 25mm2</t>
  </si>
  <si>
    <t>96118038</t>
  </si>
  <si>
    <t>7491201150</t>
  </si>
  <si>
    <t xml:space="preserve">K100, IP65,  odbočná krabice pro povrchovou montáž</t>
  </si>
  <si>
    <t>-1559606608</t>
  </si>
  <si>
    <t>409011</t>
  </si>
  <si>
    <t>spínač 10A/250Vstř Classic 3553-01289 řaz.1, barva dle provozu</t>
  </si>
  <si>
    <t>-1238037446</t>
  </si>
  <si>
    <t>409021</t>
  </si>
  <si>
    <t xml:space="preserve">přepínač 10A/250Vstř Classic 3553-05289 řaz.5,  barva dle provozu</t>
  </si>
  <si>
    <t>-893118618</t>
  </si>
  <si>
    <t>345551030</t>
  </si>
  <si>
    <t xml:space="preserve">5517-2389, ABB, zásuvka 1násobná 16A/250Vac,   barva dle provozu</t>
  </si>
  <si>
    <t>-1393292334</t>
  </si>
  <si>
    <t>345551040</t>
  </si>
  <si>
    <t xml:space="preserve">5512C-2349, zásuvka dvojitá, 16A/250Vac,  barva dle provozu</t>
  </si>
  <si>
    <t>-1323843840</t>
  </si>
  <si>
    <t>R03</t>
  </si>
  <si>
    <t>SVD-335-1N-AS, OEZ, svodič přepětí pro montáž do zásuvkových krabic</t>
  </si>
  <si>
    <t>-879026926</t>
  </si>
  <si>
    <t>R05</t>
  </si>
  <si>
    <t xml:space="preserve">Pohybové čidlo PIR 360° 2000W Kanlux  ,stropní 6A, 230V, 50Hz, IP40</t>
  </si>
  <si>
    <t>-1041722864</t>
  </si>
  <si>
    <t>R311317</t>
  </si>
  <si>
    <t xml:space="preserve">KU 68-1901 KA,  KOPOS, Krabice univerzální šedá</t>
  </si>
  <si>
    <t>-921119621</t>
  </si>
  <si>
    <t>R07</t>
  </si>
  <si>
    <t>KU 68-1903 KA, KOPOS , Krabice univerzální šedá s víčkem a svorkovnicí</t>
  </si>
  <si>
    <t>241635609</t>
  </si>
  <si>
    <t>R08</t>
  </si>
  <si>
    <t>KO 97/5 KA, Krabice KOPOS</t>
  </si>
  <si>
    <t>-278157952</t>
  </si>
  <si>
    <t>7491600110</t>
  </si>
  <si>
    <t>DEHN K12, Svorka ekvipotenciální, 10x připojení do 95mm2, s krytem</t>
  </si>
  <si>
    <t>-2016871683</t>
  </si>
  <si>
    <t>R09</t>
  </si>
  <si>
    <t>Bernard, svorka na potrubí</t>
  </si>
  <si>
    <t>-234846072</t>
  </si>
  <si>
    <t>210110041</t>
  </si>
  <si>
    <t>spínač zapuštěný vč.zapojení 1pólový/řazení 1, šroubkové připojení</t>
  </si>
  <si>
    <t>854096878</t>
  </si>
  <si>
    <t>210110047</t>
  </si>
  <si>
    <t>spínač zapuštěný vč.zapojení 1pólový/řazení 0/1, se orient. Doutnavkou, šroubkové připojení</t>
  </si>
  <si>
    <t>1702763935</t>
  </si>
  <si>
    <t>210110043</t>
  </si>
  <si>
    <t>přepínač zapuštěný vč.zapojení sériový/řazení 5-5A</t>
  </si>
  <si>
    <t>-204851654</t>
  </si>
  <si>
    <t>210110045</t>
  </si>
  <si>
    <t>přepínač zapuštěný vč.zapojení střídavý/řazení 6</t>
  </si>
  <si>
    <t>729155795</t>
  </si>
  <si>
    <t>210111011</t>
  </si>
  <si>
    <t>zásuvka domovní zapuštěná 2P+PE, šroubové svorky</t>
  </si>
  <si>
    <t>-237364999</t>
  </si>
  <si>
    <t>210111012</t>
  </si>
  <si>
    <t>zásuvka domovní zapuštěná 2P+PE, šroubové svorky, průběžná montáž</t>
  </si>
  <si>
    <t>-1915778632</t>
  </si>
  <si>
    <t>210111016</t>
  </si>
  <si>
    <t>zásuvka domovní zapuštěná 2P+PE, šroubové svorky, dvojitá</t>
  </si>
  <si>
    <t>1383987899</t>
  </si>
  <si>
    <t>210010301</t>
  </si>
  <si>
    <t>krabice přístrojová KU68, bez zapojení</t>
  </si>
  <si>
    <t>-1211750763</t>
  </si>
  <si>
    <t>210010312</t>
  </si>
  <si>
    <t>krabice odbočná bez svorkovnice a zapojení(-KO97)</t>
  </si>
  <si>
    <t>-359988772</t>
  </si>
  <si>
    <t>210010321</t>
  </si>
  <si>
    <t>krabice odbočná se svorkovnice vč. zapojení KU68…</t>
  </si>
  <si>
    <t>-89029447</t>
  </si>
  <si>
    <t>2122-0452</t>
  </si>
  <si>
    <t>ochranné pospojování , pevně</t>
  </si>
  <si>
    <t>783336304</t>
  </si>
  <si>
    <t>R</t>
  </si>
  <si>
    <t>SOLIUS 15 sálavý přímotop 1500W s vlastním regulátorem</t>
  </si>
  <si>
    <t>855346482</t>
  </si>
  <si>
    <t>R.1</t>
  </si>
  <si>
    <t>SOLIUS 0,75 sálavý přímotop 750W s vlastním regulátorem</t>
  </si>
  <si>
    <t>1243578202</t>
  </si>
  <si>
    <t>R.2</t>
  </si>
  <si>
    <t xml:space="preserve">sálavý panel  do hmotnosti 20kg</t>
  </si>
  <si>
    <t>1656125800</t>
  </si>
  <si>
    <t>7491100280</t>
  </si>
  <si>
    <t>1516E , trubka pevná, pr.16 320N šedá HF, délka 3m</t>
  </si>
  <si>
    <t>879967682</t>
  </si>
  <si>
    <t>R10</t>
  </si>
  <si>
    <t>drobný montážní a pomocný materiál</t>
  </si>
  <si>
    <t>783312237</t>
  </si>
  <si>
    <t>21001-0015</t>
  </si>
  <si>
    <t>trubka ohebná, do průměru 16mm,voně uložená</t>
  </si>
  <si>
    <t>-784035296</t>
  </si>
  <si>
    <t>R 514052</t>
  </si>
  <si>
    <t xml:space="preserve">Z1-GRIFON-228-BAP-EP, zářivkové svítidlo přisazené 2x28 W / 3350 lm,  T16/G5, matná mřížka, EP elektronický před., IP40 , 1200x250x60mm, Vyrtych</t>
  </si>
  <si>
    <t>-521773090</t>
  </si>
  <si>
    <t>R 514052.1</t>
  </si>
  <si>
    <t>Z2 -FALCON-236-PX-EP, zářivkové svítidlo přisazené 2x28 W / 3350 lm, T16/G5, prizmatický kryt, EP elektronický před., IP40 , 1262x265x72, Vyrtych</t>
  </si>
  <si>
    <t>319299657</t>
  </si>
  <si>
    <t>R 514052.2</t>
  </si>
  <si>
    <t>Z3 -FOX-236-EP, zářivkové svítidlo přisazené 2x28 W / 3350 lm, T16/G5, opálový kryt, EP elektronický před., IP40 , 1300x210x77, Vyrtych</t>
  </si>
  <si>
    <t>-1776170572</t>
  </si>
  <si>
    <t>R7491205740.1</t>
  </si>
  <si>
    <t xml:space="preserve">L2-CORSO-II-PC ,Svítidlo přisazené spaticí E27,  IP54/20,zdroj LED 12W/960lm, tř.II, Vyrtych</t>
  </si>
  <si>
    <t>260626463</t>
  </si>
  <si>
    <t>R7491205740.2</t>
  </si>
  <si>
    <t xml:space="preserve">L3-PIRES ECO DL-25O 1x25W E27 IP44 s pohybovým čidlem 19000,  Kanlux</t>
  </si>
  <si>
    <t>-1731028309</t>
  </si>
  <si>
    <t>R7491205740.3</t>
  </si>
  <si>
    <t xml:space="preserve">L4-RAMBO-LED-3400-4K, Svítidlo přisazené, antivandal,  IP67/20,zdroj LED 30W/3400lm, Vyrtych</t>
  </si>
  <si>
    <t>-909868842</t>
  </si>
  <si>
    <t>R 347513040</t>
  </si>
  <si>
    <t>LED žárovka - E27 - 12W - 960lm - teple bílá</t>
  </si>
  <si>
    <t>2114864102</t>
  </si>
  <si>
    <t>R 347513040.1</t>
  </si>
  <si>
    <t>LED žárovka - E27 - 18W - 1650lm - teple bílá</t>
  </si>
  <si>
    <t>-1027768767</t>
  </si>
  <si>
    <t>210203003</t>
  </si>
  <si>
    <t>svítidlo žárovkové, přisazené, s krytem, jeden zdroj, se zapojením vodičů</t>
  </si>
  <si>
    <t>204440991</t>
  </si>
  <si>
    <t>210203004</t>
  </si>
  <si>
    <t>svítidlo žárovkové, přisazené, s krytem, dva zdroje, se zapojením vodičů</t>
  </si>
  <si>
    <t>-1068527215</t>
  </si>
  <si>
    <t>210201073</t>
  </si>
  <si>
    <t>svítidlo zářivkové, přisazené, s krytem, dva zdroje, se zapojením vodičů</t>
  </si>
  <si>
    <t>2078809451</t>
  </si>
  <si>
    <t>R210190002</t>
  </si>
  <si>
    <t>rozvodnice oceloplechová 20…50kg</t>
  </si>
  <si>
    <t>-821054088</t>
  </si>
  <si>
    <t>R210190004</t>
  </si>
  <si>
    <t>rozvodnice oceloplechová 100…150kg</t>
  </si>
  <si>
    <t>759281345</t>
  </si>
  <si>
    <t>7493100770</t>
  </si>
  <si>
    <t xml:space="preserve">Venkovní osvětlení Piktogramy Prosvětlený nápis označení stanice do 2m , nápis„Nejdek",  NEON Juřík, Chebská 62, 360 06 Karlovy Vary</t>
  </si>
  <si>
    <t>-1609708669</t>
  </si>
  <si>
    <t>7493156510</t>
  </si>
  <si>
    <t>Montáž prosvětleného nápisu označení stanice max. 6 m repasovaní plexiskla včetně opravy elektrovýzbroje</t>
  </si>
  <si>
    <t>-2090252351</t>
  </si>
  <si>
    <t>R11</t>
  </si>
  <si>
    <t>Ekvithermní regulátor Protherm řady Mipro s e-Bus komunikací, vč. čidla venkovní teploty a topné vody</t>
  </si>
  <si>
    <t>736070560</t>
  </si>
  <si>
    <t>R210200512</t>
  </si>
  <si>
    <t>Regulační přístroj s nástěnný</t>
  </si>
  <si>
    <t>-1212803391</t>
  </si>
  <si>
    <t>741374071</t>
  </si>
  <si>
    <t>Montáž světlomet halogenový vnitřní nebo vnější</t>
  </si>
  <si>
    <t>-1716195506</t>
  </si>
  <si>
    <t>Montáž svítidel halogenových se zapojením vodičů světlometů vnitřních nebo vnějších</t>
  </si>
  <si>
    <t>8509600R</t>
  </si>
  <si>
    <t>svítidlo PRE2537 Thome lighting, výložník MOdus</t>
  </si>
  <si>
    <t>59346724</t>
  </si>
  <si>
    <t>Poznámka k položce:_x000d_
svítidlo PRE2537, 5280lm, 46W, IP66, 3K, CLO+tř.II, výložník MOdus, pr. 60 mm, sklon 15;, délka 220 mm, podstava 135x202 mm</t>
  </si>
  <si>
    <t>7419600R1</t>
  </si>
  <si>
    <t>D+M světelného panelu (LED) s názvem nádraží, vč. kabeláže</t>
  </si>
  <si>
    <t>-500201645</t>
  </si>
  <si>
    <t>Dodávka + montáž světelného panelu (LED) s názvem nádraží, vč. kabeláže</t>
  </si>
  <si>
    <t>7419600R2</t>
  </si>
  <si>
    <t>D+M 3D nápisu s názvem nádraží vč. osvětlení LED a kabeláže</t>
  </si>
  <si>
    <t>-1033886663</t>
  </si>
  <si>
    <t>Dodávka + montáž 3D nápisu s názvem nádraží vč. osvětlení LED a kabeláže</t>
  </si>
  <si>
    <t>Poznámka k položce:_x000d_
- štítové stěny</t>
  </si>
  <si>
    <t>D4</t>
  </si>
  <si>
    <t>R 2 - Rozvaděč pro soc. zařízení provozu</t>
  </si>
  <si>
    <t>R715346</t>
  </si>
  <si>
    <t xml:space="preserve">Rozvodnice pro zapuštěnou montáž, modulární zástavba Rozměry:   360x465x100mm (šxvxh), Velikost:     2x12 M Barva:        Bílá Krytí :         IP40/20, Vývody:      Horem</t>
  </si>
  <si>
    <t>-1595307139</t>
  </si>
  <si>
    <t>R BZ900243</t>
  </si>
  <si>
    <t>MSO-40-3, vypínač 40A/400Vac</t>
  </si>
  <si>
    <t>1463805291</t>
  </si>
  <si>
    <t>R 434323.2</t>
  </si>
  <si>
    <t>LTE-6B-1, jistič , 1pól/ch.B/ 6A/6kA</t>
  </si>
  <si>
    <t>427418237</t>
  </si>
  <si>
    <t>R 434323.3</t>
  </si>
  <si>
    <t>LTE-4B-1, jistič , 1pól/ch.B/ 4A/10kA</t>
  </si>
  <si>
    <t>-1077144470</t>
  </si>
  <si>
    <t>R 35821104.1</t>
  </si>
  <si>
    <t>RSI-20-11-X230-M, instalační stykač, 20A/250vac, řazení 1/1</t>
  </si>
  <si>
    <t>161393325</t>
  </si>
  <si>
    <t>R 438811</t>
  </si>
  <si>
    <t>OLI-16B-1N 030AC-G, proud chránič 2-pól. kombinovaný 16A/230V, 30mA, 10kA</t>
  </si>
  <si>
    <t>-1101175674</t>
  </si>
  <si>
    <t>R 438811.1</t>
  </si>
  <si>
    <t>OLI-10B-1N 030AC-G, proud chránič 2-pól. kombinovaný 10A/230V, 30mA, 10kA</t>
  </si>
  <si>
    <t>1887728590</t>
  </si>
  <si>
    <t>7494003770</t>
  </si>
  <si>
    <t>NOARK 103820, propojovací lišta, 3L, 35mm2, 125A</t>
  </si>
  <si>
    <t>1863547308</t>
  </si>
  <si>
    <t>345101020</t>
  </si>
  <si>
    <t>Cu 12x5, 1m, přípojnice vč. držáků</t>
  </si>
  <si>
    <t>-245585688</t>
  </si>
  <si>
    <t>7494010530</t>
  </si>
  <si>
    <t>1000011 N 7, můstek Nulovací a rozbočovací můstek 7x16mm2</t>
  </si>
  <si>
    <t>-319911409</t>
  </si>
  <si>
    <t>345721080</t>
  </si>
  <si>
    <t>1000710 TS35/2-7,5 P Nosná lišta - děrovaná nízká, hloubka 7,5mm, 2m, pozinkovaná</t>
  </si>
  <si>
    <t>-680669636</t>
  </si>
  <si>
    <t>R12</t>
  </si>
  <si>
    <t>drobný instalační materiál (vodiče, vývodky , svorky..</t>
  </si>
  <si>
    <t>-1839371351</t>
  </si>
  <si>
    <t>741210112</t>
  </si>
  <si>
    <t>rozvaděč do hmotnosti 50kg</t>
  </si>
  <si>
    <t>1822912253</t>
  </si>
  <si>
    <t>210120465</t>
  </si>
  <si>
    <t>jistič vč.zapojení 3pól. Do 63A</t>
  </si>
  <si>
    <t>131670390</t>
  </si>
  <si>
    <t>210120401</t>
  </si>
  <si>
    <t>jistič vč.zapojení 1pól. Do 25A</t>
  </si>
  <si>
    <t>990384747</t>
  </si>
  <si>
    <t>210120431</t>
  </si>
  <si>
    <t>jistič vč.zapojení 2pól. Do 25A</t>
  </si>
  <si>
    <t>-2057634501</t>
  </si>
  <si>
    <t>210130101</t>
  </si>
  <si>
    <t xml:space="preserve">stykač  1-pól. Do 16A, střídavý, vestavný</t>
  </si>
  <si>
    <t>1255405466</t>
  </si>
  <si>
    <t>7498151015</t>
  </si>
  <si>
    <t>průvodní dokumentace (prohlášení o schodě, protokol o kusové zkoušce …)</t>
  </si>
  <si>
    <t>1387042210</t>
  </si>
  <si>
    <t>D6</t>
  </si>
  <si>
    <t>R 3 - Rozvaděč pro soc. zařízení cestujících</t>
  </si>
  <si>
    <t>-1931030118</t>
  </si>
  <si>
    <t>635862281</t>
  </si>
  <si>
    <t>-199892629</t>
  </si>
  <si>
    <t>-1879726596</t>
  </si>
  <si>
    <t>1342601070</t>
  </si>
  <si>
    <t>255109367</t>
  </si>
  <si>
    <t>-885577108</t>
  </si>
  <si>
    <t>1372608172</t>
  </si>
  <si>
    <t>-650013388</t>
  </si>
  <si>
    <t>-1481040271</t>
  </si>
  <si>
    <t>1975304568</t>
  </si>
  <si>
    <t>-405489217</t>
  </si>
  <si>
    <t>-2006604348</t>
  </si>
  <si>
    <t>1336148190</t>
  </si>
  <si>
    <t>-540220923</t>
  </si>
  <si>
    <t>-1514844496</t>
  </si>
  <si>
    <t>-1222319342</t>
  </si>
  <si>
    <t>340133666</t>
  </si>
  <si>
    <t>D8</t>
  </si>
  <si>
    <t>Rozvaděč RE02 (elektroměrový)</t>
  </si>
  <si>
    <t>R7494000004</t>
  </si>
  <si>
    <t xml:space="preserve">Rozvodnice pro povrchovou montáž, modulární zástavba Rozměry:    620x790x160mm (šxvxh) Velikost:     4x24 M Barva:        Dle požadavku investora Krytí :         IP40/20, Vývody:      Horem</t>
  </si>
  <si>
    <t>-45750170</t>
  </si>
  <si>
    <t>7494004082</t>
  </si>
  <si>
    <t xml:space="preserve">SJB-25E-3-MZS,  25 kA,  Kombinovaný svodič bleskových proudů,  se signalizací, jiskřiště, typ 1+2</t>
  </si>
  <si>
    <t>-861868832</t>
  </si>
  <si>
    <t>R 435052.1</t>
  </si>
  <si>
    <t xml:space="preserve">LTN-32B-3, jistič  3pól/ch.B/32A/10kA</t>
  </si>
  <si>
    <t>909882277</t>
  </si>
  <si>
    <t>R 435052.2</t>
  </si>
  <si>
    <t xml:space="preserve">LTN-16B-3, jistič  3pól/ch.B/ 16A/10kA</t>
  </si>
  <si>
    <t>-1313975917</t>
  </si>
  <si>
    <t>R 435052.3</t>
  </si>
  <si>
    <t xml:space="preserve">LTN-16B-1, jistič  1pól/ch.B/ 16A/10kA</t>
  </si>
  <si>
    <t>134702843</t>
  </si>
  <si>
    <t>R 434323.4</t>
  </si>
  <si>
    <t>LTE-2B-1, jistič , 1pól/ch.B/2A/10kA</t>
  </si>
  <si>
    <t>670594322</t>
  </si>
  <si>
    <t>7494010530.1</t>
  </si>
  <si>
    <t>N 7, můstek Nulovací a rozbočovací můstek 7x16mm2</t>
  </si>
  <si>
    <t>968797855</t>
  </si>
  <si>
    <t>345721080.1</t>
  </si>
  <si>
    <t>TS35/2-7,5 P Nosná lišta - děrovaná nízká, hloubka 7,5mm, 2m, pozinkovaná</t>
  </si>
  <si>
    <t>177302990</t>
  </si>
  <si>
    <t>R14</t>
  </si>
  <si>
    <t>1723071976</t>
  </si>
  <si>
    <t>580414725</t>
  </si>
  <si>
    <t>210120465.1</t>
  </si>
  <si>
    <t>-1108829835</t>
  </si>
  <si>
    <t>210120451</t>
  </si>
  <si>
    <t>jistič vč.zapojení 3pól. Do 25A</t>
  </si>
  <si>
    <t>-1763537052</t>
  </si>
  <si>
    <t>2076025403</t>
  </si>
  <si>
    <t>-1950128526</t>
  </si>
  <si>
    <t>210160683</t>
  </si>
  <si>
    <t>příprava pro instalaci 3. fáz. Přímého elektroměru</t>
  </si>
  <si>
    <t>-1207969467</t>
  </si>
  <si>
    <t>210160901</t>
  </si>
  <si>
    <t>příprava pro instalaci GPRS modemu RS485/Ethernet</t>
  </si>
  <si>
    <t>-1017424259</t>
  </si>
  <si>
    <t>7498151015.1</t>
  </si>
  <si>
    <t>-1274887609</t>
  </si>
  <si>
    <t>D10</t>
  </si>
  <si>
    <t>Rozvaděč RH01 (RE01), RB stávající hlavní rozvaděče - dozbrojení</t>
  </si>
  <si>
    <t>R 435052.4</t>
  </si>
  <si>
    <t xml:space="preserve">LTN-40B-3, jistič  3pól/ch.B/40A/10kA</t>
  </si>
  <si>
    <t>-1739111479</t>
  </si>
  <si>
    <t>-468234456</t>
  </si>
  <si>
    <t>R 438811.2</t>
  </si>
  <si>
    <t>OLI-110B-1N 030AC-G, proud chránič 2-pól. kombinovaný 10A/230V, 30mA, 10kA</t>
  </si>
  <si>
    <t>-409083649</t>
  </si>
  <si>
    <t>R 434323.5</t>
  </si>
  <si>
    <t>LTE-4B-1, jistič , 1pól/ch.B/4A/10kA</t>
  </si>
  <si>
    <t>-1795044154</t>
  </si>
  <si>
    <t>R 35821104.2</t>
  </si>
  <si>
    <t>RSI-20-20-X230-M, instalační stykač, 20A/250vac, řazení 2/0</t>
  </si>
  <si>
    <t>244430926</t>
  </si>
  <si>
    <t>R 35821104.3</t>
  </si>
  <si>
    <t>MSP-11-SG-A230, přepínač se signalizací, na lištu</t>
  </si>
  <si>
    <t>1294095057</t>
  </si>
  <si>
    <t>R 35821104.4</t>
  </si>
  <si>
    <t xml:space="preserve">SHT-4  (astrohodiny), Elkoep</t>
  </si>
  <si>
    <t>2106367270</t>
  </si>
  <si>
    <t>-991360837</t>
  </si>
  <si>
    <t>R14.1</t>
  </si>
  <si>
    <t>1988710680</t>
  </si>
  <si>
    <t>986186606</t>
  </si>
  <si>
    <t>1591004517</t>
  </si>
  <si>
    <t>908157687</t>
  </si>
  <si>
    <t>-1810108607</t>
  </si>
  <si>
    <t>R210160901</t>
  </si>
  <si>
    <t>astrohodiny, instalace , nastavení</t>
  </si>
  <si>
    <t>80697187</t>
  </si>
  <si>
    <t>7498151015.2</t>
  </si>
  <si>
    <t>-997250610</t>
  </si>
  <si>
    <t>D12</t>
  </si>
  <si>
    <t>Demontáže</t>
  </si>
  <si>
    <t>210110001.1</t>
  </si>
  <si>
    <t>spínač nástěnný do IP.1 vč.zapojení 1pólový/ /dmtž</t>
  </si>
  <si>
    <t>-889603728</t>
  </si>
  <si>
    <t>210111012.1</t>
  </si>
  <si>
    <t>zásuvka nástěnná 16A/230V/dmtž</t>
  </si>
  <si>
    <t>540888267</t>
  </si>
  <si>
    <t>7494231010</t>
  </si>
  <si>
    <t>rozvodnice do hmotnosti 50kg /dmtž</t>
  </si>
  <si>
    <t>1914758858</t>
  </si>
  <si>
    <t>210200011</t>
  </si>
  <si>
    <t xml:space="preserve">svítidlo žárovkové stropní/1 zdroj  /dmtž</t>
  </si>
  <si>
    <t>-1267349392</t>
  </si>
  <si>
    <t>210200015</t>
  </si>
  <si>
    <t xml:space="preserve">svítidlo zářivkové stropní/1 zdroj  /dmtž</t>
  </si>
  <si>
    <t>-832454738</t>
  </si>
  <si>
    <t>D13</t>
  </si>
  <si>
    <t>Hromosvod a uzemnění</t>
  </si>
  <si>
    <t>295401</t>
  </si>
  <si>
    <t>SU, Svorka univerzální</t>
  </si>
  <si>
    <t>-212218979</t>
  </si>
  <si>
    <t>R295406</t>
  </si>
  <si>
    <t>SS, Svorka spojovací</t>
  </si>
  <si>
    <t>1395409779</t>
  </si>
  <si>
    <t>R295406.1</t>
  </si>
  <si>
    <t>SP, Svorka připojovací</t>
  </si>
  <si>
    <t>-1878224748</t>
  </si>
  <si>
    <t>295404</t>
  </si>
  <si>
    <t>SZ, Svorka zkušební</t>
  </si>
  <si>
    <t>-584884827</t>
  </si>
  <si>
    <t>R295406.2</t>
  </si>
  <si>
    <t>SO, Svorka okapová</t>
  </si>
  <si>
    <t>-94420689</t>
  </si>
  <si>
    <t>R295406.4</t>
  </si>
  <si>
    <t>SR3a, Svorka páska /drát</t>
  </si>
  <si>
    <t>-754150578</t>
  </si>
  <si>
    <t>R295223</t>
  </si>
  <si>
    <t>ZT 2,0, Zemnící tyč se svorkou</t>
  </si>
  <si>
    <t>1803709845</t>
  </si>
  <si>
    <t>R295411</t>
  </si>
  <si>
    <t>SJ 1b, Svorka k jímací tyči</t>
  </si>
  <si>
    <t>-78731440</t>
  </si>
  <si>
    <t>R295312</t>
  </si>
  <si>
    <t>PV 1p-55, Podpěrka do zdiva, výška 55mm</t>
  </si>
  <si>
    <t>577702523</t>
  </si>
  <si>
    <t>R295352</t>
  </si>
  <si>
    <t>PV23, Podpěrka na plechové střechy</t>
  </si>
  <si>
    <t>747702996</t>
  </si>
  <si>
    <t>R295352.1</t>
  </si>
  <si>
    <t>PV 23b, Podpěrka na plechové střechy</t>
  </si>
  <si>
    <t>-1386407903</t>
  </si>
  <si>
    <t>R295223.1</t>
  </si>
  <si>
    <t>JR 1,0 AlMgSi, Jímací tyč s rovným koncem</t>
  </si>
  <si>
    <t>-1306784925</t>
  </si>
  <si>
    <t>R295452</t>
  </si>
  <si>
    <t>OT 1,7, Ochranná trubka</t>
  </si>
  <si>
    <t>-427382984</t>
  </si>
  <si>
    <t>R295461</t>
  </si>
  <si>
    <t>DJD, Držák jímače a ochran. trubky</t>
  </si>
  <si>
    <t>363983169</t>
  </si>
  <si>
    <t>295012</t>
  </si>
  <si>
    <t>FeZn D8, Drát D 8 mm</t>
  </si>
  <si>
    <t>-1087791989</t>
  </si>
  <si>
    <t>R295012</t>
  </si>
  <si>
    <t>AIMgSi, Drát D 8 mm</t>
  </si>
  <si>
    <t>2115134379</t>
  </si>
  <si>
    <t>R295012.1</t>
  </si>
  <si>
    <t>FeZn 30x4, Páska</t>
  </si>
  <si>
    <t>862562942</t>
  </si>
  <si>
    <t>Pol4</t>
  </si>
  <si>
    <t>9075, KOPOFLEX KF 09075</t>
  </si>
  <si>
    <t>2147135225</t>
  </si>
  <si>
    <t>Pol5</t>
  </si>
  <si>
    <t>Vodou ředitelná barva na plechové střechy</t>
  </si>
  <si>
    <t>-1172966767</t>
  </si>
  <si>
    <t>210220301</t>
  </si>
  <si>
    <t>svorka hromosvodová do 2 šroubů</t>
  </si>
  <si>
    <t>-1617308819</t>
  </si>
  <si>
    <t>210220302</t>
  </si>
  <si>
    <t>svorka hromosvodová do 4 šroubů</t>
  </si>
  <si>
    <t>-638932096</t>
  </si>
  <si>
    <t>210220302.1</t>
  </si>
  <si>
    <t>svorka zkušební ZS FeZn</t>
  </si>
  <si>
    <t>-1503781428</t>
  </si>
  <si>
    <t>210220231</t>
  </si>
  <si>
    <t>jímací tyč do 3m montáž na stojan</t>
  </si>
  <si>
    <t>-703884210</t>
  </si>
  <si>
    <t>R210220231</t>
  </si>
  <si>
    <t>zemnící tyč do 2m</t>
  </si>
  <si>
    <t>214327929</t>
  </si>
  <si>
    <t>210220372</t>
  </si>
  <si>
    <t>ochranný úhelník nebo trubka/ držáky do zdiva</t>
  </si>
  <si>
    <t>1843489430</t>
  </si>
  <si>
    <t>210220001</t>
  </si>
  <si>
    <t>Zemnící pásek FeZn 30/4mm</t>
  </si>
  <si>
    <t>1056121642</t>
  </si>
  <si>
    <t>210220002</t>
  </si>
  <si>
    <t>uzemňov.vedení na povrchu úplná mtž FeZn pr.10mm</t>
  </si>
  <si>
    <t>-2134473594</t>
  </si>
  <si>
    <t>R210…</t>
  </si>
  <si>
    <t>zemní chránička</t>
  </si>
  <si>
    <t>771292260</t>
  </si>
  <si>
    <t>R210….1</t>
  </si>
  <si>
    <t>Očištění zkorodovaného povrchu</t>
  </si>
  <si>
    <t>523182047</t>
  </si>
  <si>
    <t>R210….2</t>
  </si>
  <si>
    <t>Nátěr plechové krytiny</t>
  </si>
  <si>
    <t>-1877698691</t>
  </si>
  <si>
    <t>D14</t>
  </si>
  <si>
    <t>Ostatní náklady</t>
  </si>
  <si>
    <t>218009001</t>
  </si>
  <si>
    <t>poplatek za recyklaci svítidla</t>
  </si>
  <si>
    <t>-1608815587</t>
  </si>
  <si>
    <t>218009011</t>
  </si>
  <si>
    <t>poplatek za recyklaci světelného zdroje</t>
  </si>
  <si>
    <t>404339580</t>
  </si>
  <si>
    <t>219001213</t>
  </si>
  <si>
    <t>vybour.otvoru ve zdi/cihla/ do pr.60mm/tl.do 0,45m</t>
  </si>
  <si>
    <t>1365870012</t>
  </si>
  <si>
    <t>219002611</t>
  </si>
  <si>
    <t>vysekání rýhy/zeď cihla/ hl.do 30mm/š.do 30mm</t>
  </si>
  <si>
    <t>-948445774</t>
  </si>
  <si>
    <t>219003236</t>
  </si>
  <si>
    <t>zazdívka otvoru ve zdivu/cihla/do 0,25m2/tl.0,90m</t>
  </si>
  <si>
    <t>-55870653</t>
  </si>
  <si>
    <t>219003613</t>
  </si>
  <si>
    <t>omítka na stěně/jednotl.plocha do 1,00m2/vč.malty</t>
  </si>
  <si>
    <t>-1415162391</t>
  </si>
  <si>
    <t>D15</t>
  </si>
  <si>
    <t>Revize, zkoušky, měření</t>
  </si>
  <si>
    <t>R17</t>
  </si>
  <si>
    <t>Zkoušky technologických zařízení pod napětím</t>
  </si>
  <si>
    <t>-1201351691</t>
  </si>
  <si>
    <t>R16</t>
  </si>
  <si>
    <t>Uvedení do provozu</t>
  </si>
  <si>
    <t>-2087125051</t>
  </si>
  <si>
    <t>210 28-0002</t>
  </si>
  <si>
    <t>výchozí revize, zkoušení, měření, vypracování RZ dle rozsahu montážních prací 100…500tis</t>
  </si>
  <si>
    <t>-1755657247</t>
  </si>
  <si>
    <t>210 28-0101</t>
  </si>
  <si>
    <t>kontrola rozvaděčů do 100kg</t>
  </si>
  <si>
    <t>-353630539</t>
  </si>
  <si>
    <t>210 28-0351</t>
  </si>
  <si>
    <t>zkoušky vodičů kabelů do 4x25mm2</t>
  </si>
  <si>
    <t>1583005954</t>
  </si>
  <si>
    <t>VRN -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</si>
  <si>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</si>
  <si>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</si>
  <si>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</si>
  <si>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</si>
  <si>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</si>
  <si>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</si>
  <si>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</si>
  <si>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</si>
  <si>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</si>
  <si>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</si>
  <si>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</si>
  <si>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-1915287636</t>
  </si>
  <si>
    <t>VRN3</t>
  </si>
  <si>
    <t>Zařízení staveniště</t>
  </si>
  <si>
    <t>030001000</t>
  </si>
  <si>
    <t>Zařízení staveniště - zřízení, provoz, zrušení</t>
  </si>
  <si>
    <t>CS ÚSR 2020 01</t>
  </si>
  <si>
    <t>-1739975046</t>
  </si>
  <si>
    <t xml:space="preserve">Poznámka k položce:_x000d_
V rámci nákladů na zařízení staveniště stanoví zhotovitel veškeré náklady spojené s vybudováním, provozem a odstraněním zařízení staveniště._x000d_
Náklady s případným vypracováním projektové dokumentace zařízení staveniště, zřízením přípojek energií k objektům zařízení staveniště, případné zajištění elektrocentrály, vybudování případných měřících odběrných míst a zřízení, případná příprava území pro objekty zařízení staveniště a vlastní vybudování objektů zařízení staveniště._x000d_
Náklady na vybavení objektů zařízení staveniště, náklady na energie spotřebované dodavatelem v rámci provozu zařízení staveniště, přeúčtování spotřeby el. energie dodavateli, náklady na potřebný úklid v prostorách zařízení staveniště, náklady na nutnou údržbu a opravy na objektech zařízení staveniště a na přípojkách energií._x000d_
Náklady na odstranění objektů zařízení staveniště včetně přípojek energií a jejich odvoz. Položka zahrnuje i náklady na úpravu povrchů po odstranění zařízení staveniště a úklid ploch, na kterých bylo zařízení staveniště provozováno._x000d_
</t>
  </si>
  <si>
    <t>NAPR. SOCIALNI (SATNY, MOBILNI WC) A SKLADOVACI ZARIZENI,</t>
  </si>
  <si>
    <t>PROVIZORNI KOMUNIKACE,</t>
  </si>
  <si>
    <t>PRIPOJENI NA SPOTREBU ENERGII ATD.</t>
  </si>
  <si>
    <t>ROZEBRANI, BOURANI, ODVOZ</t>
  </si>
  <si>
    <t>VRN4</t>
  </si>
  <si>
    <t>Inženýrská činnost</t>
  </si>
  <si>
    <t>043002000</t>
  </si>
  <si>
    <t>Zkoušky a ostatní měření - průkazná zkouška a anylýza vzorků pro opravu zpev.ploch</t>
  </si>
  <si>
    <t>-392180773</t>
  </si>
  <si>
    <t>044002000</t>
  </si>
  <si>
    <t>Revize</t>
  </si>
  <si>
    <t>-466969581</t>
  </si>
  <si>
    <t>045002000</t>
  </si>
  <si>
    <t>Kompletační a koordinační činnost</t>
  </si>
  <si>
    <t>206607098</t>
  </si>
  <si>
    <t>KOORDINACE ROFESI SE STAV.CASTI</t>
  </si>
  <si>
    <t>ZAJISTENI PLYNULEHO PRUBEHU VYSTAVBY</t>
  </si>
  <si>
    <t>VRN7</t>
  </si>
  <si>
    <t>Provozní vlivy</t>
  </si>
  <si>
    <t>071002000</t>
  </si>
  <si>
    <t>Provoz investora, třetích osob</t>
  </si>
  <si>
    <t>-323490695</t>
  </si>
  <si>
    <t>ZTIZENE PRACE PROVADENE ZA PROVOZU V OBJEKTU</t>
  </si>
  <si>
    <t>CASOVE A DOPRAVNI OMEZENI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</si>
</sst>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2020-03C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NEJDEK - PD OPRAVA FASÁDY VB A VPP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NEJDEK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3. 6. 2020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SŽDC, s.o. - PRAHA 1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ATELIER DS76 - D.SUCHEVIČ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ROUND(AG55+AG59,2)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ROUND(AS55+AS59,2)</f>
        <v>0</v>
      </c>
      <c r="AT54" s="107">
        <f>ROUND(SUM(AV54:AW54),2)</f>
        <v>0</v>
      </c>
      <c r="AU54" s="108">
        <f>ROUND(AU55+AU59,5)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ROUND(AZ55+AZ59,2)</f>
        <v>0</v>
      </c>
      <c r="BA54" s="107">
        <f>ROUND(BA55+BA59,2)</f>
        <v>0</v>
      </c>
      <c r="BB54" s="107">
        <f>ROUND(BB55+BB59,2)</f>
        <v>0</v>
      </c>
      <c r="BC54" s="107">
        <f>ROUND(BC55+BC59,2)</f>
        <v>0</v>
      </c>
      <c r="BD54" s="109">
        <f>ROUND(BD55+BD59,2)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7"/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ROUND(SUM(AG56:AG58),2)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79</v>
      </c>
      <c r="AR55" s="119"/>
      <c r="AS55" s="120">
        <f>ROUND(SUM(AS56:AS58),2)</f>
        <v>0</v>
      </c>
      <c r="AT55" s="121">
        <f>ROUND(SUM(AV55:AW55),2)</f>
        <v>0</v>
      </c>
      <c r="AU55" s="122">
        <f>ROUND(SUM(AU56:AU58),5)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ROUND(SUM(AZ56:AZ58),2)</f>
        <v>0</v>
      </c>
      <c r="BA55" s="121">
        <f>ROUND(SUM(BA56:BA58),2)</f>
        <v>0</v>
      </c>
      <c r="BB55" s="121">
        <f>ROUND(SUM(BB56:BB58),2)</f>
        <v>0</v>
      </c>
      <c r="BC55" s="121">
        <f>ROUND(SUM(BC56:BC58),2)</f>
        <v>0</v>
      </c>
      <c r="BD55" s="123">
        <f>ROUND(SUM(BD56:BD58),2)</f>
        <v>0</v>
      </c>
      <c r="BE55" s="7"/>
      <c r="BS55" s="124" t="s">
        <v>72</v>
      </c>
      <c r="BT55" s="124" t="s">
        <v>80</v>
      </c>
      <c r="BU55" s="124" t="s">
        <v>74</v>
      </c>
      <c r="BV55" s="124" t="s">
        <v>75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4" customFormat="1" ht="16.5" customHeight="1">
      <c r="A56" s="125" t="s">
        <v>83</v>
      </c>
      <c r="B56" s="64"/>
      <c r="C56" s="126"/>
      <c r="D56" s="126"/>
      <c r="E56" s="127" t="s">
        <v>84</v>
      </c>
      <c r="F56" s="127"/>
      <c r="G56" s="127"/>
      <c r="H56" s="127"/>
      <c r="I56" s="127"/>
      <c r="J56" s="126"/>
      <c r="K56" s="127" t="s">
        <v>85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'D.1.1 - ARCHITEKTONICKO-S...'!J32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86</v>
      </c>
      <c r="AR56" s="66"/>
      <c r="AS56" s="130">
        <v>0</v>
      </c>
      <c r="AT56" s="131">
        <f>ROUND(SUM(AV56:AW56),2)</f>
        <v>0</v>
      </c>
      <c r="AU56" s="132">
        <f>'D.1.1 - ARCHITEKTONICKO-S...'!P127</f>
        <v>0</v>
      </c>
      <c r="AV56" s="131">
        <f>'D.1.1 - ARCHITEKTONICKO-S...'!J35</f>
        <v>0</v>
      </c>
      <c r="AW56" s="131">
        <f>'D.1.1 - ARCHITEKTONICKO-S...'!J36</f>
        <v>0</v>
      </c>
      <c r="AX56" s="131">
        <f>'D.1.1 - ARCHITEKTONICKO-S...'!J37</f>
        <v>0</v>
      </c>
      <c r="AY56" s="131">
        <f>'D.1.1 - ARCHITEKTONICKO-S...'!J38</f>
        <v>0</v>
      </c>
      <c r="AZ56" s="131">
        <f>'D.1.1 - ARCHITEKTONICKO-S...'!F35</f>
        <v>0</v>
      </c>
      <c r="BA56" s="131">
        <f>'D.1.1 - ARCHITEKTONICKO-S...'!F36</f>
        <v>0</v>
      </c>
      <c r="BB56" s="131">
        <f>'D.1.1 - ARCHITEKTONICKO-S...'!F37</f>
        <v>0</v>
      </c>
      <c r="BC56" s="131">
        <f>'D.1.1 - ARCHITEKTONICKO-S...'!F38</f>
        <v>0</v>
      </c>
      <c r="BD56" s="133">
        <f>'D.1.1 - ARCHITEKTONICKO-S...'!F39</f>
        <v>0</v>
      </c>
      <c r="BE56" s="4"/>
      <c r="BT56" s="134" t="s">
        <v>82</v>
      </c>
      <c r="BV56" s="134" t="s">
        <v>75</v>
      </c>
      <c r="BW56" s="134" t="s">
        <v>87</v>
      </c>
      <c r="BX56" s="134" t="s">
        <v>81</v>
      </c>
      <c r="CL56" s="134" t="s">
        <v>19</v>
      </c>
    </row>
    <row r="57" s="4" customFormat="1" ht="16.5" customHeight="1">
      <c r="A57" s="125" t="s">
        <v>83</v>
      </c>
      <c r="B57" s="64"/>
      <c r="C57" s="126"/>
      <c r="D57" s="126"/>
      <c r="E57" s="127" t="s">
        <v>88</v>
      </c>
      <c r="F57" s="127"/>
      <c r="G57" s="127"/>
      <c r="H57" s="127"/>
      <c r="I57" s="127"/>
      <c r="J57" s="126"/>
      <c r="K57" s="127" t="s">
        <v>89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'D.1.4b - ZDRAVOTNÍ INSTALACE'!J32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86</v>
      </c>
      <c r="AR57" s="66"/>
      <c r="AS57" s="130">
        <v>0</v>
      </c>
      <c r="AT57" s="131">
        <f>ROUND(SUM(AV57:AW57),2)</f>
        <v>0</v>
      </c>
      <c r="AU57" s="132">
        <f>'D.1.4b - ZDRAVOTNÍ INSTALACE'!P94</f>
        <v>0</v>
      </c>
      <c r="AV57" s="131">
        <f>'D.1.4b - ZDRAVOTNÍ INSTALACE'!J35</f>
        <v>0</v>
      </c>
      <c r="AW57" s="131">
        <f>'D.1.4b - ZDRAVOTNÍ INSTALACE'!J36</f>
        <v>0</v>
      </c>
      <c r="AX57" s="131">
        <f>'D.1.4b - ZDRAVOTNÍ INSTALACE'!J37</f>
        <v>0</v>
      </c>
      <c r="AY57" s="131">
        <f>'D.1.4b - ZDRAVOTNÍ INSTALACE'!J38</f>
        <v>0</v>
      </c>
      <c r="AZ57" s="131">
        <f>'D.1.4b - ZDRAVOTNÍ INSTALACE'!F35</f>
        <v>0</v>
      </c>
      <c r="BA57" s="131">
        <f>'D.1.4b - ZDRAVOTNÍ INSTALACE'!F36</f>
        <v>0</v>
      </c>
      <c r="BB57" s="131">
        <f>'D.1.4b - ZDRAVOTNÍ INSTALACE'!F37</f>
        <v>0</v>
      </c>
      <c r="BC57" s="131">
        <f>'D.1.4b - ZDRAVOTNÍ INSTALACE'!F38</f>
        <v>0</v>
      </c>
      <c r="BD57" s="133">
        <f>'D.1.4b - ZDRAVOTNÍ INSTALACE'!F39</f>
        <v>0</v>
      </c>
      <c r="BE57" s="4"/>
      <c r="BT57" s="134" t="s">
        <v>82</v>
      </c>
      <c r="BV57" s="134" t="s">
        <v>75</v>
      </c>
      <c r="BW57" s="134" t="s">
        <v>90</v>
      </c>
      <c r="BX57" s="134" t="s">
        <v>81</v>
      </c>
      <c r="CL57" s="134" t="s">
        <v>21</v>
      </c>
    </row>
    <row r="58" s="4" customFormat="1" ht="16.5" customHeight="1">
      <c r="A58" s="125" t="s">
        <v>83</v>
      </c>
      <c r="B58" s="64"/>
      <c r="C58" s="126"/>
      <c r="D58" s="126"/>
      <c r="E58" s="127" t="s">
        <v>91</v>
      </c>
      <c r="F58" s="127"/>
      <c r="G58" s="127"/>
      <c r="H58" s="127"/>
      <c r="I58" s="127"/>
      <c r="J58" s="126"/>
      <c r="K58" s="127" t="s">
        <v>92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'D.1.4.cc - ELEKTROINSTALACE'!J32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86</v>
      </c>
      <c r="AR58" s="66"/>
      <c r="AS58" s="130">
        <v>0</v>
      </c>
      <c r="AT58" s="131">
        <f>ROUND(SUM(AV58:AW58),2)</f>
        <v>0</v>
      </c>
      <c r="AU58" s="132">
        <f>'D.1.4.cc - ELEKTROINSTALACE'!P95</f>
        <v>0</v>
      </c>
      <c r="AV58" s="131">
        <f>'D.1.4.cc - ELEKTROINSTALACE'!J35</f>
        <v>0</v>
      </c>
      <c r="AW58" s="131">
        <f>'D.1.4.cc - ELEKTROINSTALACE'!J36</f>
        <v>0</v>
      </c>
      <c r="AX58" s="131">
        <f>'D.1.4.cc - ELEKTROINSTALACE'!J37</f>
        <v>0</v>
      </c>
      <c r="AY58" s="131">
        <f>'D.1.4.cc - ELEKTROINSTALACE'!J38</f>
        <v>0</v>
      </c>
      <c r="AZ58" s="131">
        <f>'D.1.4.cc - ELEKTROINSTALACE'!F35</f>
        <v>0</v>
      </c>
      <c r="BA58" s="131">
        <f>'D.1.4.cc - ELEKTROINSTALACE'!F36</f>
        <v>0</v>
      </c>
      <c r="BB58" s="131">
        <f>'D.1.4.cc - ELEKTROINSTALACE'!F37</f>
        <v>0</v>
      </c>
      <c r="BC58" s="131">
        <f>'D.1.4.cc - ELEKTROINSTALACE'!F38</f>
        <v>0</v>
      </c>
      <c r="BD58" s="133">
        <f>'D.1.4.cc - ELEKTROINSTALACE'!F39</f>
        <v>0</v>
      </c>
      <c r="BE58" s="4"/>
      <c r="BT58" s="134" t="s">
        <v>82</v>
      </c>
      <c r="BV58" s="134" t="s">
        <v>75</v>
      </c>
      <c r="BW58" s="134" t="s">
        <v>93</v>
      </c>
      <c r="BX58" s="134" t="s">
        <v>81</v>
      </c>
      <c r="CL58" s="134" t="s">
        <v>21</v>
      </c>
    </row>
    <row r="59" s="7" customFormat="1" ht="16.5" customHeight="1">
      <c r="A59" s="125" t="s">
        <v>83</v>
      </c>
      <c r="B59" s="112"/>
      <c r="C59" s="113"/>
      <c r="D59" s="114" t="s">
        <v>94</v>
      </c>
      <c r="E59" s="114"/>
      <c r="F59" s="114"/>
      <c r="G59" s="114"/>
      <c r="H59" s="114"/>
      <c r="I59" s="115"/>
      <c r="J59" s="114" t="s">
        <v>95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7">
        <f>'VRN - VEDLEJŠÍ NÁKLADY'!J30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79</v>
      </c>
      <c r="AR59" s="119"/>
      <c r="AS59" s="135">
        <v>0</v>
      </c>
      <c r="AT59" s="136">
        <f>ROUND(SUM(AV59:AW59),2)</f>
        <v>0</v>
      </c>
      <c r="AU59" s="137">
        <f>'VRN - VEDLEJŠÍ NÁKLADY'!P84</f>
        <v>0</v>
      </c>
      <c r="AV59" s="136">
        <f>'VRN - VEDLEJŠÍ NÁKLADY'!J33</f>
        <v>0</v>
      </c>
      <c r="AW59" s="136">
        <f>'VRN - VEDLEJŠÍ NÁKLADY'!J34</f>
        <v>0</v>
      </c>
      <c r="AX59" s="136">
        <f>'VRN - VEDLEJŠÍ NÁKLADY'!J35</f>
        <v>0</v>
      </c>
      <c r="AY59" s="136">
        <f>'VRN - VEDLEJŠÍ NÁKLADY'!J36</f>
        <v>0</v>
      </c>
      <c r="AZ59" s="136">
        <f>'VRN - VEDLEJŠÍ NÁKLADY'!F33</f>
        <v>0</v>
      </c>
      <c r="BA59" s="136">
        <f>'VRN - VEDLEJŠÍ NÁKLADY'!F34</f>
        <v>0</v>
      </c>
      <c r="BB59" s="136">
        <f>'VRN - VEDLEJŠÍ NÁKLADY'!F35</f>
        <v>0</v>
      </c>
      <c r="BC59" s="136">
        <f>'VRN - VEDLEJŠÍ NÁKLADY'!F36</f>
        <v>0</v>
      </c>
      <c r="BD59" s="138">
        <f>'VRN - VEDLEJŠÍ NÁKLADY'!F37</f>
        <v>0</v>
      </c>
      <c r="BE59" s="7"/>
      <c r="BT59" s="124" t="s">
        <v>80</v>
      </c>
      <c r="BV59" s="124" t="s">
        <v>75</v>
      </c>
      <c r="BW59" s="124" t="s">
        <v>96</v>
      </c>
      <c r="BX59" s="124" t="s">
        <v>5</v>
      </c>
      <c r="CL59" s="124" t="s">
        <v>21</v>
      </c>
      <c r="CM59" s="124" t="s">
        <v>82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cEwzoq5PBo3Uw4o2hn+3gcU8siD8f3+L1yn/CvQaspCn05KZZWQ1bN5jctQGrbfgB++wN/yzs4oT0CxoauEx3g==" hashValue="nCdHJ70C5ejbdar/WJNQ2ZiwrN8NE6MWBbuoTsFH9xsKq8374ToCxw3jFvCqgssUIFNz5XUGAcsIyMnvsFZhcQ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.1.1 - ARCHITEKTONICKO-S...'!C2" display="/"/>
    <hyperlink ref="A57" location="'D.1.4b - ZDRAVOTNÍ INSTALACE'!C2" display="/"/>
    <hyperlink ref="A58" location="'D.1.4.cc - ELEKTROINSTALACE'!C2" display="/"/>
    <hyperlink ref="A59" location="'VRN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hidden="1" s="1" customFormat="1" ht="24.96" customHeight="1">
      <c r="B4" s="21"/>
      <c r="D4" s="143" t="s">
        <v>97</v>
      </c>
      <c r="I4" s="139"/>
      <c r="L4" s="21"/>
      <c r="M4" s="144" t="s">
        <v>10</v>
      </c>
      <c r="AT4" s="18" t="s">
        <v>4</v>
      </c>
    </row>
    <row r="5" hidden="1" s="1" customFormat="1" ht="6.96" customHeight="1">
      <c r="B5" s="21"/>
      <c r="I5" s="139"/>
      <c r="L5" s="21"/>
    </row>
    <row r="6" hidden="1" s="1" customFormat="1" ht="12" customHeight="1">
      <c r="B6" s="21"/>
      <c r="D6" s="145" t="s">
        <v>16</v>
      </c>
      <c r="I6" s="139"/>
      <c r="L6" s="21"/>
    </row>
    <row r="7" hidden="1" s="1" customFormat="1" ht="16.5" customHeight="1">
      <c r="B7" s="21"/>
      <c r="E7" s="146" t="str">
        <f>'Rekapitulace stavby'!K6</f>
        <v>NEJDEK - PD OPRAVA FASÁDY VB A VPP</v>
      </c>
      <c r="F7" s="145"/>
      <c r="G7" s="145"/>
      <c r="H7" s="145"/>
      <c r="I7" s="139"/>
      <c r="L7" s="21"/>
    </row>
    <row r="8" hidden="1" s="1" customFormat="1" ht="12" customHeight="1">
      <c r="B8" s="21"/>
      <c r="D8" s="145" t="s">
        <v>98</v>
      </c>
      <c r="I8" s="139"/>
      <c r="L8" s="21"/>
    </row>
    <row r="9" hidden="1" s="2" customFormat="1" ht="16.5" customHeight="1">
      <c r="A9" s="39"/>
      <c r="B9" s="45"/>
      <c r="C9" s="39"/>
      <c r="D9" s="39"/>
      <c r="E9" s="146" t="s">
        <v>99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5" t="s">
        <v>100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9" t="s">
        <v>101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50" t="s">
        <v>20</v>
      </c>
      <c r="J13" s="134" t="s">
        <v>21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5" t="s">
        <v>22</v>
      </c>
      <c r="E14" s="39"/>
      <c r="F14" s="134" t="s">
        <v>23</v>
      </c>
      <c r="G14" s="39"/>
      <c r="H14" s="39"/>
      <c r="I14" s="150" t="s">
        <v>24</v>
      </c>
      <c r="J14" s="151" t="str">
        <f>'Rekapitulace stavby'!AN8</f>
        <v>3. 6. 2020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50" t="s">
        <v>27</v>
      </c>
      <c r="J16" s="134" t="s">
        <v>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50" t="s">
        <v>29</v>
      </c>
      <c r="J17" s="134" t="s">
        <v>21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5" t="s">
        <v>30</v>
      </c>
      <c r="E19" s="39"/>
      <c r="F19" s="39"/>
      <c r="G19" s="39"/>
      <c r="H19" s="39"/>
      <c r="I19" s="150" t="s">
        <v>27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5" t="s">
        <v>32</v>
      </c>
      <c r="E22" s="39"/>
      <c r="F22" s="39"/>
      <c r="G22" s="39"/>
      <c r="H22" s="39"/>
      <c r="I22" s="150" t="s">
        <v>27</v>
      </c>
      <c r="J22" s="134" t="s">
        <v>21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50" t="s">
        <v>29</v>
      </c>
      <c r="J23" s="134" t="s">
        <v>21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50" t="s">
        <v>27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29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5" t="s">
        <v>37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47.25" customHeight="1">
      <c r="A29" s="152"/>
      <c r="B29" s="153"/>
      <c r="C29" s="152"/>
      <c r="D29" s="152"/>
      <c r="E29" s="154" t="s">
        <v>102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9" t="s">
        <v>39</v>
      </c>
      <c r="E32" s="39"/>
      <c r="F32" s="39"/>
      <c r="G32" s="39"/>
      <c r="H32" s="39"/>
      <c r="I32" s="147"/>
      <c r="J32" s="160">
        <f>ROUND(J127,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61" t="s">
        <v>41</v>
      </c>
      <c r="G34" s="39"/>
      <c r="H34" s="39"/>
      <c r="I34" s="162" t="s">
        <v>40</v>
      </c>
      <c r="J34" s="161" t="s">
        <v>42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3" t="s">
        <v>43</v>
      </c>
      <c r="E35" s="145" t="s">
        <v>44</v>
      </c>
      <c r="F35" s="164">
        <f>ROUND((SUM(BE127:BE3058)),  2)</f>
        <v>0</v>
      </c>
      <c r="G35" s="39"/>
      <c r="H35" s="39"/>
      <c r="I35" s="165">
        <v>0.20999999999999999</v>
      </c>
      <c r="J35" s="164">
        <f>ROUND(((SUM(BE127:BE3058))*I35),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45</v>
      </c>
      <c r="F36" s="164">
        <f>ROUND((SUM(BF127:BF3058)),  2)</f>
        <v>0</v>
      </c>
      <c r="G36" s="39"/>
      <c r="H36" s="39"/>
      <c r="I36" s="165">
        <v>0.14999999999999999</v>
      </c>
      <c r="J36" s="164">
        <f>ROUND(((SUM(BF127:BF3058))*I36),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46</v>
      </c>
      <c r="F37" s="164">
        <f>ROUND((SUM(BG127:BG3058)),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47</v>
      </c>
      <c r="F38" s="164">
        <f>ROUND((SUM(BH127:BH3058)),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48</v>
      </c>
      <c r="F39" s="164">
        <f>ROUND((SUM(BI127:BI3058)),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NEJDEK - PD OPRAVA FASÁDY VB A VPP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99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D.1.1 - ARCHITEKTONICKO-STAVEBNÍ ŘEŠENÍ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NEJDEK</v>
      </c>
      <c r="G56" s="41"/>
      <c r="H56" s="41"/>
      <c r="I56" s="150" t="s">
        <v>24</v>
      </c>
      <c r="J56" s="73" t="str">
        <f>IF(J14="","",J14)</f>
        <v>3. 6. 2020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SŽDC, s.o. - PRAHA 1</v>
      </c>
      <c r="G58" s="41"/>
      <c r="H58" s="41"/>
      <c r="I58" s="150" t="s">
        <v>32</v>
      </c>
      <c r="J58" s="37" t="str">
        <f>E23</f>
        <v>ATELIER DS76 - D.SUCHEVIČ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150" t="s">
        <v>35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104</v>
      </c>
      <c r="D61" s="182"/>
      <c r="E61" s="182"/>
      <c r="F61" s="182"/>
      <c r="G61" s="182"/>
      <c r="H61" s="182"/>
      <c r="I61" s="183"/>
      <c r="J61" s="184" t="s">
        <v>105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71</v>
      </c>
      <c r="D63" s="41"/>
      <c r="E63" s="41"/>
      <c r="F63" s="41"/>
      <c r="G63" s="41"/>
      <c r="H63" s="41"/>
      <c r="I63" s="147"/>
      <c r="J63" s="103">
        <f>J127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86"/>
      <c r="C64" s="187"/>
      <c r="D64" s="188" t="s">
        <v>107</v>
      </c>
      <c r="E64" s="189"/>
      <c r="F64" s="189"/>
      <c r="G64" s="189"/>
      <c r="H64" s="189"/>
      <c r="I64" s="190"/>
      <c r="J64" s="191">
        <f>J128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108</v>
      </c>
      <c r="E65" s="195"/>
      <c r="F65" s="195"/>
      <c r="G65" s="195"/>
      <c r="H65" s="195"/>
      <c r="I65" s="196"/>
      <c r="J65" s="197">
        <f>J129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109</v>
      </c>
      <c r="E66" s="195"/>
      <c r="F66" s="195"/>
      <c r="G66" s="195"/>
      <c r="H66" s="195"/>
      <c r="I66" s="196"/>
      <c r="J66" s="197">
        <f>J138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110</v>
      </c>
      <c r="E67" s="195"/>
      <c r="F67" s="195"/>
      <c r="G67" s="195"/>
      <c r="H67" s="195"/>
      <c r="I67" s="196"/>
      <c r="J67" s="197">
        <f>J149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3"/>
      <c r="C68" s="126"/>
      <c r="D68" s="194" t="s">
        <v>111</v>
      </c>
      <c r="E68" s="195"/>
      <c r="F68" s="195"/>
      <c r="G68" s="195"/>
      <c r="H68" s="195"/>
      <c r="I68" s="196"/>
      <c r="J68" s="197">
        <f>J223</f>
        <v>0</v>
      </c>
      <c r="K68" s="126"/>
      <c r="L68" s="19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3"/>
      <c r="C69" s="126"/>
      <c r="D69" s="194" t="s">
        <v>112</v>
      </c>
      <c r="E69" s="195"/>
      <c r="F69" s="195"/>
      <c r="G69" s="195"/>
      <c r="H69" s="195"/>
      <c r="I69" s="196"/>
      <c r="J69" s="197">
        <f>J240</f>
        <v>0</v>
      </c>
      <c r="K69" s="126"/>
      <c r="L69" s="19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3"/>
      <c r="C70" s="126"/>
      <c r="D70" s="194" t="s">
        <v>113</v>
      </c>
      <c r="E70" s="195"/>
      <c r="F70" s="195"/>
      <c r="G70" s="195"/>
      <c r="H70" s="195"/>
      <c r="I70" s="196"/>
      <c r="J70" s="197">
        <f>J249</f>
        <v>0</v>
      </c>
      <c r="K70" s="126"/>
      <c r="L70" s="19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3"/>
      <c r="C71" s="126"/>
      <c r="D71" s="194" t="s">
        <v>114</v>
      </c>
      <c r="E71" s="195"/>
      <c r="F71" s="195"/>
      <c r="G71" s="195"/>
      <c r="H71" s="195"/>
      <c r="I71" s="196"/>
      <c r="J71" s="197">
        <f>J271</f>
        <v>0</v>
      </c>
      <c r="K71" s="126"/>
      <c r="L71" s="19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3"/>
      <c r="C72" s="126"/>
      <c r="D72" s="194" t="s">
        <v>115</v>
      </c>
      <c r="E72" s="195"/>
      <c r="F72" s="195"/>
      <c r="G72" s="195"/>
      <c r="H72" s="195"/>
      <c r="I72" s="196"/>
      <c r="J72" s="197">
        <f>J312</f>
        <v>0</v>
      </c>
      <c r="K72" s="126"/>
      <c r="L72" s="19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3"/>
      <c r="C73" s="126"/>
      <c r="D73" s="194" t="s">
        <v>116</v>
      </c>
      <c r="E73" s="195"/>
      <c r="F73" s="195"/>
      <c r="G73" s="195"/>
      <c r="H73" s="195"/>
      <c r="I73" s="196"/>
      <c r="J73" s="197">
        <f>J313</f>
        <v>0</v>
      </c>
      <c r="K73" s="126"/>
      <c r="L73" s="19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3"/>
      <c r="C74" s="126"/>
      <c r="D74" s="194" t="s">
        <v>117</v>
      </c>
      <c r="E74" s="195"/>
      <c r="F74" s="195"/>
      <c r="G74" s="195"/>
      <c r="H74" s="195"/>
      <c r="I74" s="196"/>
      <c r="J74" s="197">
        <f>J565</f>
        <v>0</v>
      </c>
      <c r="K74" s="126"/>
      <c r="L74" s="19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3"/>
      <c r="C75" s="126"/>
      <c r="D75" s="194" t="s">
        <v>118</v>
      </c>
      <c r="E75" s="195"/>
      <c r="F75" s="195"/>
      <c r="G75" s="195"/>
      <c r="H75" s="195"/>
      <c r="I75" s="196"/>
      <c r="J75" s="197">
        <f>J825</f>
        <v>0</v>
      </c>
      <c r="K75" s="126"/>
      <c r="L75" s="19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3"/>
      <c r="C76" s="126"/>
      <c r="D76" s="194" t="s">
        <v>119</v>
      </c>
      <c r="E76" s="195"/>
      <c r="F76" s="195"/>
      <c r="G76" s="195"/>
      <c r="H76" s="195"/>
      <c r="I76" s="196"/>
      <c r="J76" s="197">
        <f>J902</f>
        <v>0</v>
      </c>
      <c r="K76" s="126"/>
      <c r="L76" s="19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3"/>
      <c r="C77" s="126"/>
      <c r="D77" s="194" t="s">
        <v>120</v>
      </c>
      <c r="E77" s="195"/>
      <c r="F77" s="195"/>
      <c r="G77" s="195"/>
      <c r="H77" s="195"/>
      <c r="I77" s="196"/>
      <c r="J77" s="197">
        <f>J943</f>
        <v>0</v>
      </c>
      <c r="K77" s="126"/>
      <c r="L77" s="19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3"/>
      <c r="C78" s="126"/>
      <c r="D78" s="194" t="s">
        <v>121</v>
      </c>
      <c r="E78" s="195"/>
      <c r="F78" s="195"/>
      <c r="G78" s="195"/>
      <c r="H78" s="195"/>
      <c r="I78" s="196"/>
      <c r="J78" s="197">
        <f>J971</f>
        <v>0</v>
      </c>
      <c r="K78" s="126"/>
      <c r="L78" s="19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3"/>
      <c r="C79" s="126"/>
      <c r="D79" s="194" t="s">
        <v>122</v>
      </c>
      <c r="E79" s="195"/>
      <c r="F79" s="195"/>
      <c r="G79" s="195"/>
      <c r="H79" s="195"/>
      <c r="I79" s="196"/>
      <c r="J79" s="197">
        <f>J1061</f>
        <v>0</v>
      </c>
      <c r="K79" s="126"/>
      <c r="L79" s="19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3"/>
      <c r="C80" s="126"/>
      <c r="D80" s="194" t="s">
        <v>123</v>
      </c>
      <c r="E80" s="195"/>
      <c r="F80" s="195"/>
      <c r="G80" s="195"/>
      <c r="H80" s="195"/>
      <c r="I80" s="196"/>
      <c r="J80" s="197">
        <f>J1142</f>
        <v>0</v>
      </c>
      <c r="K80" s="126"/>
      <c r="L80" s="19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3"/>
      <c r="C81" s="126"/>
      <c r="D81" s="194" t="s">
        <v>124</v>
      </c>
      <c r="E81" s="195"/>
      <c r="F81" s="195"/>
      <c r="G81" s="195"/>
      <c r="H81" s="195"/>
      <c r="I81" s="196"/>
      <c r="J81" s="197">
        <f>J1485</f>
        <v>0</v>
      </c>
      <c r="K81" s="126"/>
      <c r="L81" s="19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93"/>
      <c r="C82" s="126"/>
      <c r="D82" s="194" t="s">
        <v>125</v>
      </c>
      <c r="E82" s="195"/>
      <c r="F82" s="195"/>
      <c r="G82" s="195"/>
      <c r="H82" s="195"/>
      <c r="I82" s="196"/>
      <c r="J82" s="197">
        <f>J1491</f>
        <v>0</v>
      </c>
      <c r="K82" s="126"/>
      <c r="L82" s="19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93"/>
      <c r="C83" s="126"/>
      <c r="D83" s="194" t="s">
        <v>126</v>
      </c>
      <c r="E83" s="195"/>
      <c r="F83" s="195"/>
      <c r="G83" s="195"/>
      <c r="H83" s="195"/>
      <c r="I83" s="196"/>
      <c r="J83" s="197">
        <f>J1504</f>
        <v>0</v>
      </c>
      <c r="K83" s="126"/>
      <c r="L83" s="19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86"/>
      <c r="C84" s="187"/>
      <c r="D84" s="188" t="s">
        <v>127</v>
      </c>
      <c r="E84" s="189"/>
      <c r="F84" s="189"/>
      <c r="G84" s="189"/>
      <c r="H84" s="189"/>
      <c r="I84" s="190"/>
      <c r="J84" s="191">
        <f>J1508</f>
        <v>0</v>
      </c>
      <c r="K84" s="187"/>
      <c r="L84" s="192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93"/>
      <c r="C85" s="126"/>
      <c r="D85" s="194" t="s">
        <v>128</v>
      </c>
      <c r="E85" s="195"/>
      <c r="F85" s="195"/>
      <c r="G85" s="195"/>
      <c r="H85" s="195"/>
      <c r="I85" s="196"/>
      <c r="J85" s="197">
        <f>J1509</f>
        <v>0</v>
      </c>
      <c r="K85" s="126"/>
      <c r="L85" s="19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93"/>
      <c r="C86" s="126"/>
      <c r="D86" s="194" t="s">
        <v>129</v>
      </c>
      <c r="E86" s="195"/>
      <c r="F86" s="195"/>
      <c r="G86" s="195"/>
      <c r="H86" s="195"/>
      <c r="I86" s="196"/>
      <c r="J86" s="197">
        <f>J1599</f>
        <v>0</v>
      </c>
      <c r="K86" s="126"/>
      <c r="L86" s="19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93"/>
      <c r="C87" s="126"/>
      <c r="D87" s="194" t="s">
        <v>130</v>
      </c>
      <c r="E87" s="195"/>
      <c r="F87" s="195"/>
      <c r="G87" s="195"/>
      <c r="H87" s="195"/>
      <c r="I87" s="196"/>
      <c r="J87" s="197">
        <f>J1626</f>
        <v>0</v>
      </c>
      <c r="K87" s="126"/>
      <c r="L87" s="19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93"/>
      <c r="C88" s="126"/>
      <c r="D88" s="194" t="s">
        <v>131</v>
      </c>
      <c r="E88" s="195"/>
      <c r="F88" s="195"/>
      <c r="G88" s="195"/>
      <c r="H88" s="195"/>
      <c r="I88" s="196"/>
      <c r="J88" s="197">
        <f>J1668</f>
        <v>0</v>
      </c>
      <c r="K88" s="126"/>
      <c r="L88" s="19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93"/>
      <c r="C89" s="126"/>
      <c r="D89" s="194" t="s">
        <v>132</v>
      </c>
      <c r="E89" s="195"/>
      <c r="F89" s="195"/>
      <c r="G89" s="195"/>
      <c r="H89" s="195"/>
      <c r="I89" s="196"/>
      <c r="J89" s="197">
        <f>J1698</f>
        <v>0</v>
      </c>
      <c r="K89" s="126"/>
      <c r="L89" s="19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93"/>
      <c r="C90" s="126"/>
      <c r="D90" s="194" t="s">
        <v>133</v>
      </c>
      <c r="E90" s="195"/>
      <c r="F90" s="195"/>
      <c r="G90" s="195"/>
      <c r="H90" s="195"/>
      <c r="I90" s="196"/>
      <c r="J90" s="197">
        <f>J1891</f>
        <v>0</v>
      </c>
      <c r="K90" s="126"/>
      <c r="L90" s="198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93"/>
      <c r="C91" s="126"/>
      <c r="D91" s="194" t="s">
        <v>134</v>
      </c>
      <c r="E91" s="195"/>
      <c r="F91" s="195"/>
      <c r="G91" s="195"/>
      <c r="H91" s="195"/>
      <c r="I91" s="196"/>
      <c r="J91" s="197">
        <f>J1951</f>
        <v>0</v>
      </c>
      <c r="K91" s="126"/>
      <c r="L91" s="198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93"/>
      <c r="C92" s="126"/>
      <c r="D92" s="194" t="s">
        <v>135</v>
      </c>
      <c r="E92" s="195"/>
      <c r="F92" s="195"/>
      <c r="G92" s="195"/>
      <c r="H92" s="195"/>
      <c r="I92" s="196"/>
      <c r="J92" s="197">
        <f>J2212</f>
        <v>0</v>
      </c>
      <c r="K92" s="126"/>
      <c r="L92" s="198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93"/>
      <c r="C93" s="126"/>
      <c r="D93" s="194" t="s">
        <v>136</v>
      </c>
      <c r="E93" s="195"/>
      <c r="F93" s="195"/>
      <c r="G93" s="195"/>
      <c r="H93" s="195"/>
      <c r="I93" s="196"/>
      <c r="J93" s="197">
        <f>J2241</f>
        <v>0</v>
      </c>
      <c r="K93" s="126"/>
      <c r="L93" s="198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93"/>
      <c r="C94" s="126"/>
      <c r="D94" s="194" t="s">
        <v>137</v>
      </c>
      <c r="E94" s="195"/>
      <c r="F94" s="195"/>
      <c r="G94" s="195"/>
      <c r="H94" s="195"/>
      <c r="I94" s="196"/>
      <c r="J94" s="197">
        <f>J2478</f>
        <v>0</v>
      </c>
      <c r="K94" s="126"/>
      <c r="L94" s="198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93"/>
      <c r="C95" s="126"/>
      <c r="D95" s="194" t="s">
        <v>138</v>
      </c>
      <c r="E95" s="195"/>
      <c r="F95" s="195"/>
      <c r="G95" s="195"/>
      <c r="H95" s="195"/>
      <c r="I95" s="196"/>
      <c r="J95" s="197">
        <f>J2585</f>
        <v>0</v>
      </c>
      <c r="K95" s="126"/>
      <c r="L95" s="198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93"/>
      <c r="C96" s="126"/>
      <c r="D96" s="194" t="s">
        <v>139</v>
      </c>
      <c r="E96" s="195"/>
      <c r="F96" s="195"/>
      <c r="G96" s="195"/>
      <c r="H96" s="195"/>
      <c r="I96" s="196"/>
      <c r="J96" s="197">
        <f>J2608</f>
        <v>0</v>
      </c>
      <c r="K96" s="126"/>
      <c r="L96" s="19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3"/>
      <c r="C97" s="126"/>
      <c r="D97" s="194" t="s">
        <v>140</v>
      </c>
      <c r="E97" s="195"/>
      <c r="F97" s="195"/>
      <c r="G97" s="195"/>
      <c r="H97" s="195"/>
      <c r="I97" s="196"/>
      <c r="J97" s="197">
        <f>J2632</f>
        <v>0</v>
      </c>
      <c r="K97" s="126"/>
      <c r="L97" s="19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3"/>
      <c r="C98" s="126"/>
      <c r="D98" s="194" t="s">
        <v>141</v>
      </c>
      <c r="E98" s="195"/>
      <c r="F98" s="195"/>
      <c r="G98" s="195"/>
      <c r="H98" s="195"/>
      <c r="I98" s="196"/>
      <c r="J98" s="197">
        <f>J2659</f>
        <v>0</v>
      </c>
      <c r="K98" s="126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26"/>
      <c r="D99" s="194" t="s">
        <v>142</v>
      </c>
      <c r="E99" s="195"/>
      <c r="F99" s="195"/>
      <c r="G99" s="195"/>
      <c r="H99" s="195"/>
      <c r="I99" s="196"/>
      <c r="J99" s="197">
        <f>J2709</f>
        <v>0</v>
      </c>
      <c r="K99" s="126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26"/>
      <c r="D100" s="194" t="s">
        <v>143</v>
      </c>
      <c r="E100" s="195"/>
      <c r="F100" s="195"/>
      <c r="G100" s="195"/>
      <c r="H100" s="195"/>
      <c r="I100" s="196"/>
      <c r="J100" s="197">
        <f>J2782</f>
        <v>0</v>
      </c>
      <c r="K100" s="126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26"/>
      <c r="D101" s="194" t="s">
        <v>144</v>
      </c>
      <c r="E101" s="195"/>
      <c r="F101" s="195"/>
      <c r="G101" s="195"/>
      <c r="H101" s="195"/>
      <c r="I101" s="196"/>
      <c r="J101" s="197">
        <f>J2877</f>
        <v>0</v>
      </c>
      <c r="K101" s="126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26"/>
      <c r="D102" s="194" t="s">
        <v>145</v>
      </c>
      <c r="E102" s="195"/>
      <c r="F102" s="195"/>
      <c r="G102" s="195"/>
      <c r="H102" s="195"/>
      <c r="I102" s="196"/>
      <c r="J102" s="197">
        <f>J2902</f>
        <v>0</v>
      </c>
      <c r="K102" s="126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26"/>
      <c r="D103" s="194" t="s">
        <v>146</v>
      </c>
      <c r="E103" s="195"/>
      <c r="F103" s="195"/>
      <c r="G103" s="195"/>
      <c r="H103" s="195"/>
      <c r="I103" s="196"/>
      <c r="J103" s="197">
        <f>J2919</f>
        <v>0</v>
      </c>
      <c r="K103" s="126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147</v>
      </c>
      <c r="E104" s="189"/>
      <c r="F104" s="189"/>
      <c r="G104" s="189"/>
      <c r="H104" s="189"/>
      <c r="I104" s="190"/>
      <c r="J104" s="191">
        <f>J3042</f>
        <v>0</v>
      </c>
      <c r="K104" s="187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3"/>
      <c r="C105" s="126"/>
      <c r="D105" s="194" t="s">
        <v>148</v>
      </c>
      <c r="E105" s="195"/>
      <c r="F105" s="195"/>
      <c r="G105" s="195"/>
      <c r="H105" s="195"/>
      <c r="I105" s="196"/>
      <c r="J105" s="197">
        <f>J3043</f>
        <v>0</v>
      </c>
      <c r="K105" s="126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47"/>
      <c r="J106" s="41"/>
      <c r="K106" s="41"/>
      <c r="L106" s="148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0"/>
      <c r="C107" s="61"/>
      <c r="D107" s="61"/>
      <c r="E107" s="61"/>
      <c r="F107" s="61"/>
      <c r="G107" s="61"/>
      <c r="H107" s="61"/>
      <c r="I107" s="176"/>
      <c r="J107" s="61"/>
      <c r="K107" s="61"/>
      <c r="L107" s="148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2"/>
      <c r="C111" s="63"/>
      <c r="D111" s="63"/>
      <c r="E111" s="63"/>
      <c r="F111" s="63"/>
      <c r="G111" s="63"/>
      <c r="H111" s="63"/>
      <c r="I111" s="179"/>
      <c r="J111" s="63"/>
      <c r="K111" s="63"/>
      <c r="L111" s="148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149</v>
      </c>
      <c r="D112" s="41"/>
      <c r="E112" s="41"/>
      <c r="F112" s="41"/>
      <c r="G112" s="41"/>
      <c r="H112" s="41"/>
      <c r="I112" s="147"/>
      <c r="J112" s="41"/>
      <c r="K112" s="41"/>
      <c r="L112" s="148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7"/>
      <c r="J113" s="41"/>
      <c r="K113" s="41"/>
      <c r="L113" s="148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47"/>
      <c r="J114" s="41"/>
      <c r="K114" s="41"/>
      <c r="L114" s="148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0" t="str">
        <f>E7</f>
        <v>NEJDEK - PD OPRAVA FASÁDY VB A VPP</v>
      </c>
      <c r="F115" s="33"/>
      <c r="G115" s="33"/>
      <c r="H115" s="33"/>
      <c r="I115" s="147"/>
      <c r="J115" s="41"/>
      <c r="K115" s="41"/>
      <c r="L115" s="148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98</v>
      </c>
      <c r="D116" s="23"/>
      <c r="E116" s="23"/>
      <c r="F116" s="23"/>
      <c r="G116" s="23"/>
      <c r="H116" s="23"/>
      <c r="I116" s="139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0" t="s">
        <v>99</v>
      </c>
      <c r="F117" s="41"/>
      <c r="G117" s="41"/>
      <c r="H117" s="41"/>
      <c r="I117" s="147"/>
      <c r="J117" s="41"/>
      <c r="K117" s="41"/>
      <c r="L117" s="148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100</v>
      </c>
      <c r="D118" s="41"/>
      <c r="E118" s="41"/>
      <c r="F118" s="41"/>
      <c r="G118" s="41"/>
      <c r="H118" s="41"/>
      <c r="I118" s="147"/>
      <c r="J118" s="41"/>
      <c r="K118" s="41"/>
      <c r="L118" s="148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0" t="str">
        <f>E11</f>
        <v>D.1.1 - ARCHITEKTONICKO-STAVEBNÍ ŘEŠENÍ</v>
      </c>
      <c r="F119" s="41"/>
      <c r="G119" s="41"/>
      <c r="H119" s="41"/>
      <c r="I119" s="147"/>
      <c r="J119" s="41"/>
      <c r="K119" s="41"/>
      <c r="L119" s="148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7"/>
      <c r="J120" s="41"/>
      <c r="K120" s="41"/>
      <c r="L120" s="148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F14</f>
        <v>NEJDEK</v>
      </c>
      <c r="G121" s="41"/>
      <c r="H121" s="41"/>
      <c r="I121" s="150" t="s">
        <v>24</v>
      </c>
      <c r="J121" s="73" t="str">
        <f>IF(J14="","",J14)</f>
        <v>3. 6. 2020</v>
      </c>
      <c r="K121" s="41"/>
      <c r="L121" s="148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7"/>
      <c r="J122" s="41"/>
      <c r="K122" s="41"/>
      <c r="L122" s="148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26</v>
      </c>
      <c r="D123" s="41"/>
      <c r="E123" s="41"/>
      <c r="F123" s="28" t="str">
        <f>E17</f>
        <v>SŽDC, s.o. - PRAHA 1</v>
      </c>
      <c r="G123" s="41"/>
      <c r="H123" s="41"/>
      <c r="I123" s="150" t="s">
        <v>32</v>
      </c>
      <c r="J123" s="37" t="str">
        <f>E23</f>
        <v>ATELIER DS76 - D.SUCHEVIČ</v>
      </c>
      <c r="K123" s="41"/>
      <c r="L123" s="148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150" t="s">
        <v>35</v>
      </c>
      <c r="J124" s="37" t="str">
        <f>E26</f>
        <v xml:space="preserve"> </v>
      </c>
      <c r="K124" s="41"/>
      <c r="L124" s="148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147"/>
      <c r="J125" s="41"/>
      <c r="K125" s="41"/>
      <c r="L125" s="148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9"/>
      <c r="B126" s="200"/>
      <c r="C126" s="201" t="s">
        <v>150</v>
      </c>
      <c r="D126" s="202" t="s">
        <v>58</v>
      </c>
      <c r="E126" s="202" t="s">
        <v>54</v>
      </c>
      <c r="F126" s="202" t="s">
        <v>55</v>
      </c>
      <c r="G126" s="202" t="s">
        <v>151</v>
      </c>
      <c r="H126" s="202" t="s">
        <v>152</v>
      </c>
      <c r="I126" s="203" t="s">
        <v>153</v>
      </c>
      <c r="J126" s="202" t="s">
        <v>105</v>
      </c>
      <c r="K126" s="204" t="s">
        <v>154</v>
      </c>
      <c r="L126" s="205"/>
      <c r="M126" s="93" t="s">
        <v>21</v>
      </c>
      <c r="N126" s="94" t="s">
        <v>43</v>
      </c>
      <c r="O126" s="94" t="s">
        <v>155</v>
      </c>
      <c r="P126" s="94" t="s">
        <v>156</v>
      </c>
      <c r="Q126" s="94" t="s">
        <v>157</v>
      </c>
      <c r="R126" s="94" t="s">
        <v>158</v>
      </c>
      <c r="S126" s="94" t="s">
        <v>159</v>
      </c>
      <c r="T126" s="95" t="s">
        <v>160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9"/>
      <c r="B127" s="40"/>
      <c r="C127" s="100" t="s">
        <v>161</v>
      </c>
      <c r="D127" s="41"/>
      <c r="E127" s="41"/>
      <c r="F127" s="41"/>
      <c r="G127" s="41"/>
      <c r="H127" s="41"/>
      <c r="I127" s="147"/>
      <c r="J127" s="206">
        <f>BK127</f>
        <v>0</v>
      </c>
      <c r="K127" s="41"/>
      <c r="L127" s="45"/>
      <c r="M127" s="96"/>
      <c r="N127" s="207"/>
      <c r="O127" s="97"/>
      <c r="P127" s="208">
        <f>P128+P1508+P3042</f>
        <v>0</v>
      </c>
      <c r="Q127" s="97"/>
      <c r="R127" s="208">
        <f>R128+R1508+R3042</f>
        <v>373.26696715000003</v>
      </c>
      <c r="S127" s="97"/>
      <c r="T127" s="209">
        <f>T128+T1508+T3042</f>
        <v>335.67372977000002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72</v>
      </c>
      <c r="AU127" s="18" t="s">
        <v>106</v>
      </c>
      <c r="BK127" s="210">
        <f>BK128+BK1508+BK3042</f>
        <v>0</v>
      </c>
    </row>
    <row r="128" s="12" customFormat="1" ht="25.92" customHeight="1">
      <c r="A128" s="12"/>
      <c r="B128" s="211"/>
      <c r="C128" s="212"/>
      <c r="D128" s="213" t="s">
        <v>72</v>
      </c>
      <c r="E128" s="214" t="s">
        <v>162</v>
      </c>
      <c r="F128" s="214" t="s">
        <v>163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P129+P138+P149+P223+P240+P249+P271+P312+P313+P565+P825+P902+P943+P971+P1061+P1142+P1485+P1491+P1504</f>
        <v>0</v>
      </c>
      <c r="Q128" s="219"/>
      <c r="R128" s="220">
        <f>R129+R138+R149+R223+R240+R249+R271+R312+R313+R565+R825+R902+R943+R971+R1061+R1142+R1485+R1491+R1504</f>
        <v>333.47422460000001</v>
      </c>
      <c r="S128" s="219"/>
      <c r="T128" s="221">
        <f>T129+T138+T149+T223+T240+T249+T271+T312+T313+T565+T825+T902+T943+T971+T1061+T1142+T1485+T1491+T1504</f>
        <v>275.53392150000002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80</v>
      </c>
      <c r="AT128" s="223" t="s">
        <v>72</v>
      </c>
      <c r="AU128" s="223" t="s">
        <v>73</v>
      </c>
      <c r="AY128" s="222" t="s">
        <v>164</v>
      </c>
      <c r="BK128" s="224">
        <f>BK129+BK138+BK149+BK223+BK240+BK249+BK271+BK312+BK313+BK565+BK825+BK902+BK943+BK971+BK1061+BK1142+BK1485+BK1491+BK1504</f>
        <v>0</v>
      </c>
    </row>
    <row r="129" s="12" customFormat="1" ht="22.8" customHeight="1">
      <c r="A129" s="12"/>
      <c r="B129" s="211"/>
      <c r="C129" s="212"/>
      <c r="D129" s="213" t="s">
        <v>72</v>
      </c>
      <c r="E129" s="225" t="s">
        <v>80</v>
      </c>
      <c r="F129" s="225" t="s">
        <v>165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SUM(P130:P137)</f>
        <v>0</v>
      </c>
      <c r="Q129" s="219"/>
      <c r="R129" s="220">
        <f>SUM(R130:R137)</f>
        <v>3.6000000000000001</v>
      </c>
      <c r="S129" s="219"/>
      <c r="T129" s="221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80</v>
      </c>
      <c r="AT129" s="223" t="s">
        <v>72</v>
      </c>
      <c r="AU129" s="223" t="s">
        <v>80</v>
      </c>
      <c r="AY129" s="222" t="s">
        <v>164</v>
      </c>
      <c r="BK129" s="224">
        <f>SUM(BK130:BK137)</f>
        <v>0</v>
      </c>
    </row>
    <row r="130" s="2" customFormat="1" ht="21.75" customHeight="1">
      <c r="A130" s="39"/>
      <c r="B130" s="40"/>
      <c r="C130" s="227" t="s">
        <v>80</v>
      </c>
      <c r="D130" s="227" t="s">
        <v>166</v>
      </c>
      <c r="E130" s="228" t="s">
        <v>167</v>
      </c>
      <c r="F130" s="229" t="s">
        <v>168</v>
      </c>
      <c r="G130" s="230" t="s">
        <v>169</v>
      </c>
      <c r="H130" s="231">
        <v>1.8</v>
      </c>
      <c r="I130" s="232"/>
      <c r="J130" s="233">
        <f>ROUND(I130*H130,2)</f>
        <v>0</v>
      </c>
      <c r="K130" s="229" t="s">
        <v>170</v>
      </c>
      <c r="L130" s="45"/>
      <c r="M130" s="234" t="s">
        <v>21</v>
      </c>
      <c r="N130" s="235" t="s">
        <v>44</v>
      </c>
      <c r="O130" s="85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171</v>
      </c>
      <c r="AT130" s="238" t="s">
        <v>166</v>
      </c>
      <c r="AU130" s="238" t="s">
        <v>82</v>
      </c>
      <c r="AY130" s="18" t="s">
        <v>164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80</v>
      </c>
      <c r="BK130" s="239">
        <f>ROUND(I130*H130,2)</f>
        <v>0</v>
      </c>
      <c r="BL130" s="18" t="s">
        <v>171</v>
      </c>
      <c r="BM130" s="238" t="s">
        <v>172</v>
      </c>
    </row>
    <row r="131" s="2" customFormat="1">
      <c r="A131" s="39"/>
      <c r="B131" s="40"/>
      <c r="C131" s="41"/>
      <c r="D131" s="240" t="s">
        <v>173</v>
      </c>
      <c r="E131" s="41"/>
      <c r="F131" s="241" t="s">
        <v>168</v>
      </c>
      <c r="G131" s="41"/>
      <c r="H131" s="41"/>
      <c r="I131" s="147"/>
      <c r="J131" s="41"/>
      <c r="K131" s="41"/>
      <c r="L131" s="45"/>
      <c r="M131" s="242"/>
      <c r="N131" s="24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173</v>
      </c>
      <c r="AU131" s="18" t="s">
        <v>82</v>
      </c>
    </row>
    <row r="132" s="13" customFormat="1">
      <c r="A132" s="13"/>
      <c r="B132" s="244"/>
      <c r="C132" s="245"/>
      <c r="D132" s="240" t="s">
        <v>174</v>
      </c>
      <c r="E132" s="246" t="s">
        <v>21</v>
      </c>
      <c r="F132" s="247" t="s">
        <v>175</v>
      </c>
      <c r="G132" s="245"/>
      <c r="H132" s="246" t="s">
        <v>21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174</v>
      </c>
      <c r="AU132" s="253" t="s">
        <v>82</v>
      </c>
      <c r="AV132" s="13" t="s">
        <v>80</v>
      </c>
      <c r="AW132" s="13" t="s">
        <v>34</v>
      </c>
      <c r="AX132" s="13" t="s">
        <v>73</v>
      </c>
      <c r="AY132" s="253" t="s">
        <v>164</v>
      </c>
    </row>
    <row r="133" s="13" customFormat="1">
      <c r="A133" s="13"/>
      <c r="B133" s="244"/>
      <c r="C133" s="245"/>
      <c r="D133" s="240" t="s">
        <v>174</v>
      </c>
      <c r="E133" s="246" t="s">
        <v>21</v>
      </c>
      <c r="F133" s="247" t="s">
        <v>176</v>
      </c>
      <c r="G133" s="245"/>
      <c r="H133" s="246" t="s">
        <v>21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174</v>
      </c>
      <c r="AU133" s="253" t="s">
        <v>82</v>
      </c>
      <c r="AV133" s="13" t="s">
        <v>80</v>
      </c>
      <c r="AW133" s="13" t="s">
        <v>34</v>
      </c>
      <c r="AX133" s="13" t="s">
        <v>73</v>
      </c>
      <c r="AY133" s="253" t="s">
        <v>164</v>
      </c>
    </row>
    <row r="134" s="14" customFormat="1">
      <c r="A134" s="14"/>
      <c r="B134" s="254"/>
      <c r="C134" s="255"/>
      <c r="D134" s="240" t="s">
        <v>174</v>
      </c>
      <c r="E134" s="256" t="s">
        <v>21</v>
      </c>
      <c r="F134" s="257" t="s">
        <v>177</v>
      </c>
      <c r="G134" s="255"/>
      <c r="H134" s="258">
        <v>1.8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4" t="s">
        <v>174</v>
      </c>
      <c r="AU134" s="264" t="s">
        <v>82</v>
      </c>
      <c r="AV134" s="14" t="s">
        <v>82</v>
      </c>
      <c r="AW134" s="14" t="s">
        <v>34</v>
      </c>
      <c r="AX134" s="14" t="s">
        <v>80</v>
      </c>
      <c r="AY134" s="264" t="s">
        <v>164</v>
      </c>
    </row>
    <row r="135" s="2" customFormat="1" ht="16.5" customHeight="1">
      <c r="A135" s="39"/>
      <c r="B135" s="40"/>
      <c r="C135" s="265" t="s">
        <v>82</v>
      </c>
      <c r="D135" s="265" t="s">
        <v>178</v>
      </c>
      <c r="E135" s="266" t="s">
        <v>179</v>
      </c>
      <c r="F135" s="267" t="s">
        <v>180</v>
      </c>
      <c r="G135" s="268" t="s">
        <v>181</v>
      </c>
      <c r="H135" s="269">
        <v>3.6000000000000001</v>
      </c>
      <c r="I135" s="270"/>
      <c r="J135" s="271">
        <f>ROUND(I135*H135,2)</f>
        <v>0</v>
      </c>
      <c r="K135" s="267" t="s">
        <v>170</v>
      </c>
      <c r="L135" s="272"/>
      <c r="M135" s="273" t="s">
        <v>21</v>
      </c>
      <c r="N135" s="274" t="s">
        <v>44</v>
      </c>
      <c r="O135" s="85"/>
      <c r="P135" s="236">
        <f>O135*H135</f>
        <v>0</v>
      </c>
      <c r="Q135" s="236">
        <v>1</v>
      </c>
      <c r="R135" s="236">
        <f>Q135*H135</f>
        <v>3.6000000000000001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182</v>
      </c>
      <c r="AT135" s="238" t="s">
        <v>178</v>
      </c>
      <c r="AU135" s="238" t="s">
        <v>82</v>
      </c>
      <c r="AY135" s="18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80</v>
      </c>
      <c r="BK135" s="239">
        <f>ROUND(I135*H135,2)</f>
        <v>0</v>
      </c>
      <c r="BL135" s="18" t="s">
        <v>171</v>
      </c>
      <c r="BM135" s="238" t="s">
        <v>183</v>
      </c>
    </row>
    <row r="136" s="2" customFormat="1">
      <c r="A136" s="39"/>
      <c r="B136" s="40"/>
      <c r="C136" s="41"/>
      <c r="D136" s="240" t="s">
        <v>173</v>
      </c>
      <c r="E136" s="41"/>
      <c r="F136" s="241" t="s">
        <v>180</v>
      </c>
      <c r="G136" s="41"/>
      <c r="H136" s="41"/>
      <c r="I136" s="147"/>
      <c r="J136" s="41"/>
      <c r="K136" s="41"/>
      <c r="L136" s="45"/>
      <c r="M136" s="242"/>
      <c r="N136" s="24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173</v>
      </c>
      <c r="AU136" s="18" t="s">
        <v>82</v>
      </c>
    </row>
    <row r="137" s="14" customFormat="1">
      <c r="A137" s="14"/>
      <c r="B137" s="254"/>
      <c r="C137" s="255"/>
      <c r="D137" s="240" t="s">
        <v>174</v>
      </c>
      <c r="E137" s="256" t="s">
        <v>21</v>
      </c>
      <c r="F137" s="257" t="s">
        <v>184</v>
      </c>
      <c r="G137" s="255"/>
      <c r="H137" s="258">
        <v>3.6000000000000001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4" t="s">
        <v>174</v>
      </c>
      <c r="AU137" s="264" t="s">
        <v>82</v>
      </c>
      <c r="AV137" s="14" t="s">
        <v>82</v>
      </c>
      <c r="AW137" s="14" t="s">
        <v>34</v>
      </c>
      <c r="AX137" s="14" t="s">
        <v>80</v>
      </c>
      <c r="AY137" s="264" t="s">
        <v>164</v>
      </c>
    </row>
    <row r="138" s="12" customFormat="1" ht="22.8" customHeight="1">
      <c r="A138" s="12"/>
      <c r="B138" s="211"/>
      <c r="C138" s="212"/>
      <c r="D138" s="213" t="s">
        <v>72</v>
      </c>
      <c r="E138" s="225" t="s">
        <v>82</v>
      </c>
      <c r="F138" s="225" t="s">
        <v>185</v>
      </c>
      <c r="G138" s="212"/>
      <c r="H138" s="212"/>
      <c r="I138" s="215"/>
      <c r="J138" s="226">
        <f>BK138</f>
        <v>0</v>
      </c>
      <c r="K138" s="212"/>
      <c r="L138" s="217"/>
      <c r="M138" s="218"/>
      <c r="N138" s="219"/>
      <c r="O138" s="219"/>
      <c r="P138" s="220">
        <f>SUM(P139:P148)</f>
        <v>0</v>
      </c>
      <c r="Q138" s="219"/>
      <c r="R138" s="220">
        <f>SUM(R139:R148)</f>
        <v>53.196479999999994</v>
      </c>
      <c r="S138" s="219"/>
      <c r="T138" s="221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80</v>
      </c>
      <c r="AT138" s="223" t="s">
        <v>72</v>
      </c>
      <c r="AU138" s="223" t="s">
        <v>80</v>
      </c>
      <c r="AY138" s="222" t="s">
        <v>164</v>
      </c>
      <c r="BK138" s="224">
        <f>SUM(BK139:BK148)</f>
        <v>0</v>
      </c>
    </row>
    <row r="139" s="2" customFormat="1" ht="16.5" customHeight="1">
      <c r="A139" s="39"/>
      <c r="B139" s="40"/>
      <c r="C139" s="227" t="s">
        <v>186</v>
      </c>
      <c r="D139" s="227" t="s">
        <v>166</v>
      </c>
      <c r="E139" s="228" t="s">
        <v>187</v>
      </c>
      <c r="F139" s="229" t="s">
        <v>188</v>
      </c>
      <c r="G139" s="230" t="s">
        <v>169</v>
      </c>
      <c r="H139" s="231">
        <v>22.559999999999999</v>
      </c>
      <c r="I139" s="232"/>
      <c r="J139" s="233">
        <f>ROUND(I139*H139,2)</f>
        <v>0</v>
      </c>
      <c r="K139" s="229" t="s">
        <v>21</v>
      </c>
      <c r="L139" s="45"/>
      <c r="M139" s="234" t="s">
        <v>21</v>
      </c>
      <c r="N139" s="235" t="s">
        <v>44</v>
      </c>
      <c r="O139" s="85"/>
      <c r="P139" s="236">
        <f>O139*H139</f>
        <v>0</v>
      </c>
      <c r="Q139" s="236">
        <v>2.1600000000000001</v>
      </c>
      <c r="R139" s="236">
        <f>Q139*H139</f>
        <v>48.729599999999998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171</v>
      </c>
      <c r="AT139" s="238" t="s">
        <v>166</v>
      </c>
      <c r="AU139" s="238" t="s">
        <v>82</v>
      </c>
      <c r="AY139" s="18" t="s">
        <v>164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80</v>
      </c>
      <c r="BK139" s="239">
        <f>ROUND(I139*H139,2)</f>
        <v>0</v>
      </c>
      <c r="BL139" s="18" t="s">
        <v>171</v>
      </c>
      <c r="BM139" s="238" t="s">
        <v>189</v>
      </c>
    </row>
    <row r="140" s="2" customFormat="1">
      <c r="A140" s="39"/>
      <c r="B140" s="40"/>
      <c r="C140" s="41"/>
      <c r="D140" s="240" t="s">
        <v>173</v>
      </c>
      <c r="E140" s="41"/>
      <c r="F140" s="241" t="s">
        <v>190</v>
      </c>
      <c r="G140" s="41"/>
      <c r="H140" s="41"/>
      <c r="I140" s="147"/>
      <c r="J140" s="41"/>
      <c r="K140" s="41"/>
      <c r="L140" s="45"/>
      <c r="M140" s="242"/>
      <c r="N140" s="24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173</v>
      </c>
      <c r="AU140" s="18" t="s">
        <v>82</v>
      </c>
    </row>
    <row r="141" s="2" customFormat="1">
      <c r="A141" s="39"/>
      <c r="B141" s="40"/>
      <c r="C141" s="41"/>
      <c r="D141" s="240" t="s">
        <v>191</v>
      </c>
      <c r="E141" s="41"/>
      <c r="F141" s="275" t="s">
        <v>192</v>
      </c>
      <c r="G141" s="41"/>
      <c r="H141" s="41"/>
      <c r="I141" s="147"/>
      <c r="J141" s="41"/>
      <c r="K141" s="41"/>
      <c r="L141" s="45"/>
      <c r="M141" s="242"/>
      <c r="N141" s="24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191</v>
      </c>
      <c r="AU141" s="18" t="s">
        <v>82</v>
      </c>
    </row>
    <row r="142" s="13" customFormat="1">
      <c r="A142" s="13"/>
      <c r="B142" s="244"/>
      <c r="C142" s="245"/>
      <c r="D142" s="240" t="s">
        <v>174</v>
      </c>
      <c r="E142" s="246" t="s">
        <v>21</v>
      </c>
      <c r="F142" s="247" t="s">
        <v>193</v>
      </c>
      <c r="G142" s="245"/>
      <c r="H142" s="246" t="s">
        <v>21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174</v>
      </c>
      <c r="AU142" s="253" t="s">
        <v>82</v>
      </c>
      <c r="AV142" s="13" t="s">
        <v>80</v>
      </c>
      <c r="AW142" s="13" t="s">
        <v>34</v>
      </c>
      <c r="AX142" s="13" t="s">
        <v>73</v>
      </c>
      <c r="AY142" s="253" t="s">
        <v>164</v>
      </c>
    </row>
    <row r="143" s="14" customFormat="1">
      <c r="A143" s="14"/>
      <c r="B143" s="254"/>
      <c r="C143" s="255"/>
      <c r="D143" s="240" t="s">
        <v>174</v>
      </c>
      <c r="E143" s="256" t="s">
        <v>21</v>
      </c>
      <c r="F143" s="257" t="s">
        <v>194</v>
      </c>
      <c r="G143" s="255"/>
      <c r="H143" s="258">
        <v>22.559999999999999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174</v>
      </c>
      <c r="AU143" s="264" t="s">
        <v>82</v>
      </c>
      <c r="AV143" s="14" t="s">
        <v>82</v>
      </c>
      <c r="AW143" s="14" t="s">
        <v>34</v>
      </c>
      <c r="AX143" s="14" t="s">
        <v>73</v>
      </c>
      <c r="AY143" s="264" t="s">
        <v>164</v>
      </c>
    </row>
    <row r="144" s="2" customFormat="1" ht="16.5" customHeight="1">
      <c r="A144" s="39"/>
      <c r="B144" s="40"/>
      <c r="C144" s="227" t="s">
        <v>171</v>
      </c>
      <c r="D144" s="227" t="s">
        <v>166</v>
      </c>
      <c r="E144" s="228" t="s">
        <v>195</v>
      </c>
      <c r="F144" s="229" t="s">
        <v>196</v>
      </c>
      <c r="G144" s="230" t="s">
        <v>169</v>
      </c>
      <c r="H144" s="231">
        <v>2.2559999999999998</v>
      </c>
      <c r="I144" s="232"/>
      <c r="J144" s="233">
        <f>ROUND(I144*H144,2)</f>
        <v>0</v>
      </c>
      <c r="K144" s="229" t="s">
        <v>170</v>
      </c>
      <c r="L144" s="45"/>
      <c r="M144" s="234" t="s">
        <v>21</v>
      </c>
      <c r="N144" s="235" t="s">
        <v>44</v>
      </c>
      <c r="O144" s="85"/>
      <c r="P144" s="236">
        <f>O144*H144</f>
        <v>0</v>
      </c>
      <c r="Q144" s="236">
        <v>1.98</v>
      </c>
      <c r="R144" s="236">
        <f>Q144*H144</f>
        <v>4.4668799999999997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171</v>
      </c>
      <c r="AT144" s="238" t="s">
        <v>166</v>
      </c>
      <c r="AU144" s="238" t="s">
        <v>82</v>
      </c>
      <c r="AY144" s="18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80</v>
      </c>
      <c r="BK144" s="239">
        <f>ROUND(I144*H144,2)</f>
        <v>0</v>
      </c>
      <c r="BL144" s="18" t="s">
        <v>171</v>
      </c>
      <c r="BM144" s="238" t="s">
        <v>197</v>
      </c>
    </row>
    <row r="145" s="2" customFormat="1">
      <c r="A145" s="39"/>
      <c r="B145" s="40"/>
      <c r="C145" s="41"/>
      <c r="D145" s="240" t="s">
        <v>173</v>
      </c>
      <c r="E145" s="41"/>
      <c r="F145" s="241" t="s">
        <v>198</v>
      </c>
      <c r="G145" s="41"/>
      <c r="H145" s="41"/>
      <c r="I145" s="147"/>
      <c r="J145" s="41"/>
      <c r="K145" s="41"/>
      <c r="L145" s="45"/>
      <c r="M145" s="242"/>
      <c r="N145" s="24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173</v>
      </c>
      <c r="AU145" s="18" t="s">
        <v>82</v>
      </c>
    </row>
    <row r="146" s="2" customFormat="1">
      <c r="A146" s="39"/>
      <c r="B146" s="40"/>
      <c r="C146" s="41"/>
      <c r="D146" s="240" t="s">
        <v>191</v>
      </c>
      <c r="E146" s="41"/>
      <c r="F146" s="275" t="s">
        <v>192</v>
      </c>
      <c r="G146" s="41"/>
      <c r="H146" s="41"/>
      <c r="I146" s="147"/>
      <c r="J146" s="41"/>
      <c r="K146" s="41"/>
      <c r="L146" s="45"/>
      <c r="M146" s="242"/>
      <c r="N146" s="24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191</v>
      </c>
      <c r="AU146" s="18" t="s">
        <v>82</v>
      </c>
    </row>
    <row r="147" s="13" customFormat="1">
      <c r="A147" s="13"/>
      <c r="B147" s="244"/>
      <c r="C147" s="245"/>
      <c r="D147" s="240" t="s">
        <v>174</v>
      </c>
      <c r="E147" s="246" t="s">
        <v>21</v>
      </c>
      <c r="F147" s="247" t="s">
        <v>193</v>
      </c>
      <c r="G147" s="245"/>
      <c r="H147" s="246" t="s">
        <v>21</v>
      </c>
      <c r="I147" s="248"/>
      <c r="J147" s="245"/>
      <c r="K147" s="245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174</v>
      </c>
      <c r="AU147" s="253" t="s">
        <v>82</v>
      </c>
      <c r="AV147" s="13" t="s">
        <v>80</v>
      </c>
      <c r="AW147" s="13" t="s">
        <v>34</v>
      </c>
      <c r="AX147" s="13" t="s">
        <v>73</v>
      </c>
      <c r="AY147" s="253" t="s">
        <v>164</v>
      </c>
    </row>
    <row r="148" s="14" customFormat="1">
      <c r="A148" s="14"/>
      <c r="B148" s="254"/>
      <c r="C148" s="255"/>
      <c r="D148" s="240" t="s">
        <v>174</v>
      </c>
      <c r="E148" s="256" t="s">
        <v>21</v>
      </c>
      <c r="F148" s="257" t="s">
        <v>199</v>
      </c>
      <c r="G148" s="255"/>
      <c r="H148" s="258">
        <v>2.2559999999999998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174</v>
      </c>
      <c r="AU148" s="264" t="s">
        <v>82</v>
      </c>
      <c r="AV148" s="14" t="s">
        <v>82</v>
      </c>
      <c r="AW148" s="14" t="s">
        <v>34</v>
      </c>
      <c r="AX148" s="14" t="s">
        <v>73</v>
      </c>
      <c r="AY148" s="264" t="s">
        <v>164</v>
      </c>
    </row>
    <row r="149" s="12" customFormat="1" ht="22.8" customHeight="1">
      <c r="A149" s="12"/>
      <c r="B149" s="211"/>
      <c r="C149" s="212"/>
      <c r="D149" s="213" t="s">
        <v>72</v>
      </c>
      <c r="E149" s="225" t="s">
        <v>186</v>
      </c>
      <c r="F149" s="225" t="s">
        <v>200</v>
      </c>
      <c r="G149" s="212"/>
      <c r="H149" s="212"/>
      <c r="I149" s="215"/>
      <c r="J149" s="226">
        <f>BK149</f>
        <v>0</v>
      </c>
      <c r="K149" s="212"/>
      <c r="L149" s="217"/>
      <c r="M149" s="218"/>
      <c r="N149" s="219"/>
      <c r="O149" s="219"/>
      <c r="P149" s="220">
        <f>SUM(P150:P222)</f>
        <v>0</v>
      </c>
      <c r="Q149" s="219"/>
      <c r="R149" s="220">
        <f>SUM(R150:R222)</f>
        <v>6.0614992099999991</v>
      </c>
      <c r="S149" s="219"/>
      <c r="T149" s="221">
        <f>SUM(T150:T222)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80</v>
      </c>
      <c r="AT149" s="223" t="s">
        <v>72</v>
      </c>
      <c r="AU149" s="223" t="s">
        <v>80</v>
      </c>
      <c r="AY149" s="222" t="s">
        <v>164</v>
      </c>
      <c r="BK149" s="224">
        <f>SUM(BK150:BK222)</f>
        <v>0</v>
      </c>
    </row>
    <row r="150" s="2" customFormat="1" ht="16.5" customHeight="1">
      <c r="A150" s="39"/>
      <c r="B150" s="40"/>
      <c r="C150" s="227" t="s">
        <v>201</v>
      </c>
      <c r="D150" s="227" t="s">
        <v>166</v>
      </c>
      <c r="E150" s="228" t="s">
        <v>202</v>
      </c>
      <c r="F150" s="229" t="s">
        <v>203</v>
      </c>
      <c r="G150" s="230" t="s">
        <v>204</v>
      </c>
      <c r="H150" s="231">
        <v>1.8</v>
      </c>
      <c r="I150" s="232"/>
      <c r="J150" s="233">
        <f>ROUND(I150*H150,2)</f>
        <v>0</v>
      </c>
      <c r="K150" s="229" t="s">
        <v>170</v>
      </c>
      <c r="L150" s="45"/>
      <c r="M150" s="234" t="s">
        <v>21</v>
      </c>
      <c r="N150" s="235" t="s">
        <v>44</v>
      </c>
      <c r="O150" s="85"/>
      <c r="P150" s="236">
        <f>O150*H150</f>
        <v>0</v>
      </c>
      <c r="Q150" s="236">
        <v>0.16414999999999999</v>
      </c>
      <c r="R150" s="236">
        <f>Q150*H150</f>
        <v>0.29547000000000001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171</v>
      </c>
      <c r="AT150" s="238" t="s">
        <v>166</v>
      </c>
      <c r="AU150" s="238" t="s">
        <v>82</v>
      </c>
      <c r="AY150" s="18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80</v>
      </c>
      <c r="BK150" s="239">
        <f>ROUND(I150*H150,2)</f>
        <v>0</v>
      </c>
      <c r="BL150" s="18" t="s">
        <v>171</v>
      </c>
      <c r="BM150" s="238" t="s">
        <v>205</v>
      </c>
    </row>
    <row r="151" s="2" customFormat="1">
      <c r="A151" s="39"/>
      <c r="B151" s="40"/>
      <c r="C151" s="41"/>
      <c r="D151" s="240" t="s">
        <v>173</v>
      </c>
      <c r="E151" s="41"/>
      <c r="F151" s="241" t="s">
        <v>206</v>
      </c>
      <c r="G151" s="41"/>
      <c r="H151" s="41"/>
      <c r="I151" s="147"/>
      <c r="J151" s="41"/>
      <c r="K151" s="41"/>
      <c r="L151" s="45"/>
      <c r="M151" s="242"/>
      <c r="N151" s="24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173</v>
      </c>
      <c r="AU151" s="18" t="s">
        <v>82</v>
      </c>
    </row>
    <row r="152" s="13" customFormat="1">
      <c r="A152" s="13"/>
      <c r="B152" s="244"/>
      <c r="C152" s="245"/>
      <c r="D152" s="240" t="s">
        <v>174</v>
      </c>
      <c r="E152" s="246" t="s">
        <v>21</v>
      </c>
      <c r="F152" s="247" t="s">
        <v>207</v>
      </c>
      <c r="G152" s="245"/>
      <c r="H152" s="246" t="s">
        <v>21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174</v>
      </c>
      <c r="AU152" s="253" t="s">
        <v>82</v>
      </c>
      <c r="AV152" s="13" t="s">
        <v>80</v>
      </c>
      <c r="AW152" s="13" t="s">
        <v>34</v>
      </c>
      <c r="AX152" s="13" t="s">
        <v>73</v>
      </c>
      <c r="AY152" s="253" t="s">
        <v>164</v>
      </c>
    </row>
    <row r="153" s="13" customFormat="1">
      <c r="A153" s="13"/>
      <c r="B153" s="244"/>
      <c r="C153" s="245"/>
      <c r="D153" s="240" t="s">
        <v>174</v>
      </c>
      <c r="E153" s="246" t="s">
        <v>21</v>
      </c>
      <c r="F153" s="247" t="s">
        <v>208</v>
      </c>
      <c r="G153" s="245"/>
      <c r="H153" s="246" t="s">
        <v>21</v>
      </c>
      <c r="I153" s="248"/>
      <c r="J153" s="245"/>
      <c r="K153" s="245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174</v>
      </c>
      <c r="AU153" s="253" t="s">
        <v>82</v>
      </c>
      <c r="AV153" s="13" t="s">
        <v>80</v>
      </c>
      <c r="AW153" s="13" t="s">
        <v>34</v>
      </c>
      <c r="AX153" s="13" t="s">
        <v>73</v>
      </c>
      <c r="AY153" s="253" t="s">
        <v>164</v>
      </c>
    </row>
    <row r="154" s="13" customFormat="1">
      <c r="A154" s="13"/>
      <c r="B154" s="244"/>
      <c r="C154" s="245"/>
      <c r="D154" s="240" t="s">
        <v>174</v>
      </c>
      <c r="E154" s="246" t="s">
        <v>21</v>
      </c>
      <c r="F154" s="247" t="s">
        <v>209</v>
      </c>
      <c r="G154" s="245"/>
      <c r="H154" s="246" t="s">
        <v>21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174</v>
      </c>
      <c r="AU154" s="253" t="s">
        <v>82</v>
      </c>
      <c r="AV154" s="13" t="s">
        <v>80</v>
      </c>
      <c r="AW154" s="13" t="s">
        <v>34</v>
      </c>
      <c r="AX154" s="13" t="s">
        <v>73</v>
      </c>
      <c r="AY154" s="253" t="s">
        <v>164</v>
      </c>
    </row>
    <row r="155" s="14" customFormat="1">
      <c r="A155" s="14"/>
      <c r="B155" s="254"/>
      <c r="C155" s="255"/>
      <c r="D155" s="240" t="s">
        <v>174</v>
      </c>
      <c r="E155" s="256" t="s">
        <v>21</v>
      </c>
      <c r="F155" s="257" t="s">
        <v>210</v>
      </c>
      <c r="G155" s="255"/>
      <c r="H155" s="258">
        <v>1.8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4" t="s">
        <v>174</v>
      </c>
      <c r="AU155" s="264" t="s">
        <v>82</v>
      </c>
      <c r="AV155" s="14" t="s">
        <v>82</v>
      </c>
      <c r="AW155" s="14" t="s">
        <v>34</v>
      </c>
      <c r="AX155" s="14" t="s">
        <v>73</v>
      </c>
      <c r="AY155" s="264" t="s">
        <v>164</v>
      </c>
    </row>
    <row r="156" s="2" customFormat="1" ht="21.75" customHeight="1">
      <c r="A156" s="39"/>
      <c r="B156" s="40"/>
      <c r="C156" s="227" t="s">
        <v>211</v>
      </c>
      <c r="D156" s="227" t="s">
        <v>166</v>
      </c>
      <c r="E156" s="228" t="s">
        <v>212</v>
      </c>
      <c r="F156" s="229" t="s">
        <v>213</v>
      </c>
      <c r="G156" s="230" t="s">
        <v>169</v>
      </c>
      <c r="H156" s="231">
        <v>1.784</v>
      </c>
      <c r="I156" s="232"/>
      <c r="J156" s="233">
        <f>ROUND(I156*H156,2)</f>
        <v>0</v>
      </c>
      <c r="K156" s="229" t="s">
        <v>170</v>
      </c>
      <c r="L156" s="45"/>
      <c r="M156" s="234" t="s">
        <v>21</v>
      </c>
      <c r="N156" s="235" t="s">
        <v>44</v>
      </c>
      <c r="O156" s="85"/>
      <c r="P156" s="236">
        <f>O156*H156</f>
        <v>0</v>
      </c>
      <c r="Q156" s="236">
        <v>1.8775</v>
      </c>
      <c r="R156" s="236">
        <f>Q156*H156</f>
        <v>3.3494600000000001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171</v>
      </c>
      <c r="AT156" s="238" t="s">
        <v>166</v>
      </c>
      <c r="AU156" s="238" t="s">
        <v>82</v>
      </c>
      <c r="AY156" s="18" t="s">
        <v>164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80</v>
      </c>
      <c r="BK156" s="239">
        <f>ROUND(I156*H156,2)</f>
        <v>0</v>
      </c>
      <c r="BL156" s="18" t="s">
        <v>171</v>
      </c>
      <c r="BM156" s="238" t="s">
        <v>214</v>
      </c>
    </row>
    <row r="157" s="2" customFormat="1">
      <c r="A157" s="39"/>
      <c r="B157" s="40"/>
      <c r="C157" s="41"/>
      <c r="D157" s="240" t="s">
        <v>173</v>
      </c>
      <c r="E157" s="41"/>
      <c r="F157" s="241" t="s">
        <v>213</v>
      </c>
      <c r="G157" s="41"/>
      <c r="H157" s="41"/>
      <c r="I157" s="147"/>
      <c r="J157" s="41"/>
      <c r="K157" s="41"/>
      <c r="L157" s="45"/>
      <c r="M157" s="242"/>
      <c r="N157" s="24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173</v>
      </c>
      <c r="AU157" s="18" t="s">
        <v>82</v>
      </c>
    </row>
    <row r="158" s="13" customFormat="1">
      <c r="A158" s="13"/>
      <c r="B158" s="244"/>
      <c r="C158" s="245"/>
      <c r="D158" s="240" t="s">
        <v>174</v>
      </c>
      <c r="E158" s="246" t="s">
        <v>21</v>
      </c>
      <c r="F158" s="247" t="s">
        <v>215</v>
      </c>
      <c r="G158" s="245"/>
      <c r="H158" s="246" t="s">
        <v>21</v>
      </c>
      <c r="I158" s="248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174</v>
      </c>
      <c r="AU158" s="253" t="s">
        <v>82</v>
      </c>
      <c r="AV158" s="13" t="s">
        <v>80</v>
      </c>
      <c r="AW158" s="13" t="s">
        <v>34</v>
      </c>
      <c r="AX158" s="13" t="s">
        <v>73</v>
      </c>
      <c r="AY158" s="253" t="s">
        <v>164</v>
      </c>
    </row>
    <row r="159" s="13" customFormat="1">
      <c r="A159" s="13"/>
      <c r="B159" s="244"/>
      <c r="C159" s="245"/>
      <c r="D159" s="240" t="s">
        <v>174</v>
      </c>
      <c r="E159" s="246" t="s">
        <v>21</v>
      </c>
      <c r="F159" s="247" t="s">
        <v>216</v>
      </c>
      <c r="G159" s="245"/>
      <c r="H159" s="246" t="s">
        <v>21</v>
      </c>
      <c r="I159" s="248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174</v>
      </c>
      <c r="AU159" s="253" t="s">
        <v>82</v>
      </c>
      <c r="AV159" s="13" t="s">
        <v>80</v>
      </c>
      <c r="AW159" s="13" t="s">
        <v>34</v>
      </c>
      <c r="AX159" s="13" t="s">
        <v>73</v>
      </c>
      <c r="AY159" s="253" t="s">
        <v>164</v>
      </c>
    </row>
    <row r="160" s="13" customFormat="1">
      <c r="A160" s="13"/>
      <c r="B160" s="244"/>
      <c r="C160" s="245"/>
      <c r="D160" s="240" t="s">
        <v>174</v>
      </c>
      <c r="E160" s="246" t="s">
        <v>21</v>
      </c>
      <c r="F160" s="247" t="s">
        <v>217</v>
      </c>
      <c r="G160" s="245"/>
      <c r="H160" s="246" t="s">
        <v>21</v>
      </c>
      <c r="I160" s="248"/>
      <c r="J160" s="245"/>
      <c r="K160" s="245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174</v>
      </c>
      <c r="AU160" s="253" t="s">
        <v>82</v>
      </c>
      <c r="AV160" s="13" t="s">
        <v>80</v>
      </c>
      <c r="AW160" s="13" t="s">
        <v>34</v>
      </c>
      <c r="AX160" s="13" t="s">
        <v>73</v>
      </c>
      <c r="AY160" s="253" t="s">
        <v>164</v>
      </c>
    </row>
    <row r="161" s="14" customFormat="1">
      <c r="A161" s="14"/>
      <c r="B161" s="254"/>
      <c r="C161" s="255"/>
      <c r="D161" s="240" t="s">
        <v>174</v>
      </c>
      <c r="E161" s="256" t="s">
        <v>21</v>
      </c>
      <c r="F161" s="257" t="s">
        <v>218</v>
      </c>
      <c r="G161" s="255"/>
      <c r="H161" s="258">
        <v>0.17999999999999999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174</v>
      </c>
      <c r="AU161" s="264" t="s">
        <v>82</v>
      </c>
      <c r="AV161" s="14" t="s">
        <v>82</v>
      </c>
      <c r="AW161" s="14" t="s">
        <v>34</v>
      </c>
      <c r="AX161" s="14" t="s">
        <v>73</v>
      </c>
      <c r="AY161" s="264" t="s">
        <v>164</v>
      </c>
    </row>
    <row r="162" s="14" customFormat="1">
      <c r="A162" s="14"/>
      <c r="B162" s="254"/>
      <c r="C162" s="255"/>
      <c r="D162" s="240" t="s">
        <v>174</v>
      </c>
      <c r="E162" s="256" t="s">
        <v>21</v>
      </c>
      <c r="F162" s="257" t="s">
        <v>219</v>
      </c>
      <c r="G162" s="255"/>
      <c r="H162" s="258">
        <v>0.66000000000000003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174</v>
      </c>
      <c r="AU162" s="264" t="s">
        <v>82</v>
      </c>
      <c r="AV162" s="14" t="s">
        <v>82</v>
      </c>
      <c r="AW162" s="14" t="s">
        <v>34</v>
      </c>
      <c r="AX162" s="14" t="s">
        <v>73</v>
      </c>
      <c r="AY162" s="264" t="s">
        <v>164</v>
      </c>
    </row>
    <row r="163" s="13" customFormat="1">
      <c r="A163" s="13"/>
      <c r="B163" s="244"/>
      <c r="C163" s="245"/>
      <c r="D163" s="240" t="s">
        <v>174</v>
      </c>
      <c r="E163" s="246" t="s">
        <v>21</v>
      </c>
      <c r="F163" s="247" t="s">
        <v>220</v>
      </c>
      <c r="G163" s="245"/>
      <c r="H163" s="246" t="s">
        <v>21</v>
      </c>
      <c r="I163" s="248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174</v>
      </c>
      <c r="AU163" s="253" t="s">
        <v>82</v>
      </c>
      <c r="AV163" s="13" t="s">
        <v>80</v>
      </c>
      <c r="AW163" s="13" t="s">
        <v>34</v>
      </c>
      <c r="AX163" s="13" t="s">
        <v>73</v>
      </c>
      <c r="AY163" s="253" t="s">
        <v>164</v>
      </c>
    </row>
    <row r="164" s="13" customFormat="1">
      <c r="A164" s="13"/>
      <c r="B164" s="244"/>
      <c r="C164" s="245"/>
      <c r="D164" s="240" t="s">
        <v>174</v>
      </c>
      <c r="E164" s="246" t="s">
        <v>21</v>
      </c>
      <c r="F164" s="247" t="s">
        <v>221</v>
      </c>
      <c r="G164" s="245"/>
      <c r="H164" s="246" t="s">
        <v>21</v>
      </c>
      <c r="I164" s="248"/>
      <c r="J164" s="245"/>
      <c r="K164" s="245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174</v>
      </c>
      <c r="AU164" s="253" t="s">
        <v>82</v>
      </c>
      <c r="AV164" s="13" t="s">
        <v>80</v>
      </c>
      <c r="AW164" s="13" t="s">
        <v>34</v>
      </c>
      <c r="AX164" s="13" t="s">
        <v>73</v>
      </c>
      <c r="AY164" s="253" t="s">
        <v>164</v>
      </c>
    </row>
    <row r="165" s="14" customFormat="1">
      <c r="A165" s="14"/>
      <c r="B165" s="254"/>
      <c r="C165" s="255"/>
      <c r="D165" s="240" t="s">
        <v>174</v>
      </c>
      <c r="E165" s="256" t="s">
        <v>21</v>
      </c>
      <c r="F165" s="257" t="s">
        <v>222</v>
      </c>
      <c r="G165" s="255"/>
      <c r="H165" s="258">
        <v>2.52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4" t="s">
        <v>174</v>
      </c>
      <c r="AU165" s="264" t="s">
        <v>82</v>
      </c>
      <c r="AV165" s="14" t="s">
        <v>82</v>
      </c>
      <c r="AW165" s="14" t="s">
        <v>34</v>
      </c>
      <c r="AX165" s="14" t="s">
        <v>73</v>
      </c>
      <c r="AY165" s="264" t="s">
        <v>164</v>
      </c>
    </row>
    <row r="166" s="13" customFormat="1">
      <c r="A166" s="13"/>
      <c r="B166" s="244"/>
      <c r="C166" s="245"/>
      <c r="D166" s="240" t="s">
        <v>174</v>
      </c>
      <c r="E166" s="246" t="s">
        <v>21</v>
      </c>
      <c r="F166" s="247" t="s">
        <v>223</v>
      </c>
      <c r="G166" s="245"/>
      <c r="H166" s="246" t="s">
        <v>21</v>
      </c>
      <c r="I166" s="248"/>
      <c r="J166" s="245"/>
      <c r="K166" s="245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174</v>
      </c>
      <c r="AU166" s="253" t="s">
        <v>82</v>
      </c>
      <c r="AV166" s="13" t="s">
        <v>80</v>
      </c>
      <c r="AW166" s="13" t="s">
        <v>34</v>
      </c>
      <c r="AX166" s="13" t="s">
        <v>73</v>
      </c>
      <c r="AY166" s="253" t="s">
        <v>164</v>
      </c>
    </row>
    <row r="167" s="14" customFormat="1">
      <c r="A167" s="14"/>
      <c r="B167" s="254"/>
      <c r="C167" s="255"/>
      <c r="D167" s="240" t="s">
        <v>174</v>
      </c>
      <c r="E167" s="256" t="s">
        <v>21</v>
      </c>
      <c r="F167" s="257" t="s">
        <v>224</v>
      </c>
      <c r="G167" s="255"/>
      <c r="H167" s="258">
        <v>-1.5760000000000001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4" t="s">
        <v>174</v>
      </c>
      <c r="AU167" s="264" t="s">
        <v>82</v>
      </c>
      <c r="AV167" s="14" t="s">
        <v>82</v>
      </c>
      <c r="AW167" s="14" t="s">
        <v>34</v>
      </c>
      <c r="AX167" s="14" t="s">
        <v>73</v>
      </c>
      <c r="AY167" s="264" t="s">
        <v>164</v>
      </c>
    </row>
    <row r="168" s="15" customFormat="1">
      <c r="A168" s="15"/>
      <c r="B168" s="276"/>
      <c r="C168" s="277"/>
      <c r="D168" s="240" t="s">
        <v>174</v>
      </c>
      <c r="E168" s="278" t="s">
        <v>21</v>
      </c>
      <c r="F168" s="279" t="s">
        <v>225</v>
      </c>
      <c r="G168" s="277"/>
      <c r="H168" s="280">
        <v>1.784</v>
      </c>
      <c r="I168" s="281"/>
      <c r="J168" s="277"/>
      <c r="K168" s="277"/>
      <c r="L168" s="282"/>
      <c r="M168" s="283"/>
      <c r="N168" s="284"/>
      <c r="O168" s="284"/>
      <c r="P168" s="284"/>
      <c r="Q168" s="284"/>
      <c r="R168" s="284"/>
      <c r="S168" s="284"/>
      <c r="T168" s="28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6" t="s">
        <v>174</v>
      </c>
      <c r="AU168" s="286" t="s">
        <v>82</v>
      </c>
      <c r="AV168" s="15" t="s">
        <v>171</v>
      </c>
      <c r="AW168" s="15" t="s">
        <v>34</v>
      </c>
      <c r="AX168" s="15" t="s">
        <v>80</v>
      </c>
      <c r="AY168" s="286" t="s">
        <v>164</v>
      </c>
    </row>
    <row r="169" s="2" customFormat="1" ht="21.75" customHeight="1">
      <c r="A169" s="39"/>
      <c r="B169" s="40"/>
      <c r="C169" s="227" t="s">
        <v>226</v>
      </c>
      <c r="D169" s="227" t="s">
        <v>166</v>
      </c>
      <c r="E169" s="228" t="s">
        <v>227</v>
      </c>
      <c r="F169" s="229" t="s">
        <v>228</v>
      </c>
      <c r="G169" s="230" t="s">
        <v>229</v>
      </c>
      <c r="H169" s="231">
        <v>2</v>
      </c>
      <c r="I169" s="232"/>
      <c r="J169" s="233">
        <f>ROUND(I169*H169,2)</f>
        <v>0</v>
      </c>
      <c r="K169" s="229" t="s">
        <v>170</v>
      </c>
      <c r="L169" s="45"/>
      <c r="M169" s="234" t="s">
        <v>21</v>
      </c>
      <c r="N169" s="235" t="s">
        <v>44</v>
      </c>
      <c r="O169" s="85"/>
      <c r="P169" s="236">
        <f>O169*H169</f>
        <v>0</v>
      </c>
      <c r="Q169" s="236">
        <v>0.18142</v>
      </c>
      <c r="R169" s="236">
        <f>Q169*H169</f>
        <v>0.36284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171</v>
      </c>
      <c r="AT169" s="238" t="s">
        <v>166</v>
      </c>
      <c r="AU169" s="238" t="s">
        <v>82</v>
      </c>
      <c r="AY169" s="18" t="s">
        <v>164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80</v>
      </c>
      <c r="BK169" s="239">
        <f>ROUND(I169*H169,2)</f>
        <v>0</v>
      </c>
      <c r="BL169" s="18" t="s">
        <v>171</v>
      </c>
      <c r="BM169" s="238" t="s">
        <v>230</v>
      </c>
    </row>
    <row r="170" s="2" customFormat="1">
      <c r="A170" s="39"/>
      <c r="B170" s="40"/>
      <c r="C170" s="41"/>
      <c r="D170" s="240" t="s">
        <v>173</v>
      </c>
      <c r="E170" s="41"/>
      <c r="F170" s="241" t="s">
        <v>228</v>
      </c>
      <c r="G170" s="41"/>
      <c r="H170" s="41"/>
      <c r="I170" s="147"/>
      <c r="J170" s="41"/>
      <c r="K170" s="41"/>
      <c r="L170" s="45"/>
      <c r="M170" s="242"/>
      <c r="N170" s="24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173</v>
      </c>
      <c r="AU170" s="18" t="s">
        <v>82</v>
      </c>
    </row>
    <row r="171" s="13" customFormat="1">
      <c r="A171" s="13"/>
      <c r="B171" s="244"/>
      <c r="C171" s="245"/>
      <c r="D171" s="240" t="s">
        <v>174</v>
      </c>
      <c r="E171" s="246" t="s">
        <v>21</v>
      </c>
      <c r="F171" s="247" t="s">
        <v>216</v>
      </c>
      <c r="G171" s="245"/>
      <c r="H171" s="246" t="s">
        <v>21</v>
      </c>
      <c r="I171" s="248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174</v>
      </c>
      <c r="AU171" s="253" t="s">
        <v>82</v>
      </c>
      <c r="AV171" s="13" t="s">
        <v>80</v>
      </c>
      <c r="AW171" s="13" t="s">
        <v>34</v>
      </c>
      <c r="AX171" s="13" t="s">
        <v>73</v>
      </c>
      <c r="AY171" s="253" t="s">
        <v>164</v>
      </c>
    </row>
    <row r="172" s="13" customFormat="1">
      <c r="A172" s="13"/>
      <c r="B172" s="244"/>
      <c r="C172" s="245"/>
      <c r="D172" s="240" t="s">
        <v>174</v>
      </c>
      <c r="E172" s="246" t="s">
        <v>21</v>
      </c>
      <c r="F172" s="247" t="s">
        <v>217</v>
      </c>
      <c r="G172" s="245"/>
      <c r="H172" s="246" t="s">
        <v>21</v>
      </c>
      <c r="I172" s="248"/>
      <c r="J172" s="245"/>
      <c r="K172" s="245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174</v>
      </c>
      <c r="AU172" s="253" t="s">
        <v>82</v>
      </c>
      <c r="AV172" s="13" t="s">
        <v>80</v>
      </c>
      <c r="AW172" s="13" t="s">
        <v>34</v>
      </c>
      <c r="AX172" s="13" t="s">
        <v>73</v>
      </c>
      <c r="AY172" s="253" t="s">
        <v>164</v>
      </c>
    </row>
    <row r="173" s="13" customFormat="1">
      <c r="A173" s="13"/>
      <c r="B173" s="244"/>
      <c r="C173" s="245"/>
      <c r="D173" s="240" t="s">
        <v>174</v>
      </c>
      <c r="E173" s="246" t="s">
        <v>21</v>
      </c>
      <c r="F173" s="247" t="s">
        <v>231</v>
      </c>
      <c r="G173" s="245"/>
      <c r="H173" s="246" t="s">
        <v>21</v>
      </c>
      <c r="I173" s="248"/>
      <c r="J173" s="245"/>
      <c r="K173" s="245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174</v>
      </c>
      <c r="AU173" s="253" t="s">
        <v>82</v>
      </c>
      <c r="AV173" s="13" t="s">
        <v>80</v>
      </c>
      <c r="AW173" s="13" t="s">
        <v>34</v>
      </c>
      <c r="AX173" s="13" t="s">
        <v>73</v>
      </c>
      <c r="AY173" s="253" t="s">
        <v>164</v>
      </c>
    </row>
    <row r="174" s="14" customFormat="1">
      <c r="A174" s="14"/>
      <c r="B174" s="254"/>
      <c r="C174" s="255"/>
      <c r="D174" s="240" t="s">
        <v>174</v>
      </c>
      <c r="E174" s="256" t="s">
        <v>21</v>
      </c>
      <c r="F174" s="257" t="s">
        <v>82</v>
      </c>
      <c r="G174" s="255"/>
      <c r="H174" s="258">
        <v>2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174</v>
      </c>
      <c r="AU174" s="264" t="s">
        <v>82</v>
      </c>
      <c r="AV174" s="14" t="s">
        <v>82</v>
      </c>
      <c r="AW174" s="14" t="s">
        <v>34</v>
      </c>
      <c r="AX174" s="14" t="s">
        <v>80</v>
      </c>
      <c r="AY174" s="264" t="s">
        <v>164</v>
      </c>
    </row>
    <row r="175" s="2" customFormat="1" ht="21.75" customHeight="1">
      <c r="A175" s="39"/>
      <c r="B175" s="40"/>
      <c r="C175" s="227" t="s">
        <v>182</v>
      </c>
      <c r="D175" s="227" t="s">
        <v>166</v>
      </c>
      <c r="E175" s="228" t="s">
        <v>232</v>
      </c>
      <c r="F175" s="229" t="s">
        <v>233</v>
      </c>
      <c r="G175" s="230" t="s">
        <v>204</v>
      </c>
      <c r="H175" s="231">
        <v>11.797000000000001</v>
      </c>
      <c r="I175" s="232"/>
      <c r="J175" s="233">
        <f>ROUND(I175*H175,2)</f>
        <v>0</v>
      </c>
      <c r="K175" s="229" t="s">
        <v>170</v>
      </c>
      <c r="L175" s="45"/>
      <c r="M175" s="234" t="s">
        <v>21</v>
      </c>
      <c r="N175" s="235" t="s">
        <v>44</v>
      </c>
      <c r="O175" s="85"/>
      <c r="P175" s="236">
        <f>O175*H175</f>
        <v>0</v>
      </c>
      <c r="Q175" s="236">
        <v>0.05015</v>
      </c>
      <c r="R175" s="236">
        <f>Q175*H175</f>
        <v>0.59161954999999999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171</v>
      </c>
      <c r="AT175" s="238" t="s">
        <v>166</v>
      </c>
      <c r="AU175" s="238" t="s">
        <v>82</v>
      </c>
      <c r="AY175" s="18" t="s">
        <v>164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80</v>
      </c>
      <c r="BK175" s="239">
        <f>ROUND(I175*H175,2)</f>
        <v>0</v>
      </c>
      <c r="BL175" s="18" t="s">
        <v>171</v>
      </c>
      <c r="BM175" s="238" t="s">
        <v>234</v>
      </c>
    </row>
    <row r="176" s="2" customFormat="1">
      <c r="A176" s="39"/>
      <c r="B176" s="40"/>
      <c r="C176" s="41"/>
      <c r="D176" s="240" t="s">
        <v>173</v>
      </c>
      <c r="E176" s="41"/>
      <c r="F176" s="241" t="s">
        <v>233</v>
      </c>
      <c r="G176" s="41"/>
      <c r="H176" s="41"/>
      <c r="I176" s="147"/>
      <c r="J176" s="41"/>
      <c r="K176" s="41"/>
      <c r="L176" s="45"/>
      <c r="M176" s="242"/>
      <c r="N176" s="24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173</v>
      </c>
      <c r="AU176" s="18" t="s">
        <v>82</v>
      </c>
    </row>
    <row r="177" s="13" customFormat="1">
      <c r="A177" s="13"/>
      <c r="B177" s="244"/>
      <c r="C177" s="245"/>
      <c r="D177" s="240" t="s">
        <v>174</v>
      </c>
      <c r="E177" s="246" t="s">
        <v>21</v>
      </c>
      <c r="F177" s="247" t="s">
        <v>235</v>
      </c>
      <c r="G177" s="245"/>
      <c r="H177" s="246" t="s">
        <v>21</v>
      </c>
      <c r="I177" s="248"/>
      <c r="J177" s="245"/>
      <c r="K177" s="245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174</v>
      </c>
      <c r="AU177" s="253" t="s">
        <v>82</v>
      </c>
      <c r="AV177" s="13" t="s">
        <v>80</v>
      </c>
      <c r="AW177" s="13" t="s">
        <v>34</v>
      </c>
      <c r="AX177" s="13" t="s">
        <v>73</v>
      </c>
      <c r="AY177" s="253" t="s">
        <v>164</v>
      </c>
    </row>
    <row r="178" s="13" customFormat="1">
      <c r="A178" s="13"/>
      <c r="B178" s="244"/>
      <c r="C178" s="245"/>
      <c r="D178" s="240" t="s">
        <v>174</v>
      </c>
      <c r="E178" s="246" t="s">
        <v>21</v>
      </c>
      <c r="F178" s="247" t="s">
        <v>236</v>
      </c>
      <c r="G178" s="245"/>
      <c r="H178" s="246" t="s">
        <v>21</v>
      </c>
      <c r="I178" s="248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174</v>
      </c>
      <c r="AU178" s="253" t="s">
        <v>82</v>
      </c>
      <c r="AV178" s="13" t="s">
        <v>80</v>
      </c>
      <c r="AW178" s="13" t="s">
        <v>34</v>
      </c>
      <c r="AX178" s="13" t="s">
        <v>73</v>
      </c>
      <c r="AY178" s="253" t="s">
        <v>164</v>
      </c>
    </row>
    <row r="179" s="13" customFormat="1">
      <c r="A179" s="13"/>
      <c r="B179" s="244"/>
      <c r="C179" s="245"/>
      <c r="D179" s="240" t="s">
        <v>174</v>
      </c>
      <c r="E179" s="246" t="s">
        <v>21</v>
      </c>
      <c r="F179" s="247" t="s">
        <v>216</v>
      </c>
      <c r="G179" s="245"/>
      <c r="H179" s="246" t="s">
        <v>21</v>
      </c>
      <c r="I179" s="248"/>
      <c r="J179" s="245"/>
      <c r="K179" s="245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174</v>
      </c>
      <c r="AU179" s="253" t="s">
        <v>82</v>
      </c>
      <c r="AV179" s="13" t="s">
        <v>80</v>
      </c>
      <c r="AW179" s="13" t="s">
        <v>34</v>
      </c>
      <c r="AX179" s="13" t="s">
        <v>73</v>
      </c>
      <c r="AY179" s="253" t="s">
        <v>164</v>
      </c>
    </row>
    <row r="180" s="14" customFormat="1">
      <c r="A180" s="14"/>
      <c r="B180" s="254"/>
      <c r="C180" s="255"/>
      <c r="D180" s="240" t="s">
        <v>174</v>
      </c>
      <c r="E180" s="256" t="s">
        <v>21</v>
      </c>
      <c r="F180" s="257" t="s">
        <v>237</v>
      </c>
      <c r="G180" s="255"/>
      <c r="H180" s="258">
        <v>14.555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174</v>
      </c>
      <c r="AU180" s="264" t="s">
        <v>82</v>
      </c>
      <c r="AV180" s="14" t="s">
        <v>82</v>
      </c>
      <c r="AW180" s="14" t="s">
        <v>34</v>
      </c>
      <c r="AX180" s="14" t="s">
        <v>73</v>
      </c>
      <c r="AY180" s="264" t="s">
        <v>164</v>
      </c>
    </row>
    <row r="181" s="13" customFormat="1">
      <c r="A181" s="13"/>
      <c r="B181" s="244"/>
      <c r="C181" s="245"/>
      <c r="D181" s="240" t="s">
        <v>174</v>
      </c>
      <c r="E181" s="246" t="s">
        <v>21</v>
      </c>
      <c r="F181" s="247" t="s">
        <v>223</v>
      </c>
      <c r="G181" s="245"/>
      <c r="H181" s="246" t="s">
        <v>21</v>
      </c>
      <c r="I181" s="248"/>
      <c r="J181" s="245"/>
      <c r="K181" s="245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174</v>
      </c>
      <c r="AU181" s="253" t="s">
        <v>82</v>
      </c>
      <c r="AV181" s="13" t="s">
        <v>80</v>
      </c>
      <c r="AW181" s="13" t="s">
        <v>34</v>
      </c>
      <c r="AX181" s="13" t="s">
        <v>73</v>
      </c>
      <c r="AY181" s="253" t="s">
        <v>164</v>
      </c>
    </row>
    <row r="182" s="14" customFormat="1">
      <c r="A182" s="14"/>
      <c r="B182" s="254"/>
      <c r="C182" s="255"/>
      <c r="D182" s="240" t="s">
        <v>174</v>
      </c>
      <c r="E182" s="256" t="s">
        <v>21</v>
      </c>
      <c r="F182" s="257" t="s">
        <v>238</v>
      </c>
      <c r="G182" s="255"/>
      <c r="H182" s="258">
        <v>-2.758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174</v>
      </c>
      <c r="AU182" s="264" t="s">
        <v>82</v>
      </c>
      <c r="AV182" s="14" t="s">
        <v>82</v>
      </c>
      <c r="AW182" s="14" t="s">
        <v>34</v>
      </c>
      <c r="AX182" s="14" t="s">
        <v>73</v>
      </c>
      <c r="AY182" s="264" t="s">
        <v>164</v>
      </c>
    </row>
    <row r="183" s="15" customFormat="1">
      <c r="A183" s="15"/>
      <c r="B183" s="276"/>
      <c r="C183" s="277"/>
      <c r="D183" s="240" t="s">
        <v>174</v>
      </c>
      <c r="E183" s="278" t="s">
        <v>21</v>
      </c>
      <c r="F183" s="279" t="s">
        <v>225</v>
      </c>
      <c r="G183" s="277"/>
      <c r="H183" s="280">
        <v>11.797000000000001</v>
      </c>
      <c r="I183" s="281"/>
      <c r="J183" s="277"/>
      <c r="K183" s="277"/>
      <c r="L183" s="282"/>
      <c r="M183" s="283"/>
      <c r="N183" s="284"/>
      <c r="O183" s="284"/>
      <c r="P183" s="284"/>
      <c r="Q183" s="284"/>
      <c r="R183" s="284"/>
      <c r="S183" s="284"/>
      <c r="T183" s="28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6" t="s">
        <v>174</v>
      </c>
      <c r="AU183" s="286" t="s">
        <v>82</v>
      </c>
      <c r="AV183" s="15" t="s">
        <v>171</v>
      </c>
      <c r="AW183" s="15" t="s">
        <v>34</v>
      </c>
      <c r="AX183" s="15" t="s">
        <v>80</v>
      </c>
      <c r="AY183" s="286" t="s">
        <v>164</v>
      </c>
    </row>
    <row r="184" s="2" customFormat="1" ht="21.75" customHeight="1">
      <c r="A184" s="39"/>
      <c r="B184" s="40"/>
      <c r="C184" s="227" t="s">
        <v>239</v>
      </c>
      <c r="D184" s="227" t="s">
        <v>166</v>
      </c>
      <c r="E184" s="228" t="s">
        <v>240</v>
      </c>
      <c r="F184" s="229" t="s">
        <v>241</v>
      </c>
      <c r="G184" s="230" t="s">
        <v>204</v>
      </c>
      <c r="H184" s="231">
        <v>17.548999999999999</v>
      </c>
      <c r="I184" s="232"/>
      <c r="J184" s="233">
        <f>ROUND(I184*H184,2)</f>
        <v>0</v>
      </c>
      <c r="K184" s="229" t="s">
        <v>170</v>
      </c>
      <c r="L184" s="45"/>
      <c r="M184" s="234" t="s">
        <v>21</v>
      </c>
      <c r="N184" s="235" t="s">
        <v>44</v>
      </c>
      <c r="O184" s="85"/>
      <c r="P184" s="236">
        <f>O184*H184</f>
        <v>0</v>
      </c>
      <c r="Q184" s="236">
        <v>0.066879999999999995</v>
      </c>
      <c r="R184" s="236">
        <f>Q184*H184</f>
        <v>1.1736771199999998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171</v>
      </c>
      <c r="AT184" s="238" t="s">
        <v>166</v>
      </c>
      <c r="AU184" s="238" t="s">
        <v>82</v>
      </c>
      <c r="AY184" s="18" t="s">
        <v>164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80</v>
      </c>
      <c r="BK184" s="239">
        <f>ROUND(I184*H184,2)</f>
        <v>0</v>
      </c>
      <c r="BL184" s="18" t="s">
        <v>171</v>
      </c>
      <c r="BM184" s="238" t="s">
        <v>242</v>
      </c>
    </row>
    <row r="185" s="2" customFormat="1">
      <c r="A185" s="39"/>
      <c r="B185" s="40"/>
      <c r="C185" s="41"/>
      <c r="D185" s="240" t="s">
        <v>173</v>
      </c>
      <c r="E185" s="41"/>
      <c r="F185" s="241" t="s">
        <v>241</v>
      </c>
      <c r="G185" s="41"/>
      <c r="H185" s="41"/>
      <c r="I185" s="147"/>
      <c r="J185" s="41"/>
      <c r="K185" s="41"/>
      <c r="L185" s="45"/>
      <c r="M185" s="242"/>
      <c r="N185" s="24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173</v>
      </c>
      <c r="AU185" s="18" t="s">
        <v>82</v>
      </c>
    </row>
    <row r="186" s="13" customFormat="1">
      <c r="A186" s="13"/>
      <c r="B186" s="244"/>
      <c r="C186" s="245"/>
      <c r="D186" s="240" t="s">
        <v>174</v>
      </c>
      <c r="E186" s="246" t="s">
        <v>21</v>
      </c>
      <c r="F186" s="247" t="s">
        <v>216</v>
      </c>
      <c r="G186" s="245"/>
      <c r="H186" s="246" t="s">
        <v>21</v>
      </c>
      <c r="I186" s="248"/>
      <c r="J186" s="245"/>
      <c r="K186" s="245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174</v>
      </c>
      <c r="AU186" s="253" t="s">
        <v>82</v>
      </c>
      <c r="AV186" s="13" t="s">
        <v>80</v>
      </c>
      <c r="AW186" s="13" t="s">
        <v>34</v>
      </c>
      <c r="AX186" s="13" t="s">
        <v>73</v>
      </c>
      <c r="AY186" s="253" t="s">
        <v>164</v>
      </c>
    </row>
    <row r="187" s="14" customFormat="1">
      <c r="A187" s="14"/>
      <c r="B187" s="254"/>
      <c r="C187" s="255"/>
      <c r="D187" s="240" t="s">
        <v>174</v>
      </c>
      <c r="E187" s="256" t="s">
        <v>21</v>
      </c>
      <c r="F187" s="257" t="s">
        <v>243</v>
      </c>
      <c r="G187" s="255"/>
      <c r="H187" s="258">
        <v>6.8250000000000002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174</v>
      </c>
      <c r="AU187" s="264" t="s">
        <v>82</v>
      </c>
      <c r="AV187" s="14" t="s">
        <v>82</v>
      </c>
      <c r="AW187" s="14" t="s">
        <v>34</v>
      </c>
      <c r="AX187" s="14" t="s">
        <v>73</v>
      </c>
      <c r="AY187" s="264" t="s">
        <v>164</v>
      </c>
    </row>
    <row r="188" s="14" customFormat="1">
      <c r="A188" s="14"/>
      <c r="B188" s="254"/>
      <c r="C188" s="255"/>
      <c r="D188" s="240" t="s">
        <v>174</v>
      </c>
      <c r="E188" s="256" t="s">
        <v>21</v>
      </c>
      <c r="F188" s="257" t="s">
        <v>244</v>
      </c>
      <c r="G188" s="255"/>
      <c r="H188" s="258">
        <v>12.300000000000001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4" t="s">
        <v>174</v>
      </c>
      <c r="AU188" s="264" t="s">
        <v>82</v>
      </c>
      <c r="AV188" s="14" t="s">
        <v>82</v>
      </c>
      <c r="AW188" s="14" t="s">
        <v>34</v>
      </c>
      <c r="AX188" s="14" t="s">
        <v>73</v>
      </c>
      <c r="AY188" s="264" t="s">
        <v>164</v>
      </c>
    </row>
    <row r="189" s="13" customFormat="1">
      <c r="A189" s="13"/>
      <c r="B189" s="244"/>
      <c r="C189" s="245"/>
      <c r="D189" s="240" t="s">
        <v>174</v>
      </c>
      <c r="E189" s="246" t="s">
        <v>21</v>
      </c>
      <c r="F189" s="247" t="s">
        <v>223</v>
      </c>
      <c r="G189" s="245"/>
      <c r="H189" s="246" t="s">
        <v>21</v>
      </c>
      <c r="I189" s="248"/>
      <c r="J189" s="245"/>
      <c r="K189" s="245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174</v>
      </c>
      <c r="AU189" s="253" t="s">
        <v>82</v>
      </c>
      <c r="AV189" s="13" t="s">
        <v>80</v>
      </c>
      <c r="AW189" s="13" t="s">
        <v>34</v>
      </c>
      <c r="AX189" s="13" t="s">
        <v>73</v>
      </c>
      <c r="AY189" s="253" t="s">
        <v>164</v>
      </c>
    </row>
    <row r="190" s="14" customFormat="1">
      <c r="A190" s="14"/>
      <c r="B190" s="254"/>
      <c r="C190" s="255"/>
      <c r="D190" s="240" t="s">
        <v>174</v>
      </c>
      <c r="E190" s="256" t="s">
        <v>21</v>
      </c>
      <c r="F190" s="257" t="s">
        <v>224</v>
      </c>
      <c r="G190" s="255"/>
      <c r="H190" s="258">
        <v>-1.5760000000000001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174</v>
      </c>
      <c r="AU190" s="264" t="s">
        <v>82</v>
      </c>
      <c r="AV190" s="14" t="s">
        <v>82</v>
      </c>
      <c r="AW190" s="14" t="s">
        <v>34</v>
      </c>
      <c r="AX190" s="14" t="s">
        <v>73</v>
      </c>
      <c r="AY190" s="264" t="s">
        <v>164</v>
      </c>
    </row>
    <row r="191" s="15" customFormat="1">
      <c r="A191" s="15"/>
      <c r="B191" s="276"/>
      <c r="C191" s="277"/>
      <c r="D191" s="240" t="s">
        <v>174</v>
      </c>
      <c r="E191" s="278" t="s">
        <v>21</v>
      </c>
      <c r="F191" s="279" t="s">
        <v>225</v>
      </c>
      <c r="G191" s="277"/>
      <c r="H191" s="280">
        <v>17.548999999999999</v>
      </c>
      <c r="I191" s="281"/>
      <c r="J191" s="277"/>
      <c r="K191" s="277"/>
      <c r="L191" s="282"/>
      <c r="M191" s="283"/>
      <c r="N191" s="284"/>
      <c r="O191" s="284"/>
      <c r="P191" s="284"/>
      <c r="Q191" s="284"/>
      <c r="R191" s="284"/>
      <c r="S191" s="284"/>
      <c r="T191" s="28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6" t="s">
        <v>174</v>
      </c>
      <c r="AU191" s="286" t="s">
        <v>82</v>
      </c>
      <c r="AV191" s="15" t="s">
        <v>171</v>
      </c>
      <c r="AW191" s="15" t="s">
        <v>34</v>
      </c>
      <c r="AX191" s="15" t="s">
        <v>80</v>
      </c>
      <c r="AY191" s="286" t="s">
        <v>164</v>
      </c>
    </row>
    <row r="192" s="2" customFormat="1" ht="21.75" customHeight="1">
      <c r="A192" s="39"/>
      <c r="B192" s="40"/>
      <c r="C192" s="227" t="s">
        <v>245</v>
      </c>
      <c r="D192" s="227" t="s">
        <v>166</v>
      </c>
      <c r="E192" s="228" t="s">
        <v>246</v>
      </c>
      <c r="F192" s="229" t="s">
        <v>247</v>
      </c>
      <c r="G192" s="230" t="s">
        <v>204</v>
      </c>
      <c r="H192" s="231">
        <v>2.274</v>
      </c>
      <c r="I192" s="232"/>
      <c r="J192" s="233">
        <f>ROUND(I192*H192,2)</f>
        <v>0</v>
      </c>
      <c r="K192" s="229" t="s">
        <v>170</v>
      </c>
      <c r="L192" s="45"/>
      <c r="M192" s="234" t="s">
        <v>21</v>
      </c>
      <c r="N192" s="235" t="s">
        <v>44</v>
      </c>
      <c r="O192" s="85"/>
      <c r="P192" s="236">
        <f>O192*H192</f>
        <v>0</v>
      </c>
      <c r="Q192" s="236">
        <v>0.07571</v>
      </c>
      <c r="R192" s="236">
        <f>Q192*H192</f>
        <v>0.17216454000000001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171</v>
      </c>
      <c r="AT192" s="238" t="s">
        <v>166</v>
      </c>
      <c r="AU192" s="238" t="s">
        <v>82</v>
      </c>
      <c r="AY192" s="18" t="s">
        <v>164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80</v>
      </c>
      <c r="BK192" s="239">
        <f>ROUND(I192*H192,2)</f>
        <v>0</v>
      </c>
      <c r="BL192" s="18" t="s">
        <v>171</v>
      </c>
      <c r="BM192" s="238" t="s">
        <v>248</v>
      </c>
    </row>
    <row r="193" s="2" customFormat="1">
      <c r="A193" s="39"/>
      <c r="B193" s="40"/>
      <c r="C193" s="41"/>
      <c r="D193" s="240" t="s">
        <v>173</v>
      </c>
      <c r="E193" s="41"/>
      <c r="F193" s="241" t="s">
        <v>247</v>
      </c>
      <c r="G193" s="41"/>
      <c r="H193" s="41"/>
      <c r="I193" s="147"/>
      <c r="J193" s="41"/>
      <c r="K193" s="41"/>
      <c r="L193" s="45"/>
      <c r="M193" s="242"/>
      <c r="N193" s="24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173</v>
      </c>
      <c r="AU193" s="18" t="s">
        <v>82</v>
      </c>
    </row>
    <row r="194" s="13" customFormat="1">
      <c r="A194" s="13"/>
      <c r="B194" s="244"/>
      <c r="C194" s="245"/>
      <c r="D194" s="240" t="s">
        <v>174</v>
      </c>
      <c r="E194" s="246" t="s">
        <v>21</v>
      </c>
      <c r="F194" s="247" t="s">
        <v>216</v>
      </c>
      <c r="G194" s="245"/>
      <c r="H194" s="246" t="s">
        <v>21</v>
      </c>
      <c r="I194" s="248"/>
      <c r="J194" s="245"/>
      <c r="K194" s="245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174</v>
      </c>
      <c r="AU194" s="253" t="s">
        <v>82</v>
      </c>
      <c r="AV194" s="13" t="s">
        <v>80</v>
      </c>
      <c r="AW194" s="13" t="s">
        <v>34</v>
      </c>
      <c r="AX194" s="13" t="s">
        <v>73</v>
      </c>
      <c r="AY194" s="253" t="s">
        <v>164</v>
      </c>
    </row>
    <row r="195" s="14" customFormat="1">
      <c r="A195" s="14"/>
      <c r="B195" s="254"/>
      <c r="C195" s="255"/>
      <c r="D195" s="240" t="s">
        <v>174</v>
      </c>
      <c r="E195" s="256" t="s">
        <v>21</v>
      </c>
      <c r="F195" s="257" t="s">
        <v>249</v>
      </c>
      <c r="G195" s="255"/>
      <c r="H195" s="258">
        <v>3.8500000000000001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174</v>
      </c>
      <c r="AU195" s="264" t="s">
        <v>82</v>
      </c>
      <c r="AV195" s="14" t="s">
        <v>82</v>
      </c>
      <c r="AW195" s="14" t="s">
        <v>34</v>
      </c>
      <c r="AX195" s="14" t="s">
        <v>73</v>
      </c>
      <c r="AY195" s="264" t="s">
        <v>164</v>
      </c>
    </row>
    <row r="196" s="13" customFormat="1">
      <c r="A196" s="13"/>
      <c r="B196" s="244"/>
      <c r="C196" s="245"/>
      <c r="D196" s="240" t="s">
        <v>174</v>
      </c>
      <c r="E196" s="246" t="s">
        <v>21</v>
      </c>
      <c r="F196" s="247" t="s">
        <v>223</v>
      </c>
      <c r="G196" s="245"/>
      <c r="H196" s="246" t="s">
        <v>21</v>
      </c>
      <c r="I196" s="248"/>
      <c r="J196" s="245"/>
      <c r="K196" s="245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174</v>
      </c>
      <c r="AU196" s="253" t="s">
        <v>82</v>
      </c>
      <c r="AV196" s="13" t="s">
        <v>80</v>
      </c>
      <c r="AW196" s="13" t="s">
        <v>34</v>
      </c>
      <c r="AX196" s="13" t="s">
        <v>73</v>
      </c>
      <c r="AY196" s="253" t="s">
        <v>164</v>
      </c>
    </row>
    <row r="197" s="14" customFormat="1">
      <c r="A197" s="14"/>
      <c r="B197" s="254"/>
      <c r="C197" s="255"/>
      <c r="D197" s="240" t="s">
        <v>174</v>
      </c>
      <c r="E197" s="256" t="s">
        <v>21</v>
      </c>
      <c r="F197" s="257" t="s">
        <v>224</v>
      </c>
      <c r="G197" s="255"/>
      <c r="H197" s="258">
        <v>-1.5760000000000001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4" t="s">
        <v>174</v>
      </c>
      <c r="AU197" s="264" t="s">
        <v>82</v>
      </c>
      <c r="AV197" s="14" t="s">
        <v>82</v>
      </c>
      <c r="AW197" s="14" t="s">
        <v>34</v>
      </c>
      <c r="AX197" s="14" t="s">
        <v>73</v>
      </c>
      <c r="AY197" s="264" t="s">
        <v>164</v>
      </c>
    </row>
    <row r="198" s="15" customFormat="1">
      <c r="A198" s="15"/>
      <c r="B198" s="276"/>
      <c r="C198" s="277"/>
      <c r="D198" s="240" t="s">
        <v>174</v>
      </c>
      <c r="E198" s="278" t="s">
        <v>21</v>
      </c>
      <c r="F198" s="279" t="s">
        <v>225</v>
      </c>
      <c r="G198" s="277"/>
      <c r="H198" s="280">
        <v>2.274</v>
      </c>
      <c r="I198" s="281"/>
      <c r="J198" s="277"/>
      <c r="K198" s="277"/>
      <c r="L198" s="282"/>
      <c r="M198" s="283"/>
      <c r="N198" s="284"/>
      <c r="O198" s="284"/>
      <c r="P198" s="284"/>
      <c r="Q198" s="284"/>
      <c r="R198" s="284"/>
      <c r="S198" s="284"/>
      <c r="T198" s="28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6" t="s">
        <v>174</v>
      </c>
      <c r="AU198" s="286" t="s">
        <v>82</v>
      </c>
      <c r="AV198" s="15" t="s">
        <v>171</v>
      </c>
      <c r="AW198" s="15" t="s">
        <v>34</v>
      </c>
      <c r="AX198" s="15" t="s">
        <v>80</v>
      </c>
      <c r="AY198" s="286" t="s">
        <v>164</v>
      </c>
    </row>
    <row r="199" s="2" customFormat="1" ht="16.5" customHeight="1">
      <c r="A199" s="39"/>
      <c r="B199" s="40"/>
      <c r="C199" s="227" t="s">
        <v>250</v>
      </c>
      <c r="D199" s="227" t="s">
        <v>166</v>
      </c>
      <c r="E199" s="228" t="s">
        <v>251</v>
      </c>
      <c r="F199" s="229" t="s">
        <v>252</v>
      </c>
      <c r="G199" s="230" t="s">
        <v>253</v>
      </c>
      <c r="H199" s="231">
        <v>30.399999999999999</v>
      </c>
      <c r="I199" s="232"/>
      <c r="J199" s="233">
        <f>ROUND(I199*H199,2)</f>
        <v>0</v>
      </c>
      <c r="K199" s="229" t="s">
        <v>170</v>
      </c>
      <c r="L199" s="45"/>
      <c r="M199" s="234" t="s">
        <v>21</v>
      </c>
      <c r="N199" s="235" t="s">
        <v>44</v>
      </c>
      <c r="O199" s="85"/>
      <c r="P199" s="236">
        <f>O199*H199</f>
        <v>0</v>
      </c>
      <c r="Q199" s="236">
        <v>0.00012</v>
      </c>
      <c r="R199" s="236">
        <f>Q199*H199</f>
        <v>0.0036479999999999998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171</v>
      </c>
      <c r="AT199" s="238" t="s">
        <v>166</v>
      </c>
      <c r="AU199" s="238" t="s">
        <v>82</v>
      </c>
      <c r="AY199" s="18" t="s">
        <v>164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80</v>
      </c>
      <c r="BK199" s="239">
        <f>ROUND(I199*H199,2)</f>
        <v>0</v>
      </c>
      <c r="BL199" s="18" t="s">
        <v>171</v>
      </c>
      <c r="BM199" s="238" t="s">
        <v>254</v>
      </c>
    </row>
    <row r="200" s="2" customFormat="1">
      <c r="A200" s="39"/>
      <c r="B200" s="40"/>
      <c r="C200" s="41"/>
      <c r="D200" s="240" t="s">
        <v>173</v>
      </c>
      <c r="E200" s="41"/>
      <c r="F200" s="241" t="s">
        <v>252</v>
      </c>
      <c r="G200" s="41"/>
      <c r="H200" s="41"/>
      <c r="I200" s="147"/>
      <c r="J200" s="41"/>
      <c r="K200" s="41"/>
      <c r="L200" s="45"/>
      <c r="M200" s="242"/>
      <c r="N200" s="24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173</v>
      </c>
      <c r="AU200" s="18" t="s">
        <v>82</v>
      </c>
    </row>
    <row r="201" s="14" customFormat="1">
      <c r="A201" s="14"/>
      <c r="B201" s="254"/>
      <c r="C201" s="255"/>
      <c r="D201" s="240" t="s">
        <v>174</v>
      </c>
      <c r="E201" s="256" t="s">
        <v>21</v>
      </c>
      <c r="F201" s="257" t="s">
        <v>255</v>
      </c>
      <c r="G201" s="255"/>
      <c r="H201" s="258">
        <v>14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4" t="s">
        <v>174</v>
      </c>
      <c r="AU201" s="264" t="s">
        <v>82</v>
      </c>
      <c r="AV201" s="14" t="s">
        <v>82</v>
      </c>
      <c r="AW201" s="14" t="s">
        <v>34</v>
      </c>
      <c r="AX201" s="14" t="s">
        <v>73</v>
      </c>
      <c r="AY201" s="264" t="s">
        <v>164</v>
      </c>
    </row>
    <row r="202" s="14" customFormat="1">
      <c r="A202" s="14"/>
      <c r="B202" s="254"/>
      <c r="C202" s="255"/>
      <c r="D202" s="240" t="s">
        <v>174</v>
      </c>
      <c r="E202" s="256" t="s">
        <v>21</v>
      </c>
      <c r="F202" s="257" t="s">
        <v>256</v>
      </c>
      <c r="G202" s="255"/>
      <c r="H202" s="258">
        <v>16.399999999999999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174</v>
      </c>
      <c r="AU202" s="264" t="s">
        <v>82</v>
      </c>
      <c r="AV202" s="14" t="s">
        <v>82</v>
      </c>
      <c r="AW202" s="14" t="s">
        <v>34</v>
      </c>
      <c r="AX202" s="14" t="s">
        <v>73</v>
      </c>
      <c r="AY202" s="264" t="s">
        <v>164</v>
      </c>
    </row>
    <row r="203" s="15" customFormat="1">
      <c r="A203" s="15"/>
      <c r="B203" s="276"/>
      <c r="C203" s="277"/>
      <c r="D203" s="240" t="s">
        <v>174</v>
      </c>
      <c r="E203" s="278" t="s">
        <v>21</v>
      </c>
      <c r="F203" s="279" t="s">
        <v>225</v>
      </c>
      <c r="G203" s="277"/>
      <c r="H203" s="280">
        <v>30.399999999999999</v>
      </c>
      <c r="I203" s="281"/>
      <c r="J203" s="277"/>
      <c r="K203" s="277"/>
      <c r="L203" s="282"/>
      <c r="M203" s="283"/>
      <c r="N203" s="284"/>
      <c r="O203" s="284"/>
      <c r="P203" s="284"/>
      <c r="Q203" s="284"/>
      <c r="R203" s="284"/>
      <c r="S203" s="284"/>
      <c r="T203" s="28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6" t="s">
        <v>174</v>
      </c>
      <c r="AU203" s="286" t="s">
        <v>82</v>
      </c>
      <c r="AV203" s="15" t="s">
        <v>171</v>
      </c>
      <c r="AW203" s="15" t="s">
        <v>34</v>
      </c>
      <c r="AX203" s="15" t="s">
        <v>80</v>
      </c>
      <c r="AY203" s="286" t="s">
        <v>164</v>
      </c>
    </row>
    <row r="204" s="2" customFormat="1" ht="16.5" customHeight="1">
      <c r="A204" s="39"/>
      <c r="B204" s="40"/>
      <c r="C204" s="227" t="s">
        <v>257</v>
      </c>
      <c r="D204" s="227" t="s">
        <v>166</v>
      </c>
      <c r="E204" s="228" t="s">
        <v>258</v>
      </c>
      <c r="F204" s="229" t="s">
        <v>259</v>
      </c>
      <c r="G204" s="230" t="s">
        <v>253</v>
      </c>
      <c r="H204" s="231">
        <v>3.5499999999999998</v>
      </c>
      <c r="I204" s="232"/>
      <c r="J204" s="233">
        <f>ROUND(I204*H204,2)</f>
        <v>0</v>
      </c>
      <c r="K204" s="229" t="s">
        <v>170</v>
      </c>
      <c r="L204" s="45"/>
      <c r="M204" s="234" t="s">
        <v>21</v>
      </c>
      <c r="N204" s="235" t="s">
        <v>44</v>
      </c>
      <c r="O204" s="85"/>
      <c r="P204" s="236">
        <f>O204*H204</f>
        <v>0</v>
      </c>
      <c r="Q204" s="236">
        <v>8.0000000000000007E-05</v>
      </c>
      <c r="R204" s="236">
        <f>Q204*H204</f>
        <v>0.00028400000000000002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171</v>
      </c>
      <c r="AT204" s="238" t="s">
        <v>166</v>
      </c>
      <c r="AU204" s="238" t="s">
        <v>82</v>
      </c>
      <c r="AY204" s="18" t="s">
        <v>164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80</v>
      </c>
      <c r="BK204" s="239">
        <f>ROUND(I204*H204,2)</f>
        <v>0</v>
      </c>
      <c r="BL204" s="18" t="s">
        <v>171</v>
      </c>
      <c r="BM204" s="238" t="s">
        <v>260</v>
      </c>
    </row>
    <row r="205" s="2" customFormat="1">
      <c r="A205" s="39"/>
      <c r="B205" s="40"/>
      <c r="C205" s="41"/>
      <c r="D205" s="240" t="s">
        <v>173</v>
      </c>
      <c r="E205" s="41"/>
      <c r="F205" s="241" t="s">
        <v>259</v>
      </c>
      <c r="G205" s="41"/>
      <c r="H205" s="41"/>
      <c r="I205" s="147"/>
      <c r="J205" s="41"/>
      <c r="K205" s="41"/>
      <c r="L205" s="45"/>
      <c r="M205" s="242"/>
      <c r="N205" s="24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173</v>
      </c>
      <c r="AU205" s="18" t="s">
        <v>82</v>
      </c>
    </row>
    <row r="206" s="14" customFormat="1">
      <c r="A206" s="14"/>
      <c r="B206" s="254"/>
      <c r="C206" s="255"/>
      <c r="D206" s="240" t="s">
        <v>174</v>
      </c>
      <c r="E206" s="256" t="s">
        <v>21</v>
      </c>
      <c r="F206" s="257" t="s">
        <v>261</v>
      </c>
      <c r="G206" s="255"/>
      <c r="H206" s="258">
        <v>3.5499999999999998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4" t="s">
        <v>174</v>
      </c>
      <c r="AU206" s="264" t="s">
        <v>82</v>
      </c>
      <c r="AV206" s="14" t="s">
        <v>82</v>
      </c>
      <c r="AW206" s="14" t="s">
        <v>34</v>
      </c>
      <c r="AX206" s="14" t="s">
        <v>80</v>
      </c>
      <c r="AY206" s="264" t="s">
        <v>164</v>
      </c>
    </row>
    <row r="207" s="2" customFormat="1" ht="16.5" customHeight="1">
      <c r="A207" s="39"/>
      <c r="B207" s="40"/>
      <c r="C207" s="227" t="s">
        <v>262</v>
      </c>
      <c r="D207" s="227" t="s">
        <v>166</v>
      </c>
      <c r="E207" s="228" t="s">
        <v>263</v>
      </c>
      <c r="F207" s="229" t="s">
        <v>264</v>
      </c>
      <c r="G207" s="230" t="s">
        <v>253</v>
      </c>
      <c r="H207" s="231">
        <v>6.0499999999999998</v>
      </c>
      <c r="I207" s="232"/>
      <c r="J207" s="233">
        <f>ROUND(I207*H207,2)</f>
        <v>0</v>
      </c>
      <c r="K207" s="229" t="s">
        <v>170</v>
      </c>
      <c r="L207" s="45"/>
      <c r="M207" s="234" t="s">
        <v>21</v>
      </c>
      <c r="N207" s="235" t="s">
        <v>44</v>
      </c>
      <c r="O207" s="85"/>
      <c r="P207" s="236">
        <f>O207*H207</f>
        <v>0</v>
      </c>
      <c r="Q207" s="236">
        <v>0.00012</v>
      </c>
      <c r="R207" s="236">
        <f>Q207*H207</f>
        <v>0.00072599999999999997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171</v>
      </c>
      <c r="AT207" s="238" t="s">
        <v>166</v>
      </c>
      <c r="AU207" s="238" t="s">
        <v>82</v>
      </c>
      <c r="AY207" s="18" t="s">
        <v>164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80</v>
      </c>
      <c r="BK207" s="239">
        <f>ROUND(I207*H207,2)</f>
        <v>0</v>
      </c>
      <c r="BL207" s="18" t="s">
        <v>171</v>
      </c>
      <c r="BM207" s="238" t="s">
        <v>265</v>
      </c>
    </row>
    <row r="208" s="2" customFormat="1">
      <c r="A208" s="39"/>
      <c r="B208" s="40"/>
      <c r="C208" s="41"/>
      <c r="D208" s="240" t="s">
        <v>173</v>
      </c>
      <c r="E208" s="41"/>
      <c r="F208" s="241" t="s">
        <v>264</v>
      </c>
      <c r="G208" s="41"/>
      <c r="H208" s="41"/>
      <c r="I208" s="147"/>
      <c r="J208" s="41"/>
      <c r="K208" s="41"/>
      <c r="L208" s="45"/>
      <c r="M208" s="242"/>
      <c r="N208" s="24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173</v>
      </c>
      <c r="AU208" s="18" t="s">
        <v>82</v>
      </c>
    </row>
    <row r="209" s="14" customFormat="1">
      <c r="A209" s="14"/>
      <c r="B209" s="254"/>
      <c r="C209" s="255"/>
      <c r="D209" s="240" t="s">
        <v>174</v>
      </c>
      <c r="E209" s="256" t="s">
        <v>21</v>
      </c>
      <c r="F209" s="257" t="s">
        <v>266</v>
      </c>
      <c r="G209" s="255"/>
      <c r="H209" s="258">
        <v>6.0499999999999998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4" t="s">
        <v>174</v>
      </c>
      <c r="AU209" s="264" t="s">
        <v>82</v>
      </c>
      <c r="AV209" s="14" t="s">
        <v>82</v>
      </c>
      <c r="AW209" s="14" t="s">
        <v>34</v>
      </c>
      <c r="AX209" s="14" t="s">
        <v>73</v>
      </c>
      <c r="AY209" s="264" t="s">
        <v>164</v>
      </c>
    </row>
    <row r="210" s="15" customFormat="1">
      <c r="A210" s="15"/>
      <c r="B210" s="276"/>
      <c r="C210" s="277"/>
      <c r="D210" s="240" t="s">
        <v>174</v>
      </c>
      <c r="E210" s="278" t="s">
        <v>21</v>
      </c>
      <c r="F210" s="279" t="s">
        <v>225</v>
      </c>
      <c r="G210" s="277"/>
      <c r="H210" s="280">
        <v>6.0499999999999998</v>
      </c>
      <c r="I210" s="281"/>
      <c r="J210" s="277"/>
      <c r="K210" s="277"/>
      <c r="L210" s="282"/>
      <c r="M210" s="283"/>
      <c r="N210" s="284"/>
      <c r="O210" s="284"/>
      <c r="P210" s="284"/>
      <c r="Q210" s="284"/>
      <c r="R210" s="284"/>
      <c r="S210" s="284"/>
      <c r="T210" s="28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6" t="s">
        <v>174</v>
      </c>
      <c r="AU210" s="286" t="s">
        <v>82</v>
      </c>
      <c r="AV210" s="15" t="s">
        <v>171</v>
      </c>
      <c r="AW210" s="15" t="s">
        <v>34</v>
      </c>
      <c r="AX210" s="15" t="s">
        <v>80</v>
      </c>
      <c r="AY210" s="286" t="s">
        <v>164</v>
      </c>
    </row>
    <row r="211" s="2" customFormat="1" ht="21.75" customHeight="1">
      <c r="A211" s="39"/>
      <c r="B211" s="40"/>
      <c r="C211" s="227" t="s">
        <v>267</v>
      </c>
      <c r="D211" s="227" t="s">
        <v>166</v>
      </c>
      <c r="E211" s="228" t="s">
        <v>268</v>
      </c>
      <c r="F211" s="229" t="s">
        <v>269</v>
      </c>
      <c r="G211" s="230" t="s">
        <v>229</v>
      </c>
      <c r="H211" s="231">
        <v>1</v>
      </c>
      <c r="I211" s="232"/>
      <c r="J211" s="233">
        <f>ROUND(I211*H211,2)</f>
        <v>0</v>
      </c>
      <c r="K211" s="229" t="s">
        <v>170</v>
      </c>
      <c r="L211" s="45"/>
      <c r="M211" s="234" t="s">
        <v>21</v>
      </c>
      <c r="N211" s="235" t="s">
        <v>44</v>
      </c>
      <c r="O211" s="85"/>
      <c r="P211" s="236">
        <f>O211*H211</f>
        <v>0</v>
      </c>
      <c r="Q211" s="236">
        <v>0.032349999999999997</v>
      </c>
      <c r="R211" s="236">
        <f>Q211*H211</f>
        <v>0.032349999999999997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171</v>
      </c>
      <c r="AT211" s="238" t="s">
        <v>166</v>
      </c>
      <c r="AU211" s="238" t="s">
        <v>82</v>
      </c>
      <c r="AY211" s="18" t="s">
        <v>164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80</v>
      </c>
      <c r="BK211" s="239">
        <f>ROUND(I211*H211,2)</f>
        <v>0</v>
      </c>
      <c r="BL211" s="18" t="s">
        <v>171</v>
      </c>
      <c r="BM211" s="238" t="s">
        <v>270</v>
      </c>
    </row>
    <row r="212" s="2" customFormat="1">
      <c r="A212" s="39"/>
      <c r="B212" s="40"/>
      <c r="C212" s="41"/>
      <c r="D212" s="240" t="s">
        <v>173</v>
      </c>
      <c r="E212" s="41"/>
      <c r="F212" s="241" t="s">
        <v>269</v>
      </c>
      <c r="G212" s="41"/>
      <c r="H212" s="41"/>
      <c r="I212" s="147"/>
      <c r="J212" s="41"/>
      <c r="K212" s="41"/>
      <c r="L212" s="45"/>
      <c r="M212" s="242"/>
      <c r="N212" s="24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173</v>
      </c>
      <c r="AU212" s="18" t="s">
        <v>82</v>
      </c>
    </row>
    <row r="213" s="13" customFormat="1">
      <c r="A213" s="13"/>
      <c r="B213" s="244"/>
      <c r="C213" s="245"/>
      <c r="D213" s="240" t="s">
        <v>174</v>
      </c>
      <c r="E213" s="246" t="s">
        <v>21</v>
      </c>
      <c r="F213" s="247" t="s">
        <v>271</v>
      </c>
      <c r="G213" s="245"/>
      <c r="H213" s="246" t="s">
        <v>21</v>
      </c>
      <c r="I213" s="248"/>
      <c r="J213" s="245"/>
      <c r="K213" s="245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174</v>
      </c>
      <c r="AU213" s="253" t="s">
        <v>82</v>
      </c>
      <c r="AV213" s="13" t="s">
        <v>80</v>
      </c>
      <c r="AW213" s="13" t="s">
        <v>34</v>
      </c>
      <c r="AX213" s="13" t="s">
        <v>73</v>
      </c>
      <c r="AY213" s="253" t="s">
        <v>164</v>
      </c>
    </row>
    <row r="214" s="13" customFormat="1">
      <c r="A214" s="13"/>
      <c r="B214" s="244"/>
      <c r="C214" s="245"/>
      <c r="D214" s="240" t="s">
        <v>174</v>
      </c>
      <c r="E214" s="246" t="s">
        <v>21</v>
      </c>
      <c r="F214" s="247" t="s">
        <v>216</v>
      </c>
      <c r="G214" s="245"/>
      <c r="H214" s="246" t="s">
        <v>21</v>
      </c>
      <c r="I214" s="248"/>
      <c r="J214" s="245"/>
      <c r="K214" s="245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174</v>
      </c>
      <c r="AU214" s="253" t="s">
        <v>82</v>
      </c>
      <c r="AV214" s="13" t="s">
        <v>80</v>
      </c>
      <c r="AW214" s="13" t="s">
        <v>34</v>
      </c>
      <c r="AX214" s="13" t="s">
        <v>73</v>
      </c>
      <c r="AY214" s="253" t="s">
        <v>164</v>
      </c>
    </row>
    <row r="215" s="14" customFormat="1">
      <c r="A215" s="14"/>
      <c r="B215" s="254"/>
      <c r="C215" s="255"/>
      <c r="D215" s="240" t="s">
        <v>174</v>
      </c>
      <c r="E215" s="256" t="s">
        <v>21</v>
      </c>
      <c r="F215" s="257" t="s">
        <v>80</v>
      </c>
      <c r="G215" s="255"/>
      <c r="H215" s="258">
        <v>1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4" t="s">
        <v>174</v>
      </c>
      <c r="AU215" s="264" t="s">
        <v>82</v>
      </c>
      <c r="AV215" s="14" t="s">
        <v>82</v>
      </c>
      <c r="AW215" s="14" t="s">
        <v>34</v>
      </c>
      <c r="AX215" s="14" t="s">
        <v>80</v>
      </c>
      <c r="AY215" s="264" t="s">
        <v>164</v>
      </c>
    </row>
    <row r="216" s="2" customFormat="1" ht="21.75" customHeight="1">
      <c r="A216" s="39"/>
      <c r="B216" s="40"/>
      <c r="C216" s="227" t="s">
        <v>8</v>
      </c>
      <c r="D216" s="227" t="s">
        <v>166</v>
      </c>
      <c r="E216" s="228" t="s">
        <v>272</v>
      </c>
      <c r="F216" s="229" t="s">
        <v>273</v>
      </c>
      <c r="G216" s="230" t="s">
        <v>229</v>
      </c>
      <c r="H216" s="231">
        <v>2</v>
      </c>
      <c r="I216" s="232"/>
      <c r="J216" s="233">
        <f>ROUND(I216*H216,2)</f>
        <v>0</v>
      </c>
      <c r="K216" s="229" t="s">
        <v>170</v>
      </c>
      <c r="L216" s="45"/>
      <c r="M216" s="234" t="s">
        <v>21</v>
      </c>
      <c r="N216" s="235" t="s">
        <v>44</v>
      </c>
      <c r="O216" s="85"/>
      <c r="P216" s="236">
        <f>O216*H216</f>
        <v>0</v>
      </c>
      <c r="Q216" s="236">
        <v>0.039629999999999999</v>
      </c>
      <c r="R216" s="236">
        <f>Q216*H216</f>
        <v>0.079259999999999997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171</v>
      </c>
      <c r="AT216" s="238" t="s">
        <v>166</v>
      </c>
      <c r="AU216" s="238" t="s">
        <v>82</v>
      </c>
      <c r="AY216" s="18" t="s">
        <v>164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80</v>
      </c>
      <c r="BK216" s="239">
        <f>ROUND(I216*H216,2)</f>
        <v>0</v>
      </c>
      <c r="BL216" s="18" t="s">
        <v>171</v>
      </c>
      <c r="BM216" s="238" t="s">
        <v>274</v>
      </c>
    </row>
    <row r="217" s="2" customFormat="1">
      <c r="A217" s="39"/>
      <c r="B217" s="40"/>
      <c r="C217" s="41"/>
      <c r="D217" s="240" t="s">
        <v>173</v>
      </c>
      <c r="E217" s="41"/>
      <c r="F217" s="241" t="s">
        <v>273</v>
      </c>
      <c r="G217" s="41"/>
      <c r="H217" s="41"/>
      <c r="I217" s="147"/>
      <c r="J217" s="41"/>
      <c r="K217" s="41"/>
      <c r="L217" s="45"/>
      <c r="M217" s="242"/>
      <c r="N217" s="24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173</v>
      </c>
      <c r="AU217" s="18" t="s">
        <v>82</v>
      </c>
    </row>
    <row r="218" s="13" customFormat="1">
      <c r="A218" s="13"/>
      <c r="B218" s="244"/>
      <c r="C218" s="245"/>
      <c r="D218" s="240" t="s">
        <v>174</v>
      </c>
      <c r="E218" s="246" t="s">
        <v>21</v>
      </c>
      <c r="F218" s="247" t="s">
        <v>216</v>
      </c>
      <c r="G218" s="245"/>
      <c r="H218" s="246" t="s">
        <v>21</v>
      </c>
      <c r="I218" s="248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174</v>
      </c>
      <c r="AU218" s="253" t="s">
        <v>82</v>
      </c>
      <c r="AV218" s="13" t="s">
        <v>80</v>
      </c>
      <c r="AW218" s="13" t="s">
        <v>34</v>
      </c>
      <c r="AX218" s="13" t="s">
        <v>73</v>
      </c>
      <c r="AY218" s="253" t="s">
        <v>164</v>
      </c>
    </row>
    <row r="219" s="14" customFormat="1">
      <c r="A219" s="14"/>
      <c r="B219" s="254"/>
      <c r="C219" s="255"/>
      <c r="D219" s="240" t="s">
        <v>174</v>
      </c>
      <c r="E219" s="256" t="s">
        <v>21</v>
      </c>
      <c r="F219" s="257" t="s">
        <v>80</v>
      </c>
      <c r="G219" s="255"/>
      <c r="H219" s="258">
        <v>1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4" t="s">
        <v>174</v>
      </c>
      <c r="AU219" s="264" t="s">
        <v>82</v>
      </c>
      <c r="AV219" s="14" t="s">
        <v>82</v>
      </c>
      <c r="AW219" s="14" t="s">
        <v>34</v>
      </c>
      <c r="AX219" s="14" t="s">
        <v>73</v>
      </c>
      <c r="AY219" s="264" t="s">
        <v>164</v>
      </c>
    </row>
    <row r="220" s="13" customFormat="1">
      <c r="A220" s="13"/>
      <c r="B220" s="244"/>
      <c r="C220" s="245"/>
      <c r="D220" s="240" t="s">
        <v>174</v>
      </c>
      <c r="E220" s="246" t="s">
        <v>21</v>
      </c>
      <c r="F220" s="247" t="s">
        <v>220</v>
      </c>
      <c r="G220" s="245"/>
      <c r="H220" s="246" t="s">
        <v>21</v>
      </c>
      <c r="I220" s="248"/>
      <c r="J220" s="245"/>
      <c r="K220" s="245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174</v>
      </c>
      <c r="AU220" s="253" t="s">
        <v>82</v>
      </c>
      <c r="AV220" s="13" t="s">
        <v>80</v>
      </c>
      <c r="AW220" s="13" t="s">
        <v>34</v>
      </c>
      <c r="AX220" s="13" t="s">
        <v>73</v>
      </c>
      <c r="AY220" s="253" t="s">
        <v>164</v>
      </c>
    </row>
    <row r="221" s="14" customFormat="1">
      <c r="A221" s="14"/>
      <c r="B221" s="254"/>
      <c r="C221" s="255"/>
      <c r="D221" s="240" t="s">
        <v>174</v>
      </c>
      <c r="E221" s="256" t="s">
        <v>21</v>
      </c>
      <c r="F221" s="257" t="s">
        <v>80</v>
      </c>
      <c r="G221" s="255"/>
      <c r="H221" s="258">
        <v>1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4" t="s">
        <v>174</v>
      </c>
      <c r="AU221" s="264" t="s">
        <v>82</v>
      </c>
      <c r="AV221" s="14" t="s">
        <v>82</v>
      </c>
      <c r="AW221" s="14" t="s">
        <v>34</v>
      </c>
      <c r="AX221" s="14" t="s">
        <v>73</v>
      </c>
      <c r="AY221" s="264" t="s">
        <v>164</v>
      </c>
    </row>
    <row r="222" s="15" customFormat="1">
      <c r="A222" s="15"/>
      <c r="B222" s="276"/>
      <c r="C222" s="277"/>
      <c r="D222" s="240" t="s">
        <v>174</v>
      </c>
      <c r="E222" s="278" t="s">
        <v>21</v>
      </c>
      <c r="F222" s="279" t="s">
        <v>225</v>
      </c>
      <c r="G222" s="277"/>
      <c r="H222" s="280">
        <v>2</v>
      </c>
      <c r="I222" s="281"/>
      <c r="J222" s="277"/>
      <c r="K222" s="277"/>
      <c r="L222" s="282"/>
      <c r="M222" s="283"/>
      <c r="N222" s="284"/>
      <c r="O222" s="284"/>
      <c r="P222" s="284"/>
      <c r="Q222" s="284"/>
      <c r="R222" s="284"/>
      <c r="S222" s="284"/>
      <c r="T222" s="28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6" t="s">
        <v>174</v>
      </c>
      <c r="AU222" s="286" t="s">
        <v>82</v>
      </c>
      <c r="AV222" s="15" t="s">
        <v>171</v>
      </c>
      <c r="AW222" s="15" t="s">
        <v>34</v>
      </c>
      <c r="AX222" s="15" t="s">
        <v>80</v>
      </c>
      <c r="AY222" s="286" t="s">
        <v>164</v>
      </c>
    </row>
    <row r="223" s="12" customFormat="1" ht="22.8" customHeight="1">
      <c r="A223" s="12"/>
      <c r="B223" s="211"/>
      <c r="C223" s="212"/>
      <c r="D223" s="213" t="s">
        <v>72</v>
      </c>
      <c r="E223" s="225" t="s">
        <v>275</v>
      </c>
      <c r="F223" s="225" t="s">
        <v>276</v>
      </c>
      <c r="G223" s="212"/>
      <c r="H223" s="212"/>
      <c r="I223" s="215"/>
      <c r="J223" s="226">
        <f>BK223</f>
        <v>0</v>
      </c>
      <c r="K223" s="212"/>
      <c r="L223" s="217"/>
      <c r="M223" s="218"/>
      <c r="N223" s="219"/>
      <c r="O223" s="219"/>
      <c r="P223" s="220">
        <f>SUM(P224:P239)</f>
        <v>0</v>
      </c>
      <c r="Q223" s="219"/>
      <c r="R223" s="220">
        <f>SUM(R224:R239)</f>
        <v>0.10786750000000001</v>
      </c>
      <c r="S223" s="219"/>
      <c r="T223" s="221">
        <f>SUM(T224:T239)</f>
        <v>0.0011525000000000001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2" t="s">
        <v>80</v>
      </c>
      <c r="AT223" s="223" t="s">
        <v>72</v>
      </c>
      <c r="AU223" s="223" t="s">
        <v>80</v>
      </c>
      <c r="AY223" s="222" t="s">
        <v>164</v>
      </c>
      <c r="BK223" s="224">
        <f>SUM(BK224:BK239)</f>
        <v>0</v>
      </c>
    </row>
    <row r="224" s="2" customFormat="1" ht="21.75" customHeight="1">
      <c r="A224" s="39"/>
      <c r="B224" s="40"/>
      <c r="C224" s="227" t="s">
        <v>277</v>
      </c>
      <c r="D224" s="227" t="s">
        <v>166</v>
      </c>
      <c r="E224" s="228" t="s">
        <v>278</v>
      </c>
      <c r="F224" s="229" t="s">
        <v>279</v>
      </c>
      <c r="G224" s="230" t="s">
        <v>253</v>
      </c>
      <c r="H224" s="231">
        <v>73.200000000000003</v>
      </c>
      <c r="I224" s="232"/>
      <c r="J224" s="233">
        <f>ROUND(I224*H224,2)</f>
        <v>0</v>
      </c>
      <c r="K224" s="229" t="s">
        <v>170</v>
      </c>
      <c r="L224" s="45"/>
      <c r="M224" s="234" t="s">
        <v>21</v>
      </c>
      <c r="N224" s="235" t="s">
        <v>44</v>
      </c>
      <c r="O224" s="85"/>
      <c r="P224" s="236">
        <f>O224*H224</f>
        <v>0</v>
      </c>
      <c r="Q224" s="236">
        <v>0.00079000000000000001</v>
      </c>
      <c r="R224" s="236">
        <f>Q224*H224</f>
        <v>0.057828000000000004</v>
      </c>
      <c r="S224" s="236">
        <v>1.0000000000000001E-05</v>
      </c>
      <c r="T224" s="237">
        <f>S224*H224</f>
        <v>0.00073200000000000012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171</v>
      </c>
      <c r="AT224" s="238" t="s">
        <v>166</v>
      </c>
      <c r="AU224" s="238" t="s">
        <v>82</v>
      </c>
      <c r="AY224" s="18" t="s">
        <v>164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80</v>
      </c>
      <c r="BK224" s="239">
        <f>ROUND(I224*H224,2)</f>
        <v>0</v>
      </c>
      <c r="BL224" s="18" t="s">
        <v>171</v>
      </c>
      <c r="BM224" s="238" t="s">
        <v>280</v>
      </c>
    </row>
    <row r="225" s="2" customFormat="1">
      <c r="A225" s="39"/>
      <c r="B225" s="40"/>
      <c r="C225" s="41"/>
      <c r="D225" s="240" t="s">
        <v>173</v>
      </c>
      <c r="E225" s="41"/>
      <c r="F225" s="241" t="s">
        <v>279</v>
      </c>
      <c r="G225" s="41"/>
      <c r="H225" s="41"/>
      <c r="I225" s="147"/>
      <c r="J225" s="41"/>
      <c r="K225" s="41"/>
      <c r="L225" s="45"/>
      <c r="M225" s="242"/>
      <c r="N225" s="24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173</v>
      </c>
      <c r="AU225" s="18" t="s">
        <v>82</v>
      </c>
    </row>
    <row r="226" s="13" customFormat="1">
      <c r="A226" s="13"/>
      <c r="B226" s="244"/>
      <c r="C226" s="245"/>
      <c r="D226" s="240" t="s">
        <v>174</v>
      </c>
      <c r="E226" s="246" t="s">
        <v>21</v>
      </c>
      <c r="F226" s="247" t="s">
        <v>281</v>
      </c>
      <c r="G226" s="245"/>
      <c r="H226" s="246" t="s">
        <v>21</v>
      </c>
      <c r="I226" s="248"/>
      <c r="J226" s="245"/>
      <c r="K226" s="245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174</v>
      </c>
      <c r="AU226" s="253" t="s">
        <v>82</v>
      </c>
      <c r="AV226" s="13" t="s">
        <v>80</v>
      </c>
      <c r="AW226" s="13" t="s">
        <v>34</v>
      </c>
      <c r="AX226" s="13" t="s">
        <v>73</v>
      </c>
      <c r="AY226" s="253" t="s">
        <v>164</v>
      </c>
    </row>
    <row r="227" s="13" customFormat="1">
      <c r="A227" s="13"/>
      <c r="B227" s="244"/>
      <c r="C227" s="245"/>
      <c r="D227" s="240" t="s">
        <v>174</v>
      </c>
      <c r="E227" s="246" t="s">
        <v>21</v>
      </c>
      <c r="F227" s="247" t="s">
        <v>282</v>
      </c>
      <c r="G227" s="245"/>
      <c r="H227" s="246" t="s">
        <v>21</v>
      </c>
      <c r="I227" s="248"/>
      <c r="J227" s="245"/>
      <c r="K227" s="245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174</v>
      </c>
      <c r="AU227" s="253" t="s">
        <v>82</v>
      </c>
      <c r="AV227" s="13" t="s">
        <v>80</v>
      </c>
      <c r="AW227" s="13" t="s">
        <v>34</v>
      </c>
      <c r="AX227" s="13" t="s">
        <v>73</v>
      </c>
      <c r="AY227" s="253" t="s">
        <v>164</v>
      </c>
    </row>
    <row r="228" s="13" customFormat="1">
      <c r="A228" s="13"/>
      <c r="B228" s="244"/>
      <c r="C228" s="245"/>
      <c r="D228" s="240" t="s">
        <v>174</v>
      </c>
      <c r="E228" s="246" t="s">
        <v>21</v>
      </c>
      <c r="F228" s="247" t="s">
        <v>216</v>
      </c>
      <c r="G228" s="245"/>
      <c r="H228" s="246" t="s">
        <v>21</v>
      </c>
      <c r="I228" s="248"/>
      <c r="J228" s="245"/>
      <c r="K228" s="245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174</v>
      </c>
      <c r="AU228" s="253" t="s">
        <v>82</v>
      </c>
      <c r="AV228" s="13" t="s">
        <v>80</v>
      </c>
      <c r="AW228" s="13" t="s">
        <v>34</v>
      </c>
      <c r="AX228" s="13" t="s">
        <v>73</v>
      </c>
      <c r="AY228" s="253" t="s">
        <v>164</v>
      </c>
    </row>
    <row r="229" s="13" customFormat="1">
      <c r="A229" s="13"/>
      <c r="B229" s="244"/>
      <c r="C229" s="245"/>
      <c r="D229" s="240" t="s">
        <v>174</v>
      </c>
      <c r="E229" s="246" t="s">
        <v>21</v>
      </c>
      <c r="F229" s="247" t="s">
        <v>283</v>
      </c>
      <c r="G229" s="245"/>
      <c r="H229" s="246" t="s">
        <v>21</v>
      </c>
      <c r="I229" s="248"/>
      <c r="J229" s="245"/>
      <c r="K229" s="245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174</v>
      </c>
      <c r="AU229" s="253" t="s">
        <v>82</v>
      </c>
      <c r="AV229" s="13" t="s">
        <v>80</v>
      </c>
      <c r="AW229" s="13" t="s">
        <v>34</v>
      </c>
      <c r="AX229" s="13" t="s">
        <v>73</v>
      </c>
      <c r="AY229" s="253" t="s">
        <v>164</v>
      </c>
    </row>
    <row r="230" s="14" customFormat="1">
      <c r="A230" s="14"/>
      <c r="B230" s="254"/>
      <c r="C230" s="255"/>
      <c r="D230" s="240" t="s">
        <v>174</v>
      </c>
      <c r="E230" s="256" t="s">
        <v>21</v>
      </c>
      <c r="F230" s="257" t="s">
        <v>284</v>
      </c>
      <c r="G230" s="255"/>
      <c r="H230" s="258">
        <v>27.899999999999999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4" t="s">
        <v>174</v>
      </c>
      <c r="AU230" s="264" t="s">
        <v>82</v>
      </c>
      <c r="AV230" s="14" t="s">
        <v>82</v>
      </c>
      <c r="AW230" s="14" t="s">
        <v>34</v>
      </c>
      <c r="AX230" s="14" t="s">
        <v>73</v>
      </c>
      <c r="AY230" s="264" t="s">
        <v>164</v>
      </c>
    </row>
    <row r="231" s="14" customFormat="1">
      <c r="A231" s="14"/>
      <c r="B231" s="254"/>
      <c r="C231" s="255"/>
      <c r="D231" s="240" t="s">
        <v>174</v>
      </c>
      <c r="E231" s="256" t="s">
        <v>21</v>
      </c>
      <c r="F231" s="257" t="s">
        <v>285</v>
      </c>
      <c r="G231" s="255"/>
      <c r="H231" s="258">
        <v>27.899999999999999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4" t="s">
        <v>174</v>
      </c>
      <c r="AU231" s="264" t="s">
        <v>82</v>
      </c>
      <c r="AV231" s="14" t="s">
        <v>82</v>
      </c>
      <c r="AW231" s="14" t="s">
        <v>34</v>
      </c>
      <c r="AX231" s="14" t="s">
        <v>73</v>
      </c>
      <c r="AY231" s="264" t="s">
        <v>164</v>
      </c>
    </row>
    <row r="232" s="14" customFormat="1">
      <c r="A232" s="14"/>
      <c r="B232" s="254"/>
      <c r="C232" s="255"/>
      <c r="D232" s="240" t="s">
        <v>174</v>
      </c>
      <c r="E232" s="256" t="s">
        <v>21</v>
      </c>
      <c r="F232" s="257" t="s">
        <v>286</v>
      </c>
      <c r="G232" s="255"/>
      <c r="H232" s="258">
        <v>17.399999999999999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4" t="s">
        <v>174</v>
      </c>
      <c r="AU232" s="264" t="s">
        <v>82</v>
      </c>
      <c r="AV232" s="14" t="s">
        <v>82</v>
      </c>
      <c r="AW232" s="14" t="s">
        <v>34</v>
      </c>
      <c r="AX232" s="14" t="s">
        <v>73</v>
      </c>
      <c r="AY232" s="264" t="s">
        <v>164</v>
      </c>
    </row>
    <row r="233" s="15" customFormat="1">
      <c r="A233" s="15"/>
      <c r="B233" s="276"/>
      <c r="C233" s="277"/>
      <c r="D233" s="240" t="s">
        <v>174</v>
      </c>
      <c r="E233" s="278" t="s">
        <v>21</v>
      </c>
      <c r="F233" s="279" t="s">
        <v>225</v>
      </c>
      <c r="G233" s="277"/>
      <c r="H233" s="280">
        <v>73.200000000000003</v>
      </c>
      <c r="I233" s="281"/>
      <c r="J233" s="277"/>
      <c r="K233" s="277"/>
      <c r="L233" s="282"/>
      <c r="M233" s="283"/>
      <c r="N233" s="284"/>
      <c r="O233" s="284"/>
      <c r="P233" s="284"/>
      <c r="Q233" s="284"/>
      <c r="R233" s="284"/>
      <c r="S233" s="284"/>
      <c r="T233" s="28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6" t="s">
        <v>174</v>
      </c>
      <c r="AU233" s="286" t="s">
        <v>82</v>
      </c>
      <c r="AV233" s="15" t="s">
        <v>171</v>
      </c>
      <c r="AW233" s="15" t="s">
        <v>34</v>
      </c>
      <c r="AX233" s="15" t="s">
        <v>80</v>
      </c>
      <c r="AY233" s="286" t="s">
        <v>164</v>
      </c>
    </row>
    <row r="234" s="2" customFormat="1" ht="21.75" customHeight="1">
      <c r="A234" s="39"/>
      <c r="B234" s="40"/>
      <c r="C234" s="227" t="s">
        <v>287</v>
      </c>
      <c r="D234" s="227" t="s">
        <v>166</v>
      </c>
      <c r="E234" s="228" t="s">
        <v>288</v>
      </c>
      <c r="F234" s="229" t="s">
        <v>289</v>
      </c>
      <c r="G234" s="230" t="s">
        <v>253</v>
      </c>
      <c r="H234" s="231">
        <v>42.049999999999997</v>
      </c>
      <c r="I234" s="232"/>
      <c r="J234" s="233">
        <f>ROUND(I234*H234,2)</f>
        <v>0</v>
      </c>
      <c r="K234" s="229" t="s">
        <v>170</v>
      </c>
      <c r="L234" s="45"/>
      <c r="M234" s="234" t="s">
        <v>21</v>
      </c>
      <c r="N234" s="235" t="s">
        <v>44</v>
      </c>
      <c r="O234" s="85"/>
      <c r="P234" s="236">
        <f>O234*H234</f>
        <v>0</v>
      </c>
      <c r="Q234" s="236">
        <v>0.0011900000000000001</v>
      </c>
      <c r="R234" s="236">
        <f>Q234*H234</f>
        <v>0.050039500000000001</v>
      </c>
      <c r="S234" s="236">
        <v>1.0000000000000001E-05</v>
      </c>
      <c r="T234" s="237">
        <f>S234*H234</f>
        <v>0.00042050000000000003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171</v>
      </c>
      <c r="AT234" s="238" t="s">
        <v>166</v>
      </c>
      <c r="AU234" s="238" t="s">
        <v>82</v>
      </c>
      <c r="AY234" s="18" t="s">
        <v>164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80</v>
      </c>
      <c r="BK234" s="239">
        <f>ROUND(I234*H234,2)</f>
        <v>0</v>
      </c>
      <c r="BL234" s="18" t="s">
        <v>171</v>
      </c>
      <c r="BM234" s="238" t="s">
        <v>290</v>
      </c>
    </row>
    <row r="235" s="2" customFormat="1">
      <c r="A235" s="39"/>
      <c r="B235" s="40"/>
      <c r="C235" s="41"/>
      <c r="D235" s="240" t="s">
        <v>173</v>
      </c>
      <c r="E235" s="41"/>
      <c r="F235" s="241" t="s">
        <v>289</v>
      </c>
      <c r="G235" s="41"/>
      <c r="H235" s="41"/>
      <c r="I235" s="147"/>
      <c r="J235" s="41"/>
      <c r="K235" s="41"/>
      <c r="L235" s="45"/>
      <c r="M235" s="242"/>
      <c r="N235" s="243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173</v>
      </c>
      <c r="AU235" s="18" t="s">
        <v>82</v>
      </c>
    </row>
    <row r="236" s="13" customFormat="1">
      <c r="A236" s="13"/>
      <c r="B236" s="244"/>
      <c r="C236" s="245"/>
      <c r="D236" s="240" t="s">
        <v>174</v>
      </c>
      <c r="E236" s="246" t="s">
        <v>21</v>
      </c>
      <c r="F236" s="247" t="s">
        <v>216</v>
      </c>
      <c r="G236" s="245"/>
      <c r="H236" s="246" t="s">
        <v>21</v>
      </c>
      <c r="I236" s="248"/>
      <c r="J236" s="245"/>
      <c r="K236" s="245"/>
      <c r="L236" s="249"/>
      <c r="M236" s="250"/>
      <c r="N236" s="251"/>
      <c r="O236" s="251"/>
      <c r="P236" s="251"/>
      <c r="Q236" s="251"/>
      <c r="R236" s="251"/>
      <c r="S236" s="251"/>
      <c r="T236" s="25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3" t="s">
        <v>174</v>
      </c>
      <c r="AU236" s="253" t="s">
        <v>82</v>
      </c>
      <c r="AV236" s="13" t="s">
        <v>80</v>
      </c>
      <c r="AW236" s="13" t="s">
        <v>34</v>
      </c>
      <c r="AX236" s="13" t="s">
        <v>73</v>
      </c>
      <c r="AY236" s="253" t="s">
        <v>164</v>
      </c>
    </row>
    <row r="237" s="14" customFormat="1">
      <c r="A237" s="14"/>
      <c r="B237" s="254"/>
      <c r="C237" s="255"/>
      <c r="D237" s="240" t="s">
        <v>174</v>
      </c>
      <c r="E237" s="256" t="s">
        <v>21</v>
      </c>
      <c r="F237" s="257" t="s">
        <v>291</v>
      </c>
      <c r="G237" s="255"/>
      <c r="H237" s="258">
        <v>23.050000000000001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4" t="s">
        <v>174</v>
      </c>
      <c r="AU237" s="264" t="s">
        <v>82</v>
      </c>
      <c r="AV237" s="14" t="s">
        <v>82</v>
      </c>
      <c r="AW237" s="14" t="s">
        <v>34</v>
      </c>
      <c r="AX237" s="14" t="s">
        <v>73</v>
      </c>
      <c r="AY237" s="264" t="s">
        <v>164</v>
      </c>
    </row>
    <row r="238" s="14" customFormat="1">
      <c r="A238" s="14"/>
      <c r="B238" s="254"/>
      <c r="C238" s="255"/>
      <c r="D238" s="240" t="s">
        <v>174</v>
      </c>
      <c r="E238" s="256" t="s">
        <v>21</v>
      </c>
      <c r="F238" s="257" t="s">
        <v>292</v>
      </c>
      <c r="G238" s="255"/>
      <c r="H238" s="258">
        <v>19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4" t="s">
        <v>174</v>
      </c>
      <c r="AU238" s="264" t="s">
        <v>82</v>
      </c>
      <c r="AV238" s="14" t="s">
        <v>82</v>
      </c>
      <c r="AW238" s="14" t="s">
        <v>34</v>
      </c>
      <c r="AX238" s="14" t="s">
        <v>73</v>
      </c>
      <c r="AY238" s="264" t="s">
        <v>164</v>
      </c>
    </row>
    <row r="239" s="15" customFormat="1">
      <c r="A239" s="15"/>
      <c r="B239" s="276"/>
      <c r="C239" s="277"/>
      <c r="D239" s="240" t="s">
        <v>174</v>
      </c>
      <c r="E239" s="278" t="s">
        <v>21</v>
      </c>
      <c r="F239" s="279" t="s">
        <v>225</v>
      </c>
      <c r="G239" s="277"/>
      <c r="H239" s="280">
        <v>42.049999999999997</v>
      </c>
      <c r="I239" s="281"/>
      <c r="J239" s="277"/>
      <c r="K239" s="277"/>
      <c r="L239" s="282"/>
      <c r="M239" s="283"/>
      <c r="N239" s="284"/>
      <c r="O239" s="284"/>
      <c r="P239" s="284"/>
      <c r="Q239" s="284"/>
      <c r="R239" s="284"/>
      <c r="S239" s="284"/>
      <c r="T239" s="28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6" t="s">
        <v>174</v>
      </c>
      <c r="AU239" s="286" t="s">
        <v>82</v>
      </c>
      <c r="AV239" s="15" t="s">
        <v>171</v>
      </c>
      <c r="AW239" s="15" t="s">
        <v>34</v>
      </c>
      <c r="AX239" s="15" t="s">
        <v>80</v>
      </c>
      <c r="AY239" s="286" t="s">
        <v>164</v>
      </c>
    </row>
    <row r="240" s="12" customFormat="1" ht="22.8" customHeight="1">
      <c r="A240" s="12"/>
      <c r="B240" s="211"/>
      <c r="C240" s="212"/>
      <c r="D240" s="213" t="s">
        <v>72</v>
      </c>
      <c r="E240" s="225" t="s">
        <v>171</v>
      </c>
      <c r="F240" s="225" t="s">
        <v>293</v>
      </c>
      <c r="G240" s="212"/>
      <c r="H240" s="212"/>
      <c r="I240" s="215"/>
      <c r="J240" s="226">
        <f>BK240</f>
        <v>0</v>
      </c>
      <c r="K240" s="212"/>
      <c r="L240" s="217"/>
      <c r="M240" s="218"/>
      <c r="N240" s="219"/>
      <c r="O240" s="219"/>
      <c r="P240" s="220">
        <f>SUM(P241:P248)</f>
        <v>0</v>
      </c>
      <c r="Q240" s="219"/>
      <c r="R240" s="220">
        <f>SUM(R241:R248)</f>
        <v>0.085379999999999998</v>
      </c>
      <c r="S240" s="219"/>
      <c r="T240" s="221">
        <f>SUM(T241:T248)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2" t="s">
        <v>80</v>
      </c>
      <c r="AT240" s="223" t="s">
        <v>72</v>
      </c>
      <c r="AU240" s="223" t="s">
        <v>80</v>
      </c>
      <c r="AY240" s="222" t="s">
        <v>164</v>
      </c>
      <c r="BK240" s="224">
        <f>SUM(BK241:BK248)</f>
        <v>0</v>
      </c>
    </row>
    <row r="241" s="2" customFormat="1" ht="21.75" customHeight="1">
      <c r="A241" s="39"/>
      <c r="B241" s="40"/>
      <c r="C241" s="227" t="s">
        <v>294</v>
      </c>
      <c r="D241" s="227" t="s">
        <v>166</v>
      </c>
      <c r="E241" s="228" t="s">
        <v>295</v>
      </c>
      <c r="F241" s="229" t="s">
        <v>296</v>
      </c>
      <c r="G241" s="230" t="s">
        <v>229</v>
      </c>
      <c r="H241" s="231">
        <v>2</v>
      </c>
      <c r="I241" s="232"/>
      <c r="J241" s="233">
        <f>ROUND(I241*H241,2)</f>
        <v>0</v>
      </c>
      <c r="K241" s="229" t="s">
        <v>170</v>
      </c>
      <c r="L241" s="45"/>
      <c r="M241" s="234" t="s">
        <v>21</v>
      </c>
      <c r="N241" s="235" t="s">
        <v>44</v>
      </c>
      <c r="O241" s="85"/>
      <c r="P241" s="236">
        <f>O241*H241</f>
        <v>0</v>
      </c>
      <c r="Q241" s="236">
        <v>0.0022899999999999999</v>
      </c>
      <c r="R241" s="236">
        <f>Q241*H241</f>
        <v>0.0045799999999999999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171</v>
      </c>
      <c r="AT241" s="238" t="s">
        <v>166</v>
      </c>
      <c r="AU241" s="238" t="s">
        <v>82</v>
      </c>
      <c r="AY241" s="18" t="s">
        <v>164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80</v>
      </c>
      <c r="BK241" s="239">
        <f>ROUND(I241*H241,2)</f>
        <v>0</v>
      </c>
      <c r="BL241" s="18" t="s">
        <v>171</v>
      </c>
      <c r="BM241" s="238" t="s">
        <v>297</v>
      </c>
    </row>
    <row r="242" s="2" customFormat="1">
      <c r="A242" s="39"/>
      <c r="B242" s="40"/>
      <c r="C242" s="41"/>
      <c r="D242" s="240" t="s">
        <v>173</v>
      </c>
      <c r="E242" s="41"/>
      <c r="F242" s="241" t="s">
        <v>296</v>
      </c>
      <c r="G242" s="41"/>
      <c r="H242" s="41"/>
      <c r="I242" s="147"/>
      <c r="J242" s="41"/>
      <c r="K242" s="41"/>
      <c r="L242" s="45"/>
      <c r="M242" s="242"/>
      <c r="N242" s="24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173</v>
      </c>
      <c r="AU242" s="18" t="s">
        <v>82</v>
      </c>
    </row>
    <row r="243" s="13" customFormat="1">
      <c r="A243" s="13"/>
      <c r="B243" s="244"/>
      <c r="C243" s="245"/>
      <c r="D243" s="240" t="s">
        <v>174</v>
      </c>
      <c r="E243" s="246" t="s">
        <v>21</v>
      </c>
      <c r="F243" s="247" t="s">
        <v>298</v>
      </c>
      <c r="G243" s="245"/>
      <c r="H243" s="246" t="s">
        <v>21</v>
      </c>
      <c r="I243" s="248"/>
      <c r="J243" s="245"/>
      <c r="K243" s="245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174</v>
      </c>
      <c r="AU243" s="253" t="s">
        <v>82</v>
      </c>
      <c r="AV243" s="13" t="s">
        <v>80</v>
      </c>
      <c r="AW243" s="13" t="s">
        <v>34</v>
      </c>
      <c r="AX243" s="13" t="s">
        <v>73</v>
      </c>
      <c r="AY243" s="253" t="s">
        <v>164</v>
      </c>
    </row>
    <row r="244" s="13" customFormat="1">
      <c r="A244" s="13"/>
      <c r="B244" s="244"/>
      <c r="C244" s="245"/>
      <c r="D244" s="240" t="s">
        <v>174</v>
      </c>
      <c r="E244" s="246" t="s">
        <v>21</v>
      </c>
      <c r="F244" s="247" t="s">
        <v>299</v>
      </c>
      <c r="G244" s="245"/>
      <c r="H244" s="246" t="s">
        <v>21</v>
      </c>
      <c r="I244" s="248"/>
      <c r="J244" s="245"/>
      <c r="K244" s="245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174</v>
      </c>
      <c r="AU244" s="253" t="s">
        <v>82</v>
      </c>
      <c r="AV244" s="13" t="s">
        <v>80</v>
      </c>
      <c r="AW244" s="13" t="s">
        <v>34</v>
      </c>
      <c r="AX244" s="13" t="s">
        <v>73</v>
      </c>
      <c r="AY244" s="253" t="s">
        <v>164</v>
      </c>
    </row>
    <row r="245" s="14" customFormat="1">
      <c r="A245" s="14"/>
      <c r="B245" s="254"/>
      <c r="C245" s="255"/>
      <c r="D245" s="240" t="s">
        <v>174</v>
      </c>
      <c r="E245" s="256" t="s">
        <v>21</v>
      </c>
      <c r="F245" s="257" t="s">
        <v>82</v>
      </c>
      <c r="G245" s="255"/>
      <c r="H245" s="258">
        <v>2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174</v>
      </c>
      <c r="AU245" s="264" t="s">
        <v>82</v>
      </c>
      <c r="AV245" s="14" t="s">
        <v>82</v>
      </c>
      <c r="AW245" s="14" t="s">
        <v>34</v>
      </c>
      <c r="AX245" s="14" t="s">
        <v>80</v>
      </c>
      <c r="AY245" s="264" t="s">
        <v>164</v>
      </c>
    </row>
    <row r="246" s="2" customFormat="1" ht="16.5" customHeight="1">
      <c r="A246" s="39"/>
      <c r="B246" s="40"/>
      <c r="C246" s="265" t="s">
        <v>300</v>
      </c>
      <c r="D246" s="265" t="s">
        <v>178</v>
      </c>
      <c r="E246" s="266" t="s">
        <v>301</v>
      </c>
      <c r="F246" s="267" t="s">
        <v>302</v>
      </c>
      <c r="G246" s="268" t="s">
        <v>229</v>
      </c>
      <c r="H246" s="269">
        <v>2.02</v>
      </c>
      <c r="I246" s="270"/>
      <c r="J246" s="271">
        <f>ROUND(I246*H246,2)</f>
        <v>0</v>
      </c>
      <c r="K246" s="267" t="s">
        <v>170</v>
      </c>
      <c r="L246" s="272"/>
      <c r="M246" s="273" t="s">
        <v>21</v>
      </c>
      <c r="N246" s="274" t="s">
        <v>44</v>
      </c>
      <c r="O246" s="85"/>
      <c r="P246" s="236">
        <f>O246*H246</f>
        <v>0</v>
      </c>
      <c r="Q246" s="236">
        <v>0.040000000000000001</v>
      </c>
      <c r="R246" s="236">
        <f>Q246*H246</f>
        <v>0.080799999999999997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182</v>
      </c>
      <c r="AT246" s="238" t="s">
        <v>178</v>
      </c>
      <c r="AU246" s="238" t="s">
        <v>82</v>
      </c>
      <c r="AY246" s="18" t="s">
        <v>164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80</v>
      </c>
      <c r="BK246" s="239">
        <f>ROUND(I246*H246,2)</f>
        <v>0</v>
      </c>
      <c r="BL246" s="18" t="s">
        <v>171</v>
      </c>
      <c r="BM246" s="238" t="s">
        <v>303</v>
      </c>
    </row>
    <row r="247" s="2" customFormat="1">
      <c r="A247" s="39"/>
      <c r="B247" s="40"/>
      <c r="C247" s="41"/>
      <c r="D247" s="240" t="s">
        <v>173</v>
      </c>
      <c r="E247" s="41"/>
      <c r="F247" s="241" t="s">
        <v>302</v>
      </c>
      <c r="G247" s="41"/>
      <c r="H247" s="41"/>
      <c r="I247" s="147"/>
      <c r="J247" s="41"/>
      <c r="K247" s="41"/>
      <c r="L247" s="45"/>
      <c r="M247" s="242"/>
      <c r="N247" s="24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173</v>
      </c>
      <c r="AU247" s="18" t="s">
        <v>82</v>
      </c>
    </row>
    <row r="248" s="14" customFormat="1">
      <c r="A248" s="14"/>
      <c r="B248" s="254"/>
      <c r="C248" s="255"/>
      <c r="D248" s="240" t="s">
        <v>174</v>
      </c>
      <c r="E248" s="256" t="s">
        <v>21</v>
      </c>
      <c r="F248" s="257" t="s">
        <v>304</v>
      </c>
      <c r="G248" s="255"/>
      <c r="H248" s="258">
        <v>2.02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4" t="s">
        <v>174</v>
      </c>
      <c r="AU248" s="264" t="s">
        <v>82</v>
      </c>
      <c r="AV248" s="14" t="s">
        <v>82</v>
      </c>
      <c r="AW248" s="14" t="s">
        <v>34</v>
      </c>
      <c r="AX248" s="14" t="s">
        <v>80</v>
      </c>
      <c r="AY248" s="264" t="s">
        <v>164</v>
      </c>
    </row>
    <row r="249" s="12" customFormat="1" ht="22.8" customHeight="1">
      <c r="A249" s="12"/>
      <c r="B249" s="211"/>
      <c r="C249" s="212"/>
      <c r="D249" s="213" t="s">
        <v>72</v>
      </c>
      <c r="E249" s="225" t="s">
        <v>305</v>
      </c>
      <c r="F249" s="225" t="s">
        <v>306</v>
      </c>
      <c r="G249" s="212"/>
      <c r="H249" s="212"/>
      <c r="I249" s="215"/>
      <c r="J249" s="226">
        <f>BK249</f>
        <v>0</v>
      </c>
      <c r="K249" s="212"/>
      <c r="L249" s="217"/>
      <c r="M249" s="218"/>
      <c r="N249" s="219"/>
      <c r="O249" s="219"/>
      <c r="P249" s="220">
        <f>SUM(P250:P270)</f>
        <v>0</v>
      </c>
      <c r="Q249" s="219"/>
      <c r="R249" s="220">
        <f>SUM(R250:R270)</f>
        <v>0.56777999999999995</v>
      </c>
      <c r="S249" s="219"/>
      <c r="T249" s="221">
        <f>SUM(T250:T270)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2" t="s">
        <v>80</v>
      </c>
      <c r="AT249" s="223" t="s">
        <v>72</v>
      </c>
      <c r="AU249" s="223" t="s">
        <v>80</v>
      </c>
      <c r="AY249" s="222" t="s">
        <v>164</v>
      </c>
      <c r="BK249" s="224">
        <f>SUM(BK250:BK270)</f>
        <v>0</v>
      </c>
    </row>
    <row r="250" s="2" customFormat="1" ht="21.75" customHeight="1">
      <c r="A250" s="39"/>
      <c r="B250" s="40"/>
      <c r="C250" s="227" t="s">
        <v>307</v>
      </c>
      <c r="D250" s="227" t="s">
        <v>166</v>
      </c>
      <c r="E250" s="228" t="s">
        <v>308</v>
      </c>
      <c r="F250" s="229" t="s">
        <v>309</v>
      </c>
      <c r="G250" s="230" t="s">
        <v>204</v>
      </c>
      <c r="H250" s="231">
        <v>9.4629999999999992</v>
      </c>
      <c r="I250" s="232"/>
      <c r="J250" s="233">
        <f>ROUND(I250*H250,2)</f>
        <v>0</v>
      </c>
      <c r="K250" s="229" t="s">
        <v>21</v>
      </c>
      <c r="L250" s="45"/>
      <c r="M250" s="234" t="s">
        <v>21</v>
      </c>
      <c r="N250" s="235" t="s">
        <v>44</v>
      </c>
      <c r="O250" s="85"/>
      <c r="P250" s="236">
        <f>O250*H250</f>
        <v>0</v>
      </c>
      <c r="Q250" s="236">
        <v>0.059999999999999998</v>
      </c>
      <c r="R250" s="236">
        <f>Q250*H250</f>
        <v>0.56777999999999995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277</v>
      </c>
      <c r="AT250" s="238" t="s">
        <v>166</v>
      </c>
      <c r="AU250" s="238" t="s">
        <v>82</v>
      </c>
      <c r="AY250" s="18" t="s">
        <v>164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80</v>
      </c>
      <c r="BK250" s="239">
        <f>ROUND(I250*H250,2)</f>
        <v>0</v>
      </c>
      <c r="BL250" s="18" t="s">
        <v>277</v>
      </c>
      <c r="BM250" s="238" t="s">
        <v>310</v>
      </c>
    </row>
    <row r="251" s="2" customFormat="1">
      <c r="A251" s="39"/>
      <c r="B251" s="40"/>
      <c r="C251" s="41"/>
      <c r="D251" s="240" t="s">
        <v>173</v>
      </c>
      <c r="E251" s="41"/>
      <c r="F251" s="241" t="s">
        <v>309</v>
      </c>
      <c r="G251" s="41"/>
      <c r="H251" s="41"/>
      <c r="I251" s="147"/>
      <c r="J251" s="41"/>
      <c r="K251" s="41"/>
      <c r="L251" s="45"/>
      <c r="M251" s="242"/>
      <c r="N251" s="24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173</v>
      </c>
      <c r="AU251" s="18" t="s">
        <v>82</v>
      </c>
    </row>
    <row r="252" s="13" customFormat="1">
      <c r="A252" s="13"/>
      <c r="B252" s="244"/>
      <c r="C252" s="245"/>
      <c r="D252" s="240" t="s">
        <v>174</v>
      </c>
      <c r="E252" s="246" t="s">
        <v>21</v>
      </c>
      <c r="F252" s="247" t="s">
        <v>311</v>
      </c>
      <c r="G252" s="245"/>
      <c r="H252" s="246" t="s">
        <v>21</v>
      </c>
      <c r="I252" s="248"/>
      <c r="J252" s="245"/>
      <c r="K252" s="245"/>
      <c r="L252" s="249"/>
      <c r="M252" s="250"/>
      <c r="N252" s="251"/>
      <c r="O252" s="251"/>
      <c r="P252" s="251"/>
      <c r="Q252" s="251"/>
      <c r="R252" s="251"/>
      <c r="S252" s="251"/>
      <c r="T252" s="25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3" t="s">
        <v>174</v>
      </c>
      <c r="AU252" s="253" t="s">
        <v>82</v>
      </c>
      <c r="AV252" s="13" t="s">
        <v>80</v>
      </c>
      <c r="AW252" s="13" t="s">
        <v>34</v>
      </c>
      <c r="AX252" s="13" t="s">
        <v>73</v>
      </c>
      <c r="AY252" s="253" t="s">
        <v>164</v>
      </c>
    </row>
    <row r="253" s="13" customFormat="1">
      <c r="A253" s="13"/>
      <c r="B253" s="244"/>
      <c r="C253" s="245"/>
      <c r="D253" s="240" t="s">
        <v>174</v>
      </c>
      <c r="E253" s="246" t="s">
        <v>21</v>
      </c>
      <c r="F253" s="247" t="s">
        <v>312</v>
      </c>
      <c r="G253" s="245"/>
      <c r="H253" s="246" t="s">
        <v>21</v>
      </c>
      <c r="I253" s="248"/>
      <c r="J253" s="245"/>
      <c r="K253" s="245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174</v>
      </c>
      <c r="AU253" s="253" t="s">
        <v>82</v>
      </c>
      <c r="AV253" s="13" t="s">
        <v>80</v>
      </c>
      <c r="AW253" s="13" t="s">
        <v>34</v>
      </c>
      <c r="AX253" s="13" t="s">
        <v>73</v>
      </c>
      <c r="AY253" s="253" t="s">
        <v>164</v>
      </c>
    </row>
    <row r="254" s="13" customFormat="1">
      <c r="A254" s="13"/>
      <c r="B254" s="244"/>
      <c r="C254" s="245"/>
      <c r="D254" s="240" t="s">
        <v>174</v>
      </c>
      <c r="E254" s="246" t="s">
        <v>21</v>
      </c>
      <c r="F254" s="247" t="s">
        <v>313</v>
      </c>
      <c r="G254" s="245"/>
      <c r="H254" s="246" t="s">
        <v>21</v>
      </c>
      <c r="I254" s="248"/>
      <c r="J254" s="245"/>
      <c r="K254" s="245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174</v>
      </c>
      <c r="AU254" s="253" t="s">
        <v>82</v>
      </c>
      <c r="AV254" s="13" t="s">
        <v>80</v>
      </c>
      <c r="AW254" s="13" t="s">
        <v>34</v>
      </c>
      <c r="AX254" s="13" t="s">
        <v>73</v>
      </c>
      <c r="AY254" s="253" t="s">
        <v>164</v>
      </c>
    </row>
    <row r="255" s="13" customFormat="1">
      <c r="A255" s="13"/>
      <c r="B255" s="244"/>
      <c r="C255" s="245"/>
      <c r="D255" s="240" t="s">
        <v>174</v>
      </c>
      <c r="E255" s="246" t="s">
        <v>21</v>
      </c>
      <c r="F255" s="247" t="s">
        <v>314</v>
      </c>
      <c r="G255" s="245"/>
      <c r="H255" s="246" t="s">
        <v>21</v>
      </c>
      <c r="I255" s="248"/>
      <c r="J255" s="245"/>
      <c r="K255" s="245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174</v>
      </c>
      <c r="AU255" s="253" t="s">
        <v>82</v>
      </c>
      <c r="AV255" s="13" t="s">
        <v>80</v>
      </c>
      <c r="AW255" s="13" t="s">
        <v>34</v>
      </c>
      <c r="AX255" s="13" t="s">
        <v>73</v>
      </c>
      <c r="AY255" s="253" t="s">
        <v>164</v>
      </c>
    </row>
    <row r="256" s="13" customFormat="1">
      <c r="A256" s="13"/>
      <c r="B256" s="244"/>
      <c r="C256" s="245"/>
      <c r="D256" s="240" t="s">
        <v>174</v>
      </c>
      <c r="E256" s="246" t="s">
        <v>21</v>
      </c>
      <c r="F256" s="247" t="s">
        <v>315</v>
      </c>
      <c r="G256" s="245"/>
      <c r="H256" s="246" t="s">
        <v>21</v>
      </c>
      <c r="I256" s="248"/>
      <c r="J256" s="245"/>
      <c r="K256" s="245"/>
      <c r="L256" s="249"/>
      <c r="M256" s="250"/>
      <c r="N256" s="251"/>
      <c r="O256" s="251"/>
      <c r="P256" s="251"/>
      <c r="Q256" s="251"/>
      <c r="R256" s="251"/>
      <c r="S256" s="251"/>
      <c r="T256" s="25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3" t="s">
        <v>174</v>
      </c>
      <c r="AU256" s="253" t="s">
        <v>82</v>
      </c>
      <c r="AV256" s="13" t="s">
        <v>80</v>
      </c>
      <c r="AW256" s="13" t="s">
        <v>34</v>
      </c>
      <c r="AX256" s="13" t="s">
        <v>73</v>
      </c>
      <c r="AY256" s="253" t="s">
        <v>164</v>
      </c>
    </row>
    <row r="257" s="13" customFormat="1">
      <c r="A257" s="13"/>
      <c r="B257" s="244"/>
      <c r="C257" s="245"/>
      <c r="D257" s="240" t="s">
        <v>174</v>
      </c>
      <c r="E257" s="246" t="s">
        <v>21</v>
      </c>
      <c r="F257" s="247" t="s">
        <v>316</v>
      </c>
      <c r="G257" s="245"/>
      <c r="H257" s="246" t="s">
        <v>21</v>
      </c>
      <c r="I257" s="248"/>
      <c r="J257" s="245"/>
      <c r="K257" s="245"/>
      <c r="L257" s="249"/>
      <c r="M257" s="250"/>
      <c r="N257" s="251"/>
      <c r="O257" s="251"/>
      <c r="P257" s="251"/>
      <c r="Q257" s="251"/>
      <c r="R257" s="251"/>
      <c r="S257" s="251"/>
      <c r="T257" s="25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3" t="s">
        <v>174</v>
      </c>
      <c r="AU257" s="253" t="s">
        <v>82</v>
      </c>
      <c r="AV257" s="13" t="s">
        <v>80</v>
      </c>
      <c r="AW257" s="13" t="s">
        <v>34</v>
      </c>
      <c r="AX257" s="13" t="s">
        <v>73</v>
      </c>
      <c r="AY257" s="253" t="s">
        <v>164</v>
      </c>
    </row>
    <row r="258" s="14" customFormat="1">
      <c r="A258" s="14"/>
      <c r="B258" s="254"/>
      <c r="C258" s="255"/>
      <c r="D258" s="240" t="s">
        <v>174</v>
      </c>
      <c r="E258" s="256" t="s">
        <v>21</v>
      </c>
      <c r="F258" s="257" t="s">
        <v>317</v>
      </c>
      <c r="G258" s="255"/>
      <c r="H258" s="258">
        <v>4.3330000000000002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4" t="s">
        <v>174</v>
      </c>
      <c r="AU258" s="264" t="s">
        <v>82</v>
      </c>
      <c r="AV258" s="14" t="s">
        <v>82</v>
      </c>
      <c r="AW258" s="14" t="s">
        <v>34</v>
      </c>
      <c r="AX258" s="14" t="s">
        <v>73</v>
      </c>
      <c r="AY258" s="264" t="s">
        <v>164</v>
      </c>
    </row>
    <row r="259" s="14" customFormat="1">
      <c r="A259" s="14"/>
      <c r="B259" s="254"/>
      <c r="C259" s="255"/>
      <c r="D259" s="240" t="s">
        <v>174</v>
      </c>
      <c r="E259" s="256" t="s">
        <v>21</v>
      </c>
      <c r="F259" s="257" t="s">
        <v>318</v>
      </c>
      <c r="G259" s="255"/>
      <c r="H259" s="258">
        <v>5.1299999999999999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4" t="s">
        <v>174</v>
      </c>
      <c r="AU259" s="264" t="s">
        <v>82</v>
      </c>
      <c r="AV259" s="14" t="s">
        <v>82</v>
      </c>
      <c r="AW259" s="14" t="s">
        <v>34</v>
      </c>
      <c r="AX259" s="14" t="s">
        <v>73</v>
      </c>
      <c r="AY259" s="264" t="s">
        <v>164</v>
      </c>
    </row>
    <row r="260" s="15" customFormat="1">
      <c r="A260" s="15"/>
      <c r="B260" s="276"/>
      <c r="C260" s="277"/>
      <c r="D260" s="240" t="s">
        <v>174</v>
      </c>
      <c r="E260" s="278" t="s">
        <v>21</v>
      </c>
      <c r="F260" s="279" t="s">
        <v>225</v>
      </c>
      <c r="G260" s="277"/>
      <c r="H260" s="280">
        <v>9.4629999999999992</v>
      </c>
      <c r="I260" s="281"/>
      <c r="J260" s="277"/>
      <c r="K260" s="277"/>
      <c r="L260" s="282"/>
      <c r="M260" s="283"/>
      <c r="N260" s="284"/>
      <c r="O260" s="284"/>
      <c r="P260" s="284"/>
      <c r="Q260" s="284"/>
      <c r="R260" s="284"/>
      <c r="S260" s="284"/>
      <c r="T260" s="28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6" t="s">
        <v>174</v>
      </c>
      <c r="AU260" s="286" t="s">
        <v>82</v>
      </c>
      <c r="AV260" s="15" t="s">
        <v>171</v>
      </c>
      <c r="AW260" s="15" t="s">
        <v>34</v>
      </c>
      <c r="AX260" s="15" t="s">
        <v>80</v>
      </c>
      <c r="AY260" s="286" t="s">
        <v>164</v>
      </c>
    </row>
    <row r="261" s="2" customFormat="1" ht="16.5" customHeight="1">
      <c r="A261" s="39"/>
      <c r="B261" s="40"/>
      <c r="C261" s="227" t="s">
        <v>7</v>
      </c>
      <c r="D261" s="227" t="s">
        <v>166</v>
      </c>
      <c r="E261" s="228" t="s">
        <v>319</v>
      </c>
      <c r="F261" s="229" t="s">
        <v>320</v>
      </c>
      <c r="G261" s="230" t="s">
        <v>204</v>
      </c>
      <c r="H261" s="231">
        <v>7.2199999999999998</v>
      </c>
      <c r="I261" s="232"/>
      <c r="J261" s="233">
        <f>ROUND(I261*H261,2)</f>
        <v>0</v>
      </c>
      <c r="K261" s="229" t="s">
        <v>170</v>
      </c>
      <c r="L261" s="45"/>
      <c r="M261" s="234" t="s">
        <v>21</v>
      </c>
      <c r="N261" s="235" t="s">
        <v>44</v>
      </c>
      <c r="O261" s="85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277</v>
      </c>
      <c r="AT261" s="238" t="s">
        <v>166</v>
      </c>
      <c r="AU261" s="238" t="s">
        <v>82</v>
      </c>
      <c r="AY261" s="18" t="s">
        <v>164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80</v>
      </c>
      <c r="BK261" s="239">
        <f>ROUND(I261*H261,2)</f>
        <v>0</v>
      </c>
      <c r="BL261" s="18" t="s">
        <v>277</v>
      </c>
      <c r="BM261" s="238" t="s">
        <v>321</v>
      </c>
    </row>
    <row r="262" s="2" customFormat="1">
      <c r="A262" s="39"/>
      <c r="B262" s="40"/>
      <c r="C262" s="41"/>
      <c r="D262" s="240" t="s">
        <v>173</v>
      </c>
      <c r="E262" s="41"/>
      <c r="F262" s="241" t="s">
        <v>320</v>
      </c>
      <c r="G262" s="41"/>
      <c r="H262" s="41"/>
      <c r="I262" s="147"/>
      <c r="J262" s="41"/>
      <c r="K262" s="41"/>
      <c r="L262" s="45"/>
      <c r="M262" s="242"/>
      <c r="N262" s="243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173</v>
      </c>
      <c r="AU262" s="18" t="s">
        <v>82</v>
      </c>
    </row>
    <row r="263" s="13" customFormat="1">
      <c r="A263" s="13"/>
      <c r="B263" s="244"/>
      <c r="C263" s="245"/>
      <c r="D263" s="240" t="s">
        <v>174</v>
      </c>
      <c r="E263" s="246" t="s">
        <v>21</v>
      </c>
      <c r="F263" s="247" t="s">
        <v>322</v>
      </c>
      <c r="G263" s="245"/>
      <c r="H263" s="246" t="s">
        <v>21</v>
      </c>
      <c r="I263" s="248"/>
      <c r="J263" s="245"/>
      <c r="K263" s="245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174</v>
      </c>
      <c r="AU263" s="253" t="s">
        <v>82</v>
      </c>
      <c r="AV263" s="13" t="s">
        <v>80</v>
      </c>
      <c r="AW263" s="13" t="s">
        <v>34</v>
      </c>
      <c r="AX263" s="13" t="s">
        <v>73</v>
      </c>
      <c r="AY263" s="253" t="s">
        <v>164</v>
      </c>
    </row>
    <row r="264" s="13" customFormat="1">
      <c r="A264" s="13"/>
      <c r="B264" s="244"/>
      <c r="C264" s="245"/>
      <c r="D264" s="240" t="s">
        <v>174</v>
      </c>
      <c r="E264" s="246" t="s">
        <v>21</v>
      </c>
      <c r="F264" s="247" t="s">
        <v>216</v>
      </c>
      <c r="G264" s="245"/>
      <c r="H264" s="246" t="s">
        <v>21</v>
      </c>
      <c r="I264" s="248"/>
      <c r="J264" s="245"/>
      <c r="K264" s="245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174</v>
      </c>
      <c r="AU264" s="253" t="s">
        <v>82</v>
      </c>
      <c r="AV264" s="13" t="s">
        <v>80</v>
      </c>
      <c r="AW264" s="13" t="s">
        <v>34</v>
      </c>
      <c r="AX264" s="13" t="s">
        <v>73</v>
      </c>
      <c r="AY264" s="253" t="s">
        <v>164</v>
      </c>
    </row>
    <row r="265" s="13" customFormat="1">
      <c r="A265" s="13"/>
      <c r="B265" s="244"/>
      <c r="C265" s="245"/>
      <c r="D265" s="240" t="s">
        <v>174</v>
      </c>
      <c r="E265" s="246" t="s">
        <v>21</v>
      </c>
      <c r="F265" s="247" t="s">
        <v>323</v>
      </c>
      <c r="G265" s="245"/>
      <c r="H265" s="246" t="s">
        <v>21</v>
      </c>
      <c r="I265" s="248"/>
      <c r="J265" s="245"/>
      <c r="K265" s="245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174</v>
      </c>
      <c r="AU265" s="253" t="s">
        <v>82</v>
      </c>
      <c r="AV265" s="13" t="s">
        <v>80</v>
      </c>
      <c r="AW265" s="13" t="s">
        <v>34</v>
      </c>
      <c r="AX265" s="13" t="s">
        <v>73</v>
      </c>
      <c r="AY265" s="253" t="s">
        <v>164</v>
      </c>
    </row>
    <row r="266" s="14" customFormat="1">
      <c r="A266" s="14"/>
      <c r="B266" s="254"/>
      <c r="C266" s="255"/>
      <c r="D266" s="240" t="s">
        <v>174</v>
      </c>
      <c r="E266" s="256" t="s">
        <v>21</v>
      </c>
      <c r="F266" s="257" t="s">
        <v>324</v>
      </c>
      <c r="G266" s="255"/>
      <c r="H266" s="258">
        <v>1.165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4" t="s">
        <v>174</v>
      </c>
      <c r="AU266" s="264" t="s">
        <v>82</v>
      </c>
      <c r="AV266" s="14" t="s">
        <v>82</v>
      </c>
      <c r="AW266" s="14" t="s">
        <v>34</v>
      </c>
      <c r="AX266" s="14" t="s">
        <v>73</v>
      </c>
      <c r="AY266" s="264" t="s">
        <v>164</v>
      </c>
    </row>
    <row r="267" s="14" customFormat="1">
      <c r="A267" s="14"/>
      <c r="B267" s="254"/>
      <c r="C267" s="255"/>
      <c r="D267" s="240" t="s">
        <v>174</v>
      </c>
      <c r="E267" s="256" t="s">
        <v>21</v>
      </c>
      <c r="F267" s="257" t="s">
        <v>325</v>
      </c>
      <c r="G267" s="255"/>
      <c r="H267" s="258">
        <v>1.8999999999999999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4" t="s">
        <v>174</v>
      </c>
      <c r="AU267" s="264" t="s">
        <v>82</v>
      </c>
      <c r="AV267" s="14" t="s">
        <v>82</v>
      </c>
      <c r="AW267" s="14" t="s">
        <v>34</v>
      </c>
      <c r="AX267" s="14" t="s">
        <v>73</v>
      </c>
      <c r="AY267" s="264" t="s">
        <v>164</v>
      </c>
    </row>
    <row r="268" s="14" customFormat="1">
      <c r="A268" s="14"/>
      <c r="B268" s="254"/>
      <c r="C268" s="255"/>
      <c r="D268" s="240" t="s">
        <v>174</v>
      </c>
      <c r="E268" s="256" t="s">
        <v>21</v>
      </c>
      <c r="F268" s="257" t="s">
        <v>326</v>
      </c>
      <c r="G268" s="255"/>
      <c r="H268" s="258">
        <v>1.28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4" t="s">
        <v>174</v>
      </c>
      <c r="AU268" s="264" t="s">
        <v>82</v>
      </c>
      <c r="AV268" s="14" t="s">
        <v>82</v>
      </c>
      <c r="AW268" s="14" t="s">
        <v>34</v>
      </c>
      <c r="AX268" s="14" t="s">
        <v>73</v>
      </c>
      <c r="AY268" s="264" t="s">
        <v>164</v>
      </c>
    </row>
    <row r="269" s="14" customFormat="1">
      <c r="A269" s="14"/>
      <c r="B269" s="254"/>
      <c r="C269" s="255"/>
      <c r="D269" s="240" t="s">
        <v>174</v>
      </c>
      <c r="E269" s="256" t="s">
        <v>21</v>
      </c>
      <c r="F269" s="257" t="s">
        <v>327</v>
      </c>
      <c r="G269" s="255"/>
      <c r="H269" s="258">
        <v>2.875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4" t="s">
        <v>174</v>
      </c>
      <c r="AU269" s="264" t="s">
        <v>82</v>
      </c>
      <c r="AV269" s="14" t="s">
        <v>82</v>
      </c>
      <c r="AW269" s="14" t="s">
        <v>34</v>
      </c>
      <c r="AX269" s="14" t="s">
        <v>73</v>
      </c>
      <c r="AY269" s="264" t="s">
        <v>164</v>
      </c>
    </row>
    <row r="270" s="15" customFormat="1">
      <c r="A270" s="15"/>
      <c r="B270" s="276"/>
      <c r="C270" s="277"/>
      <c r="D270" s="240" t="s">
        <v>174</v>
      </c>
      <c r="E270" s="278" t="s">
        <v>21</v>
      </c>
      <c r="F270" s="279" t="s">
        <v>225</v>
      </c>
      <c r="G270" s="277"/>
      <c r="H270" s="280">
        <v>7.2199999999999998</v>
      </c>
      <c r="I270" s="281"/>
      <c r="J270" s="277"/>
      <c r="K270" s="277"/>
      <c r="L270" s="282"/>
      <c r="M270" s="283"/>
      <c r="N270" s="284"/>
      <c r="O270" s="284"/>
      <c r="P270" s="284"/>
      <c r="Q270" s="284"/>
      <c r="R270" s="284"/>
      <c r="S270" s="284"/>
      <c r="T270" s="28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6" t="s">
        <v>174</v>
      </c>
      <c r="AU270" s="286" t="s">
        <v>82</v>
      </c>
      <c r="AV270" s="15" t="s">
        <v>171</v>
      </c>
      <c r="AW270" s="15" t="s">
        <v>34</v>
      </c>
      <c r="AX270" s="15" t="s">
        <v>80</v>
      </c>
      <c r="AY270" s="286" t="s">
        <v>164</v>
      </c>
    </row>
    <row r="271" s="12" customFormat="1" ht="22.8" customHeight="1">
      <c r="A271" s="12"/>
      <c r="B271" s="211"/>
      <c r="C271" s="212"/>
      <c r="D271" s="213" t="s">
        <v>72</v>
      </c>
      <c r="E271" s="225" t="s">
        <v>201</v>
      </c>
      <c r="F271" s="225" t="s">
        <v>328</v>
      </c>
      <c r="G271" s="212"/>
      <c r="H271" s="212"/>
      <c r="I271" s="215"/>
      <c r="J271" s="226">
        <f>BK271</f>
        <v>0</v>
      </c>
      <c r="K271" s="212"/>
      <c r="L271" s="217"/>
      <c r="M271" s="218"/>
      <c r="N271" s="219"/>
      <c r="O271" s="219"/>
      <c r="P271" s="220">
        <f>SUM(P272:P311)</f>
        <v>0</v>
      </c>
      <c r="Q271" s="219"/>
      <c r="R271" s="220">
        <f>SUM(R272:R311)</f>
        <v>187.109376</v>
      </c>
      <c r="S271" s="219"/>
      <c r="T271" s="221">
        <f>SUM(T272:T311)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2" t="s">
        <v>80</v>
      </c>
      <c r="AT271" s="223" t="s">
        <v>72</v>
      </c>
      <c r="AU271" s="223" t="s">
        <v>80</v>
      </c>
      <c r="AY271" s="222" t="s">
        <v>164</v>
      </c>
      <c r="BK271" s="224">
        <f>SUM(BK272:BK311)</f>
        <v>0</v>
      </c>
    </row>
    <row r="272" s="2" customFormat="1" ht="33" customHeight="1">
      <c r="A272" s="39"/>
      <c r="B272" s="40"/>
      <c r="C272" s="227" t="s">
        <v>329</v>
      </c>
      <c r="D272" s="227" t="s">
        <v>166</v>
      </c>
      <c r="E272" s="228" t="s">
        <v>330</v>
      </c>
      <c r="F272" s="229" t="s">
        <v>331</v>
      </c>
      <c r="G272" s="230" t="s">
        <v>204</v>
      </c>
      <c r="H272" s="231">
        <v>630</v>
      </c>
      <c r="I272" s="232"/>
      <c r="J272" s="233">
        <f>ROUND(I272*H272,2)</f>
        <v>0</v>
      </c>
      <c r="K272" s="229" t="s">
        <v>21</v>
      </c>
      <c r="L272" s="45"/>
      <c r="M272" s="234" t="s">
        <v>21</v>
      </c>
      <c r="N272" s="235" t="s">
        <v>44</v>
      </c>
      <c r="O272" s="85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171</v>
      </c>
      <c r="AT272" s="238" t="s">
        <v>166</v>
      </c>
      <c r="AU272" s="238" t="s">
        <v>82</v>
      </c>
      <c r="AY272" s="18" t="s">
        <v>164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80</v>
      </c>
      <c r="BK272" s="239">
        <f>ROUND(I272*H272,2)</f>
        <v>0</v>
      </c>
      <c r="BL272" s="18" t="s">
        <v>171</v>
      </c>
      <c r="BM272" s="238" t="s">
        <v>332</v>
      </c>
    </row>
    <row r="273" s="2" customFormat="1">
      <c r="A273" s="39"/>
      <c r="B273" s="40"/>
      <c r="C273" s="41"/>
      <c r="D273" s="240" t="s">
        <v>173</v>
      </c>
      <c r="E273" s="41"/>
      <c r="F273" s="241" t="s">
        <v>333</v>
      </c>
      <c r="G273" s="41"/>
      <c r="H273" s="41"/>
      <c r="I273" s="147"/>
      <c r="J273" s="41"/>
      <c r="K273" s="41"/>
      <c r="L273" s="45"/>
      <c r="M273" s="242"/>
      <c r="N273" s="243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173</v>
      </c>
      <c r="AU273" s="18" t="s">
        <v>82</v>
      </c>
    </row>
    <row r="274" s="13" customFormat="1">
      <c r="A274" s="13"/>
      <c r="B274" s="244"/>
      <c r="C274" s="245"/>
      <c r="D274" s="240" t="s">
        <v>174</v>
      </c>
      <c r="E274" s="246" t="s">
        <v>21</v>
      </c>
      <c r="F274" s="247" t="s">
        <v>334</v>
      </c>
      <c r="G274" s="245"/>
      <c r="H274" s="246" t="s">
        <v>21</v>
      </c>
      <c r="I274" s="248"/>
      <c r="J274" s="245"/>
      <c r="K274" s="245"/>
      <c r="L274" s="249"/>
      <c r="M274" s="250"/>
      <c r="N274" s="251"/>
      <c r="O274" s="251"/>
      <c r="P274" s="251"/>
      <c r="Q274" s="251"/>
      <c r="R274" s="251"/>
      <c r="S274" s="251"/>
      <c r="T274" s="25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3" t="s">
        <v>174</v>
      </c>
      <c r="AU274" s="253" t="s">
        <v>82</v>
      </c>
      <c r="AV274" s="13" t="s">
        <v>80</v>
      </c>
      <c r="AW274" s="13" t="s">
        <v>34</v>
      </c>
      <c r="AX274" s="13" t="s">
        <v>73</v>
      </c>
      <c r="AY274" s="253" t="s">
        <v>164</v>
      </c>
    </row>
    <row r="275" s="13" customFormat="1">
      <c r="A275" s="13"/>
      <c r="B275" s="244"/>
      <c r="C275" s="245"/>
      <c r="D275" s="240" t="s">
        <v>174</v>
      </c>
      <c r="E275" s="246" t="s">
        <v>21</v>
      </c>
      <c r="F275" s="247" t="s">
        <v>335</v>
      </c>
      <c r="G275" s="245"/>
      <c r="H275" s="246" t="s">
        <v>21</v>
      </c>
      <c r="I275" s="248"/>
      <c r="J275" s="245"/>
      <c r="K275" s="245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174</v>
      </c>
      <c r="AU275" s="253" t="s">
        <v>82</v>
      </c>
      <c r="AV275" s="13" t="s">
        <v>80</v>
      </c>
      <c r="AW275" s="13" t="s">
        <v>34</v>
      </c>
      <c r="AX275" s="13" t="s">
        <v>73</v>
      </c>
      <c r="AY275" s="253" t="s">
        <v>164</v>
      </c>
    </row>
    <row r="276" s="13" customFormat="1">
      <c r="A276" s="13"/>
      <c r="B276" s="244"/>
      <c r="C276" s="245"/>
      <c r="D276" s="240" t="s">
        <v>174</v>
      </c>
      <c r="E276" s="246" t="s">
        <v>21</v>
      </c>
      <c r="F276" s="247" t="s">
        <v>336</v>
      </c>
      <c r="G276" s="245"/>
      <c r="H276" s="246" t="s">
        <v>21</v>
      </c>
      <c r="I276" s="248"/>
      <c r="J276" s="245"/>
      <c r="K276" s="245"/>
      <c r="L276" s="249"/>
      <c r="M276" s="250"/>
      <c r="N276" s="251"/>
      <c r="O276" s="251"/>
      <c r="P276" s="251"/>
      <c r="Q276" s="251"/>
      <c r="R276" s="251"/>
      <c r="S276" s="251"/>
      <c r="T276" s="25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3" t="s">
        <v>174</v>
      </c>
      <c r="AU276" s="253" t="s">
        <v>82</v>
      </c>
      <c r="AV276" s="13" t="s">
        <v>80</v>
      </c>
      <c r="AW276" s="13" t="s">
        <v>34</v>
      </c>
      <c r="AX276" s="13" t="s">
        <v>73</v>
      </c>
      <c r="AY276" s="253" t="s">
        <v>164</v>
      </c>
    </row>
    <row r="277" s="14" customFormat="1">
      <c r="A277" s="14"/>
      <c r="B277" s="254"/>
      <c r="C277" s="255"/>
      <c r="D277" s="240" t="s">
        <v>174</v>
      </c>
      <c r="E277" s="256" t="s">
        <v>21</v>
      </c>
      <c r="F277" s="257" t="s">
        <v>337</v>
      </c>
      <c r="G277" s="255"/>
      <c r="H277" s="258">
        <v>630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4" t="s">
        <v>174</v>
      </c>
      <c r="AU277" s="264" t="s">
        <v>82</v>
      </c>
      <c r="AV277" s="14" t="s">
        <v>82</v>
      </c>
      <c r="AW277" s="14" t="s">
        <v>34</v>
      </c>
      <c r="AX277" s="14" t="s">
        <v>80</v>
      </c>
      <c r="AY277" s="264" t="s">
        <v>164</v>
      </c>
    </row>
    <row r="278" s="2" customFormat="1" ht="16.5" customHeight="1">
      <c r="A278" s="39"/>
      <c r="B278" s="40"/>
      <c r="C278" s="265" t="s">
        <v>338</v>
      </c>
      <c r="D278" s="265" t="s">
        <v>178</v>
      </c>
      <c r="E278" s="266" t="s">
        <v>339</v>
      </c>
      <c r="F278" s="267" t="s">
        <v>340</v>
      </c>
      <c r="G278" s="268" t="s">
        <v>181</v>
      </c>
      <c r="H278" s="269">
        <v>98.022000000000006</v>
      </c>
      <c r="I278" s="270"/>
      <c r="J278" s="271">
        <f>ROUND(I278*H278,2)</f>
        <v>0</v>
      </c>
      <c r="K278" s="267" t="s">
        <v>170</v>
      </c>
      <c r="L278" s="272"/>
      <c r="M278" s="273" t="s">
        <v>21</v>
      </c>
      <c r="N278" s="274" t="s">
        <v>44</v>
      </c>
      <c r="O278" s="85"/>
      <c r="P278" s="236">
        <f>O278*H278</f>
        <v>0</v>
      </c>
      <c r="Q278" s="236">
        <v>1</v>
      </c>
      <c r="R278" s="236">
        <f>Q278*H278</f>
        <v>98.022000000000006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182</v>
      </c>
      <c r="AT278" s="238" t="s">
        <v>178</v>
      </c>
      <c r="AU278" s="238" t="s">
        <v>82</v>
      </c>
      <c r="AY278" s="18" t="s">
        <v>164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80</v>
      </c>
      <c r="BK278" s="239">
        <f>ROUND(I278*H278,2)</f>
        <v>0</v>
      </c>
      <c r="BL278" s="18" t="s">
        <v>171</v>
      </c>
      <c r="BM278" s="238" t="s">
        <v>341</v>
      </c>
    </row>
    <row r="279" s="2" customFormat="1">
      <c r="A279" s="39"/>
      <c r="B279" s="40"/>
      <c r="C279" s="41"/>
      <c r="D279" s="240" t="s">
        <v>173</v>
      </c>
      <c r="E279" s="41"/>
      <c r="F279" s="241" t="s">
        <v>340</v>
      </c>
      <c r="G279" s="41"/>
      <c r="H279" s="41"/>
      <c r="I279" s="147"/>
      <c r="J279" s="41"/>
      <c r="K279" s="41"/>
      <c r="L279" s="45"/>
      <c r="M279" s="242"/>
      <c r="N279" s="243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173</v>
      </c>
      <c r="AU279" s="18" t="s">
        <v>82</v>
      </c>
    </row>
    <row r="280" s="2" customFormat="1" ht="16.5" customHeight="1">
      <c r="A280" s="39"/>
      <c r="B280" s="40"/>
      <c r="C280" s="265" t="s">
        <v>342</v>
      </c>
      <c r="D280" s="265" t="s">
        <v>178</v>
      </c>
      <c r="E280" s="266" t="s">
        <v>343</v>
      </c>
      <c r="F280" s="267" t="s">
        <v>344</v>
      </c>
      <c r="G280" s="268" t="s">
        <v>181</v>
      </c>
      <c r="H280" s="269">
        <v>60.984000000000002</v>
      </c>
      <c r="I280" s="270"/>
      <c r="J280" s="271">
        <f>ROUND(I280*H280,2)</f>
        <v>0</v>
      </c>
      <c r="K280" s="267" t="s">
        <v>170</v>
      </c>
      <c r="L280" s="272"/>
      <c r="M280" s="273" t="s">
        <v>21</v>
      </c>
      <c r="N280" s="274" t="s">
        <v>44</v>
      </c>
      <c r="O280" s="85"/>
      <c r="P280" s="236">
        <f>O280*H280</f>
        <v>0</v>
      </c>
      <c r="Q280" s="236">
        <v>1</v>
      </c>
      <c r="R280" s="236">
        <f>Q280*H280</f>
        <v>60.984000000000002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182</v>
      </c>
      <c r="AT280" s="238" t="s">
        <v>178</v>
      </c>
      <c r="AU280" s="238" t="s">
        <v>82</v>
      </c>
      <c r="AY280" s="18" t="s">
        <v>164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80</v>
      </c>
      <c r="BK280" s="239">
        <f>ROUND(I280*H280,2)</f>
        <v>0</v>
      </c>
      <c r="BL280" s="18" t="s">
        <v>171</v>
      </c>
      <c r="BM280" s="238" t="s">
        <v>345</v>
      </c>
    </row>
    <row r="281" s="2" customFormat="1">
      <c r="A281" s="39"/>
      <c r="B281" s="40"/>
      <c r="C281" s="41"/>
      <c r="D281" s="240" t="s">
        <v>173</v>
      </c>
      <c r="E281" s="41"/>
      <c r="F281" s="241" t="s">
        <v>344</v>
      </c>
      <c r="G281" s="41"/>
      <c r="H281" s="41"/>
      <c r="I281" s="147"/>
      <c r="J281" s="41"/>
      <c r="K281" s="41"/>
      <c r="L281" s="45"/>
      <c r="M281" s="242"/>
      <c r="N281" s="243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173</v>
      </c>
      <c r="AU281" s="18" t="s">
        <v>82</v>
      </c>
    </row>
    <row r="282" s="2" customFormat="1" ht="16.5" customHeight="1">
      <c r="A282" s="39"/>
      <c r="B282" s="40"/>
      <c r="C282" s="227" t="s">
        <v>346</v>
      </c>
      <c r="D282" s="227" t="s">
        <v>166</v>
      </c>
      <c r="E282" s="228" t="s">
        <v>347</v>
      </c>
      <c r="F282" s="229" t="s">
        <v>348</v>
      </c>
      <c r="G282" s="230" t="s">
        <v>204</v>
      </c>
      <c r="H282" s="231">
        <v>630</v>
      </c>
      <c r="I282" s="232"/>
      <c r="J282" s="233">
        <f>ROUND(I282*H282,2)</f>
        <v>0</v>
      </c>
      <c r="K282" s="229" t="s">
        <v>170</v>
      </c>
      <c r="L282" s="45"/>
      <c r="M282" s="234" t="s">
        <v>21</v>
      </c>
      <c r="N282" s="235" t="s">
        <v>44</v>
      </c>
      <c r="O282" s="85"/>
      <c r="P282" s="236">
        <f>O282*H282</f>
        <v>0</v>
      </c>
      <c r="Q282" s="236">
        <v>0.0047999999999999996</v>
      </c>
      <c r="R282" s="236">
        <f>Q282*H282</f>
        <v>3.0239999999999996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171</v>
      </c>
      <c r="AT282" s="238" t="s">
        <v>166</v>
      </c>
      <c r="AU282" s="238" t="s">
        <v>82</v>
      </c>
      <c r="AY282" s="18" t="s">
        <v>164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80</v>
      </c>
      <c r="BK282" s="239">
        <f>ROUND(I282*H282,2)</f>
        <v>0</v>
      </c>
      <c r="BL282" s="18" t="s">
        <v>171</v>
      </c>
      <c r="BM282" s="238" t="s">
        <v>349</v>
      </c>
    </row>
    <row r="283" s="2" customFormat="1">
      <c r="A283" s="39"/>
      <c r="B283" s="40"/>
      <c r="C283" s="41"/>
      <c r="D283" s="240" t="s">
        <v>173</v>
      </c>
      <c r="E283" s="41"/>
      <c r="F283" s="241" t="s">
        <v>348</v>
      </c>
      <c r="G283" s="41"/>
      <c r="H283" s="41"/>
      <c r="I283" s="147"/>
      <c r="J283" s="41"/>
      <c r="K283" s="41"/>
      <c r="L283" s="45"/>
      <c r="M283" s="242"/>
      <c r="N283" s="243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173</v>
      </c>
      <c r="AU283" s="18" t="s">
        <v>82</v>
      </c>
    </row>
    <row r="284" s="2" customFormat="1" ht="33" customHeight="1">
      <c r="A284" s="39"/>
      <c r="B284" s="40"/>
      <c r="C284" s="227" t="s">
        <v>350</v>
      </c>
      <c r="D284" s="227" t="s">
        <v>166</v>
      </c>
      <c r="E284" s="228" t="s">
        <v>351</v>
      </c>
      <c r="F284" s="229" t="s">
        <v>352</v>
      </c>
      <c r="G284" s="230" t="s">
        <v>204</v>
      </c>
      <c r="H284" s="231">
        <v>112.8</v>
      </c>
      <c r="I284" s="232"/>
      <c r="J284" s="233">
        <f>ROUND(I284*H284,2)</f>
        <v>0</v>
      </c>
      <c r="K284" s="229" t="s">
        <v>170</v>
      </c>
      <c r="L284" s="45"/>
      <c r="M284" s="234" t="s">
        <v>21</v>
      </c>
      <c r="N284" s="235" t="s">
        <v>44</v>
      </c>
      <c r="O284" s="85"/>
      <c r="P284" s="236">
        <f>O284*H284</f>
        <v>0</v>
      </c>
      <c r="Q284" s="236">
        <v>0.10100000000000001</v>
      </c>
      <c r="R284" s="236">
        <f>Q284*H284</f>
        <v>11.392800000000001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171</v>
      </c>
      <c r="AT284" s="238" t="s">
        <v>166</v>
      </c>
      <c r="AU284" s="238" t="s">
        <v>82</v>
      </c>
      <c r="AY284" s="18" t="s">
        <v>164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80</v>
      </c>
      <c r="BK284" s="239">
        <f>ROUND(I284*H284,2)</f>
        <v>0</v>
      </c>
      <c r="BL284" s="18" t="s">
        <v>171</v>
      </c>
      <c r="BM284" s="238" t="s">
        <v>353</v>
      </c>
    </row>
    <row r="285" s="2" customFormat="1">
      <c r="A285" s="39"/>
      <c r="B285" s="40"/>
      <c r="C285" s="41"/>
      <c r="D285" s="240" t="s">
        <v>173</v>
      </c>
      <c r="E285" s="41"/>
      <c r="F285" s="241" t="s">
        <v>354</v>
      </c>
      <c r="G285" s="41"/>
      <c r="H285" s="41"/>
      <c r="I285" s="147"/>
      <c r="J285" s="41"/>
      <c r="K285" s="41"/>
      <c r="L285" s="45"/>
      <c r="M285" s="242"/>
      <c r="N285" s="243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173</v>
      </c>
      <c r="AU285" s="18" t="s">
        <v>82</v>
      </c>
    </row>
    <row r="286" s="13" customFormat="1">
      <c r="A286" s="13"/>
      <c r="B286" s="244"/>
      <c r="C286" s="245"/>
      <c r="D286" s="240" t="s">
        <v>174</v>
      </c>
      <c r="E286" s="246" t="s">
        <v>21</v>
      </c>
      <c r="F286" s="247" t="s">
        <v>355</v>
      </c>
      <c r="G286" s="245"/>
      <c r="H286" s="246" t="s">
        <v>21</v>
      </c>
      <c r="I286" s="248"/>
      <c r="J286" s="245"/>
      <c r="K286" s="245"/>
      <c r="L286" s="249"/>
      <c r="M286" s="250"/>
      <c r="N286" s="251"/>
      <c r="O286" s="251"/>
      <c r="P286" s="251"/>
      <c r="Q286" s="251"/>
      <c r="R286" s="251"/>
      <c r="S286" s="251"/>
      <c r="T286" s="25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3" t="s">
        <v>174</v>
      </c>
      <c r="AU286" s="253" t="s">
        <v>82</v>
      </c>
      <c r="AV286" s="13" t="s">
        <v>80</v>
      </c>
      <c r="AW286" s="13" t="s">
        <v>34</v>
      </c>
      <c r="AX286" s="13" t="s">
        <v>73</v>
      </c>
      <c r="AY286" s="253" t="s">
        <v>164</v>
      </c>
    </row>
    <row r="287" s="13" customFormat="1">
      <c r="A287" s="13"/>
      <c r="B287" s="244"/>
      <c r="C287" s="245"/>
      <c r="D287" s="240" t="s">
        <v>174</v>
      </c>
      <c r="E287" s="246" t="s">
        <v>21</v>
      </c>
      <c r="F287" s="247" t="s">
        <v>356</v>
      </c>
      <c r="G287" s="245"/>
      <c r="H287" s="246" t="s">
        <v>21</v>
      </c>
      <c r="I287" s="248"/>
      <c r="J287" s="245"/>
      <c r="K287" s="245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174</v>
      </c>
      <c r="AU287" s="253" t="s">
        <v>82</v>
      </c>
      <c r="AV287" s="13" t="s">
        <v>80</v>
      </c>
      <c r="AW287" s="13" t="s">
        <v>34</v>
      </c>
      <c r="AX287" s="13" t="s">
        <v>73</v>
      </c>
      <c r="AY287" s="253" t="s">
        <v>164</v>
      </c>
    </row>
    <row r="288" s="13" customFormat="1">
      <c r="A288" s="13"/>
      <c r="B288" s="244"/>
      <c r="C288" s="245"/>
      <c r="D288" s="240" t="s">
        <v>174</v>
      </c>
      <c r="E288" s="246" t="s">
        <v>21</v>
      </c>
      <c r="F288" s="247" t="s">
        <v>357</v>
      </c>
      <c r="G288" s="245"/>
      <c r="H288" s="246" t="s">
        <v>21</v>
      </c>
      <c r="I288" s="248"/>
      <c r="J288" s="245"/>
      <c r="K288" s="245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174</v>
      </c>
      <c r="AU288" s="253" t="s">
        <v>82</v>
      </c>
      <c r="AV288" s="13" t="s">
        <v>80</v>
      </c>
      <c r="AW288" s="13" t="s">
        <v>34</v>
      </c>
      <c r="AX288" s="13" t="s">
        <v>73</v>
      </c>
      <c r="AY288" s="253" t="s">
        <v>164</v>
      </c>
    </row>
    <row r="289" s="14" customFormat="1">
      <c r="A289" s="14"/>
      <c r="B289" s="254"/>
      <c r="C289" s="255"/>
      <c r="D289" s="240" t="s">
        <v>174</v>
      </c>
      <c r="E289" s="256" t="s">
        <v>21</v>
      </c>
      <c r="F289" s="257" t="s">
        <v>358</v>
      </c>
      <c r="G289" s="255"/>
      <c r="H289" s="258">
        <v>112.8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4" t="s">
        <v>174</v>
      </c>
      <c r="AU289" s="264" t="s">
        <v>82</v>
      </c>
      <c r="AV289" s="14" t="s">
        <v>82</v>
      </c>
      <c r="AW289" s="14" t="s">
        <v>34</v>
      </c>
      <c r="AX289" s="14" t="s">
        <v>80</v>
      </c>
      <c r="AY289" s="264" t="s">
        <v>164</v>
      </c>
    </row>
    <row r="290" s="2" customFormat="1" ht="16.5" customHeight="1">
      <c r="A290" s="39"/>
      <c r="B290" s="40"/>
      <c r="C290" s="265" t="s">
        <v>359</v>
      </c>
      <c r="D290" s="265" t="s">
        <v>178</v>
      </c>
      <c r="E290" s="266" t="s">
        <v>360</v>
      </c>
      <c r="F290" s="267" t="s">
        <v>361</v>
      </c>
      <c r="G290" s="268" t="s">
        <v>204</v>
      </c>
      <c r="H290" s="269">
        <v>118.44</v>
      </c>
      <c r="I290" s="270"/>
      <c r="J290" s="271">
        <f>ROUND(I290*H290,2)</f>
        <v>0</v>
      </c>
      <c r="K290" s="267" t="s">
        <v>170</v>
      </c>
      <c r="L290" s="272"/>
      <c r="M290" s="273" t="s">
        <v>21</v>
      </c>
      <c r="N290" s="274" t="s">
        <v>44</v>
      </c>
      <c r="O290" s="85"/>
      <c r="P290" s="236">
        <f>O290*H290</f>
        <v>0</v>
      </c>
      <c r="Q290" s="236">
        <v>0.112</v>
      </c>
      <c r="R290" s="236">
        <f>Q290*H290</f>
        <v>13.265280000000001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182</v>
      </c>
      <c r="AT290" s="238" t="s">
        <v>178</v>
      </c>
      <c r="AU290" s="238" t="s">
        <v>82</v>
      </c>
      <c r="AY290" s="18" t="s">
        <v>164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80</v>
      </c>
      <c r="BK290" s="239">
        <f>ROUND(I290*H290,2)</f>
        <v>0</v>
      </c>
      <c r="BL290" s="18" t="s">
        <v>171</v>
      </c>
      <c r="BM290" s="238" t="s">
        <v>362</v>
      </c>
    </row>
    <row r="291" s="2" customFormat="1">
      <c r="A291" s="39"/>
      <c r="B291" s="40"/>
      <c r="C291" s="41"/>
      <c r="D291" s="240" t="s">
        <v>173</v>
      </c>
      <c r="E291" s="41"/>
      <c r="F291" s="241" t="s">
        <v>361</v>
      </c>
      <c r="G291" s="41"/>
      <c r="H291" s="41"/>
      <c r="I291" s="147"/>
      <c r="J291" s="41"/>
      <c r="K291" s="41"/>
      <c r="L291" s="45"/>
      <c r="M291" s="242"/>
      <c r="N291" s="243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173</v>
      </c>
      <c r="AU291" s="18" t="s">
        <v>82</v>
      </c>
    </row>
    <row r="292" s="14" customFormat="1">
      <c r="A292" s="14"/>
      <c r="B292" s="254"/>
      <c r="C292" s="255"/>
      <c r="D292" s="240" t="s">
        <v>174</v>
      </c>
      <c r="E292" s="256" t="s">
        <v>21</v>
      </c>
      <c r="F292" s="257" t="s">
        <v>358</v>
      </c>
      <c r="G292" s="255"/>
      <c r="H292" s="258">
        <v>112.8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4" t="s">
        <v>174</v>
      </c>
      <c r="AU292" s="264" t="s">
        <v>82</v>
      </c>
      <c r="AV292" s="14" t="s">
        <v>82</v>
      </c>
      <c r="AW292" s="14" t="s">
        <v>34</v>
      </c>
      <c r="AX292" s="14" t="s">
        <v>73</v>
      </c>
      <c r="AY292" s="264" t="s">
        <v>164</v>
      </c>
    </row>
    <row r="293" s="14" customFormat="1">
      <c r="A293" s="14"/>
      <c r="B293" s="254"/>
      <c r="C293" s="255"/>
      <c r="D293" s="240" t="s">
        <v>174</v>
      </c>
      <c r="E293" s="256" t="s">
        <v>21</v>
      </c>
      <c r="F293" s="257" t="s">
        <v>363</v>
      </c>
      <c r="G293" s="255"/>
      <c r="H293" s="258">
        <v>118.44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4" t="s">
        <v>174</v>
      </c>
      <c r="AU293" s="264" t="s">
        <v>82</v>
      </c>
      <c r="AV293" s="14" t="s">
        <v>82</v>
      </c>
      <c r="AW293" s="14" t="s">
        <v>34</v>
      </c>
      <c r="AX293" s="14" t="s">
        <v>80</v>
      </c>
      <c r="AY293" s="264" t="s">
        <v>164</v>
      </c>
    </row>
    <row r="294" s="2" customFormat="1" ht="16.5" customHeight="1">
      <c r="A294" s="39"/>
      <c r="B294" s="40"/>
      <c r="C294" s="227" t="s">
        <v>364</v>
      </c>
      <c r="D294" s="227" t="s">
        <v>166</v>
      </c>
      <c r="E294" s="228" t="s">
        <v>365</v>
      </c>
      <c r="F294" s="229" t="s">
        <v>366</v>
      </c>
      <c r="G294" s="230" t="s">
        <v>204</v>
      </c>
      <c r="H294" s="231">
        <v>40</v>
      </c>
      <c r="I294" s="232"/>
      <c r="J294" s="233">
        <f>ROUND(I294*H294,2)</f>
        <v>0</v>
      </c>
      <c r="K294" s="229" t="s">
        <v>170</v>
      </c>
      <c r="L294" s="45"/>
      <c r="M294" s="234" t="s">
        <v>21</v>
      </c>
      <c r="N294" s="235" t="s">
        <v>44</v>
      </c>
      <c r="O294" s="85"/>
      <c r="P294" s="236">
        <f>O294*H294</f>
        <v>0</v>
      </c>
      <c r="Q294" s="236">
        <v>0.00149</v>
      </c>
      <c r="R294" s="236">
        <f>Q294*H294</f>
        <v>0.0596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171</v>
      </c>
      <c r="AT294" s="238" t="s">
        <v>166</v>
      </c>
      <c r="AU294" s="238" t="s">
        <v>82</v>
      </c>
      <c r="AY294" s="18" t="s">
        <v>164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80</v>
      </c>
      <c r="BK294" s="239">
        <f>ROUND(I294*H294,2)</f>
        <v>0</v>
      </c>
      <c r="BL294" s="18" t="s">
        <v>171</v>
      </c>
      <c r="BM294" s="238" t="s">
        <v>367</v>
      </c>
    </row>
    <row r="295" s="2" customFormat="1">
      <c r="A295" s="39"/>
      <c r="B295" s="40"/>
      <c r="C295" s="41"/>
      <c r="D295" s="240" t="s">
        <v>173</v>
      </c>
      <c r="E295" s="41"/>
      <c r="F295" s="241" t="s">
        <v>366</v>
      </c>
      <c r="G295" s="41"/>
      <c r="H295" s="41"/>
      <c r="I295" s="147"/>
      <c r="J295" s="41"/>
      <c r="K295" s="41"/>
      <c r="L295" s="45"/>
      <c r="M295" s="242"/>
      <c r="N295" s="24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173</v>
      </c>
      <c r="AU295" s="18" t="s">
        <v>82</v>
      </c>
    </row>
    <row r="296" s="13" customFormat="1">
      <c r="A296" s="13"/>
      <c r="B296" s="244"/>
      <c r="C296" s="245"/>
      <c r="D296" s="240" t="s">
        <v>174</v>
      </c>
      <c r="E296" s="246" t="s">
        <v>21</v>
      </c>
      <c r="F296" s="247" t="s">
        <v>368</v>
      </c>
      <c r="G296" s="245"/>
      <c r="H296" s="246" t="s">
        <v>21</v>
      </c>
      <c r="I296" s="248"/>
      <c r="J296" s="245"/>
      <c r="K296" s="245"/>
      <c r="L296" s="249"/>
      <c r="M296" s="250"/>
      <c r="N296" s="251"/>
      <c r="O296" s="251"/>
      <c r="P296" s="251"/>
      <c r="Q296" s="251"/>
      <c r="R296" s="251"/>
      <c r="S296" s="251"/>
      <c r="T296" s="25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3" t="s">
        <v>174</v>
      </c>
      <c r="AU296" s="253" t="s">
        <v>82</v>
      </c>
      <c r="AV296" s="13" t="s">
        <v>80</v>
      </c>
      <c r="AW296" s="13" t="s">
        <v>34</v>
      </c>
      <c r="AX296" s="13" t="s">
        <v>73</v>
      </c>
      <c r="AY296" s="253" t="s">
        <v>164</v>
      </c>
    </row>
    <row r="297" s="14" customFormat="1">
      <c r="A297" s="14"/>
      <c r="B297" s="254"/>
      <c r="C297" s="255"/>
      <c r="D297" s="240" t="s">
        <v>174</v>
      </c>
      <c r="E297" s="256" t="s">
        <v>21</v>
      </c>
      <c r="F297" s="257" t="s">
        <v>369</v>
      </c>
      <c r="G297" s="255"/>
      <c r="H297" s="258">
        <v>40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4" t="s">
        <v>174</v>
      </c>
      <c r="AU297" s="264" t="s">
        <v>82</v>
      </c>
      <c r="AV297" s="14" t="s">
        <v>82</v>
      </c>
      <c r="AW297" s="14" t="s">
        <v>34</v>
      </c>
      <c r="AX297" s="14" t="s">
        <v>80</v>
      </c>
      <c r="AY297" s="264" t="s">
        <v>164</v>
      </c>
    </row>
    <row r="298" s="2" customFormat="1" ht="21.75" customHeight="1">
      <c r="A298" s="39"/>
      <c r="B298" s="40"/>
      <c r="C298" s="227" t="s">
        <v>370</v>
      </c>
      <c r="D298" s="227" t="s">
        <v>166</v>
      </c>
      <c r="E298" s="228" t="s">
        <v>371</v>
      </c>
      <c r="F298" s="229" t="s">
        <v>372</v>
      </c>
      <c r="G298" s="230" t="s">
        <v>204</v>
      </c>
      <c r="H298" s="231">
        <v>40</v>
      </c>
      <c r="I298" s="232"/>
      <c r="J298" s="233">
        <f>ROUND(I298*H298,2)</f>
        <v>0</v>
      </c>
      <c r="K298" s="229" t="s">
        <v>170</v>
      </c>
      <c r="L298" s="45"/>
      <c r="M298" s="234" t="s">
        <v>21</v>
      </c>
      <c r="N298" s="235" t="s">
        <v>44</v>
      </c>
      <c r="O298" s="85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171</v>
      </c>
      <c r="AT298" s="238" t="s">
        <v>166</v>
      </c>
      <c r="AU298" s="238" t="s">
        <v>82</v>
      </c>
      <c r="AY298" s="18" t="s">
        <v>164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80</v>
      </c>
      <c r="BK298" s="239">
        <f>ROUND(I298*H298,2)</f>
        <v>0</v>
      </c>
      <c r="BL298" s="18" t="s">
        <v>171</v>
      </c>
      <c r="BM298" s="238" t="s">
        <v>373</v>
      </c>
    </row>
    <row r="299" s="2" customFormat="1">
      <c r="A299" s="39"/>
      <c r="B299" s="40"/>
      <c r="C299" s="41"/>
      <c r="D299" s="240" t="s">
        <v>173</v>
      </c>
      <c r="E299" s="41"/>
      <c r="F299" s="241" t="s">
        <v>372</v>
      </c>
      <c r="G299" s="41"/>
      <c r="H299" s="41"/>
      <c r="I299" s="147"/>
      <c r="J299" s="41"/>
      <c r="K299" s="41"/>
      <c r="L299" s="45"/>
      <c r="M299" s="242"/>
      <c r="N299" s="243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173</v>
      </c>
      <c r="AU299" s="18" t="s">
        <v>82</v>
      </c>
    </row>
    <row r="300" s="2" customFormat="1" ht="16.5" customHeight="1">
      <c r="A300" s="39"/>
      <c r="B300" s="40"/>
      <c r="C300" s="227" t="s">
        <v>374</v>
      </c>
      <c r="D300" s="227" t="s">
        <v>166</v>
      </c>
      <c r="E300" s="228" t="s">
        <v>375</v>
      </c>
      <c r="F300" s="229" t="s">
        <v>376</v>
      </c>
      <c r="G300" s="230" t="s">
        <v>204</v>
      </c>
      <c r="H300" s="231">
        <v>40</v>
      </c>
      <c r="I300" s="232"/>
      <c r="J300" s="233">
        <f>ROUND(I300*H300,2)</f>
        <v>0</v>
      </c>
      <c r="K300" s="229" t="s">
        <v>170</v>
      </c>
      <c r="L300" s="45"/>
      <c r="M300" s="234" t="s">
        <v>21</v>
      </c>
      <c r="N300" s="235" t="s">
        <v>44</v>
      </c>
      <c r="O300" s="85"/>
      <c r="P300" s="236">
        <f>O300*H300</f>
        <v>0</v>
      </c>
      <c r="Q300" s="236">
        <v>0.0040499999999999998</v>
      </c>
      <c r="R300" s="236">
        <f>Q300*H300</f>
        <v>0.16199999999999998</v>
      </c>
      <c r="S300" s="236">
        <v>0</v>
      </c>
      <c r="T300" s="23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8" t="s">
        <v>171</v>
      </c>
      <c r="AT300" s="238" t="s">
        <v>166</v>
      </c>
      <c r="AU300" s="238" t="s">
        <v>82</v>
      </c>
      <c r="AY300" s="18" t="s">
        <v>164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8" t="s">
        <v>80</v>
      </c>
      <c r="BK300" s="239">
        <f>ROUND(I300*H300,2)</f>
        <v>0</v>
      </c>
      <c r="BL300" s="18" t="s">
        <v>171</v>
      </c>
      <c r="BM300" s="238" t="s">
        <v>377</v>
      </c>
    </row>
    <row r="301" s="2" customFormat="1">
      <c r="A301" s="39"/>
      <c r="B301" s="40"/>
      <c r="C301" s="41"/>
      <c r="D301" s="240" t="s">
        <v>173</v>
      </c>
      <c r="E301" s="41"/>
      <c r="F301" s="241" t="s">
        <v>376</v>
      </c>
      <c r="G301" s="41"/>
      <c r="H301" s="41"/>
      <c r="I301" s="147"/>
      <c r="J301" s="41"/>
      <c r="K301" s="41"/>
      <c r="L301" s="45"/>
      <c r="M301" s="242"/>
      <c r="N301" s="243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173</v>
      </c>
      <c r="AU301" s="18" t="s">
        <v>82</v>
      </c>
    </row>
    <row r="302" s="2" customFormat="1" ht="21.75" customHeight="1">
      <c r="A302" s="39"/>
      <c r="B302" s="40"/>
      <c r="C302" s="227" t="s">
        <v>378</v>
      </c>
      <c r="D302" s="227" t="s">
        <v>166</v>
      </c>
      <c r="E302" s="228" t="s">
        <v>379</v>
      </c>
      <c r="F302" s="229" t="s">
        <v>380</v>
      </c>
      <c r="G302" s="230" t="s">
        <v>204</v>
      </c>
      <c r="H302" s="231">
        <v>40</v>
      </c>
      <c r="I302" s="232"/>
      <c r="J302" s="233">
        <f>ROUND(I302*H302,2)</f>
        <v>0</v>
      </c>
      <c r="K302" s="229" t="s">
        <v>170</v>
      </c>
      <c r="L302" s="45"/>
      <c r="M302" s="234" t="s">
        <v>21</v>
      </c>
      <c r="N302" s="235" t="s">
        <v>44</v>
      </c>
      <c r="O302" s="85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171</v>
      </c>
      <c r="AT302" s="238" t="s">
        <v>166</v>
      </c>
      <c r="AU302" s="238" t="s">
        <v>82</v>
      </c>
      <c r="AY302" s="18" t="s">
        <v>164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80</v>
      </c>
      <c r="BK302" s="239">
        <f>ROUND(I302*H302,2)</f>
        <v>0</v>
      </c>
      <c r="BL302" s="18" t="s">
        <v>171</v>
      </c>
      <c r="BM302" s="238" t="s">
        <v>381</v>
      </c>
    </row>
    <row r="303" s="2" customFormat="1">
      <c r="A303" s="39"/>
      <c r="B303" s="40"/>
      <c r="C303" s="41"/>
      <c r="D303" s="240" t="s">
        <v>173</v>
      </c>
      <c r="E303" s="41"/>
      <c r="F303" s="241" t="s">
        <v>380</v>
      </c>
      <c r="G303" s="41"/>
      <c r="H303" s="41"/>
      <c r="I303" s="147"/>
      <c r="J303" s="41"/>
      <c r="K303" s="41"/>
      <c r="L303" s="45"/>
      <c r="M303" s="242"/>
      <c r="N303" s="243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173</v>
      </c>
      <c r="AU303" s="18" t="s">
        <v>82</v>
      </c>
    </row>
    <row r="304" s="2" customFormat="1" ht="16.5" customHeight="1">
      <c r="A304" s="39"/>
      <c r="B304" s="40"/>
      <c r="C304" s="227" t="s">
        <v>382</v>
      </c>
      <c r="D304" s="227" t="s">
        <v>166</v>
      </c>
      <c r="E304" s="228" t="s">
        <v>383</v>
      </c>
      <c r="F304" s="229" t="s">
        <v>384</v>
      </c>
      <c r="G304" s="230" t="s">
        <v>204</v>
      </c>
      <c r="H304" s="231">
        <v>0.40000000000000002</v>
      </c>
      <c r="I304" s="232"/>
      <c r="J304" s="233">
        <f>ROUND(I304*H304,2)</f>
        <v>0</v>
      </c>
      <c r="K304" s="229" t="s">
        <v>170</v>
      </c>
      <c r="L304" s="45"/>
      <c r="M304" s="234" t="s">
        <v>21</v>
      </c>
      <c r="N304" s="235" t="s">
        <v>44</v>
      </c>
      <c r="O304" s="85"/>
      <c r="P304" s="236">
        <f>O304*H304</f>
        <v>0</v>
      </c>
      <c r="Q304" s="236">
        <v>0.36924000000000001</v>
      </c>
      <c r="R304" s="236">
        <f>Q304*H304</f>
        <v>0.14769600000000002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171</v>
      </c>
      <c r="AT304" s="238" t="s">
        <v>166</v>
      </c>
      <c r="AU304" s="238" t="s">
        <v>82</v>
      </c>
      <c r="AY304" s="18" t="s">
        <v>164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80</v>
      </c>
      <c r="BK304" s="239">
        <f>ROUND(I304*H304,2)</f>
        <v>0</v>
      </c>
      <c r="BL304" s="18" t="s">
        <v>171</v>
      </c>
      <c r="BM304" s="238" t="s">
        <v>385</v>
      </c>
    </row>
    <row r="305" s="2" customFormat="1">
      <c r="A305" s="39"/>
      <c r="B305" s="40"/>
      <c r="C305" s="41"/>
      <c r="D305" s="240" t="s">
        <v>173</v>
      </c>
      <c r="E305" s="41"/>
      <c r="F305" s="241" t="s">
        <v>384</v>
      </c>
      <c r="G305" s="41"/>
      <c r="H305" s="41"/>
      <c r="I305" s="147"/>
      <c r="J305" s="41"/>
      <c r="K305" s="41"/>
      <c r="L305" s="45"/>
      <c r="M305" s="242"/>
      <c r="N305" s="243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173</v>
      </c>
      <c r="AU305" s="18" t="s">
        <v>82</v>
      </c>
    </row>
    <row r="306" s="13" customFormat="1">
      <c r="A306" s="13"/>
      <c r="B306" s="244"/>
      <c r="C306" s="245"/>
      <c r="D306" s="240" t="s">
        <v>174</v>
      </c>
      <c r="E306" s="246" t="s">
        <v>21</v>
      </c>
      <c r="F306" s="247" t="s">
        <v>386</v>
      </c>
      <c r="G306" s="245"/>
      <c r="H306" s="246" t="s">
        <v>21</v>
      </c>
      <c r="I306" s="248"/>
      <c r="J306" s="245"/>
      <c r="K306" s="245"/>
      <c r="L306" s="249"/>
      <c r="M306" s="250"/>
      <c r="N306" s="251"/>
      <c r="O306" s="251"/>
      <c r="P306" s="251"/>
      <c r="Q306" s="251"/>
      <c r="R306" s="251"/>
      <c r="S306" s="251"/>
      <c r="T306" s="25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3" t="s">
        <v>174</v>
      </c>
      <c r="AU306" s="253" t="s">
        <v>82</v>
      </c>
      <c r="AV306" s="13" t="s">
        <v>80</v>
      </c>
      <c r="AW306" s="13" t="s">
        <v>34</v>
      </c>
      <c r="AX306" s="13" t="s">
        <v>73</v>
      </c>
      <c r="AY306" s="253" t="s">
        <v>164</v>
      </c>
    </row>
    <row r="307" s="13" customFormat="1">
      <c r="A307" s="13"/>
      <c r="B307" s="244"/>
      <c r="C307" s="245"/>
      <c r="D307" s="240" t="s">
        <v>174</v>
      </c>
      <c r="E307" s="246" t="s">
        <v>21</v>
      </c>
      <c r="F307" s="247" t="s">
        <v>216</v>
      </c>
      <c r="G307" s="245"/>
      <c r="H307" s="246" t="s">
        <v>21</v>
      </c>
      <c r="I307" s="248"/>
      <c r="J307" s="245"/>
      <c r="K307" s="245"/>
      <c r="L307" s="249"/>
      <c r="M307" s="250"/>
      <c r="N307" s="251"/>
      <c r="O307" s="251"/>
      <c r="P307" s="251"/>
      <c r="Q307" s="251"/>
      <c r="R307" s="251"/>
      <c r="S307" s="251"/>
      <c r="T307" s="25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3" t="s">
        <v>174</v>
      </c>
      <c r="AU307" s="253" t="s">
        <v>82</v>
      </c>
      <c r="AV307" s="13" t="s">
        <v>80</v>
      </c>
      <c r="AW307" s="13" t="s">
        <v>34</v>
      </c>
      <c r="AX307" s="13" t="s">
        <v>73</v>
      </c>
      <c r="AY307" s="253" t="s">
        <v>164</v>
      </c>
    </row>
    <row r="308" s="13" customFormat="1">
      <c r="A308" s="13"/>
      <c r="B308" s="244"/>
      <c r="C308" s="245"/>
      <c r="D308" s="240" t="s">
        <v>174</v>
      </c>
      <c r="E308" s="246" t="s">
        <v>21</v>
      </c>
      <c r="F308" s="247" t="s">
        <v>217</v>
      </c>
      <c r="G308" s="245"/>
      <c r="H308" s="246" t="s">
        <v>21</v>
      </c>
      <c r="I308" s="248"/>
      <c r="J308" s="245"/>
      <c r="K308" s="245"/>
      <c r="L308" s="249"/>
      <c r="M308" s="250"/>
      <c r="N308" s="251"/>
      <c r="O308" s="251"/>
      <c r="P308" s="251"/>
      <c r="Q308" s="251"/>
      <c r="R308" s="251"/>
      <c r="S308" s="251"/>
      <c r="T308" s="25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3" t="s">
        <v>174</v>
      </c>
      <c r="AU308" s="253" t="s">
        <v>82</v>
      </c>
      <c r="AV308" s="13" t="s">
        <v>80</v>
      </c>
      <c r="AW308" s="13" t="s">
        <v>34</v>
      </c>
      <c r="AX308" s="13" t="s">
        <v>73</v>
      </c>
      <c r="AY308" s="253" t="s">
        <v>164</v>
      </c>
    </row>
    <row r="309" s="14" customFormat="1">
      <c r="A309" s="14"/>
      <c r="B309" s="254"/>
      <c r="C309" s="255"/>
      <c r="D309" s="240" t="s">
        <v>174</v>
      </c>
      <c r="E309" s="256" t="s">
        <v>21</v>
      </c>
      <c r="F309" s="257" t="s">
        <v>387</v>
      </c>
      <c r="G309" s="255"/>
      <c r="H309" s="258">
        <v>0.40000000000000002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4" t="s">
        <v>174</v>
      </c>
      <c r="AU309" s="264" t="s">
        <v>82</v>
      </c>
      <c r="AV309" s="14" t="s">
        <v>82</v>
      </c>
      <c r="AW309" s="14" t="s">
        <v>34</v>
      </c>
      <c r="AX309" s="14" t="s">
        <v>80</v>
      </c>
      <c r="AY309" s="264" t="s">
        <v>164</v>
      </c>
    </row>
    <row r="310" s="2" customFormat="1" ht="21.75" customHeight="1">
      <c r="A310" s="39"/>
      <c r="B310" s="40"/>
      <c r="C310" s="227" t="s">
        <v>388</v>
      </c>
      <c r="D310" s="227" t="s">
        <v>166</v>
      </c>
      <c r="E310" s="228" t="s">
        <v>389</v>
      </c>
      <c r="F310" s="229" t="s">
        <v>390</v>
      </c>
      <c r="G310" s="230" t="s">
        <v>204</v>
      </c>
      <c r="H310" s="231">
        <v>0.40000000000000002</v>
      </c>
      <c r="I310" s="232"/>
      <c r="J310" s="233">
        <f>ROUND(I310*H310,2)</f>
        <v>0</v>
      </c>
      <c r="K310" s="229" t="s">
        <v>170</v>
      </c>
      <c r="L310" s="45"/>
      <c r="M310" s="234" t="s">
        <v>21</v>
      </c>
      <c r="N310" s="235" t="s">
        <v>44</v>
      </c>
      <c r="O310" s="85"/>
      <c r="P310" s="236">
        <f>O310*H310</f>
        <v>0</v>
      </c>
      <c r="Q310" s="236">
        <v>0.13</v>
      </c>
      <c r="R310" s="236">
        <f>Q310*H310</f>
        <v>0.052000000000000005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171</v>
      </c>
      <c r="AT310" s="238" t="s">
        <v>166</v>
      </c>
      <c r="AU310" s="238" t="s">
        <v>82</v>
      </c>
      <c r="AY310" s="18" t="s">
        <v>164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80</v>
      </c>
      <c r="BK310" s="239">
        <f>ROUND(I310*H310,2)</f>
        <v>0</v>
      </c>
      <c r="BL310" s="18" t="s">
        <v>171</v>
      </c>
      <c r="BM310" s="238" t="s">
        <v>391</v>
      </c>
    </row>
    <row r="311" s="2" customFormat="1">
      <c r="A311" s="39"/>
      <c r="B311" s="40"/>
      <c r="C311" s="41"/>
      <c r="D311" s="240" t="s">
        <v>173</v>
      </c>
      <c r="E311" s="41"/>
      <c r="F311" s="241" t="s">
        <v>390</v>
      </c>
      <c r="G311" s="41"/>
      <c r="H311" s="41"/>
      <c r="I311" s="147"/>
      <c r="J311" s="41"/>
      <c r="K311" s="41"/>
      <c r="L311" s="45"/>
      <c r="M311" s="242"/>
      <c r="N311" s="243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173</v>
      </c>
      <c r="AU311" s="18" t="s">
        <v>82</v>
      </c>
    </row>
    <row r="312" s="12" customFormat="1" ht="22.8" customHeight="1">
      <c r="A312" s="12"/>
      <c r="B312" s="211"/>
      <c r="C312" s="212"/>
      <c r="D312" s="213" t="s">
        <v>72</v>
      </c>
      <c r="E312" s="225" t="s">
        <v>211</v>
      </c>
      <c r="F312" s="225" t="s">
        <v>392</v>
      </c>
      <c r="G312" s="212"/>
      <c r="H312" s="212"/>
      <c r="I312" s="215"/>
      <c r="J312" s="226">
        <f>BK312</f>
        <v>0</v>
      </c>
      <c r="K312" s="212"/>
      <c r="L312" s="217"/>
      <c r="M312" s="218"/>
      <c r="N312" s="219"/>
      <c r="O312" s="219"/>
      <c r="P312" s="220">
        <v>0</v>
      </c>
      <c r="Q312" s="219"/>
      <c r="R312" s="220">
        <v>0</v>
      </c>
      <c r="S312" s="219"/>
      <c r="T312" s="221"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2" t="s">
        <v>80</v>
      </c>
      <c r="AT312" s="223" t="s">
        <v>72</v>
      </c>
      <c r="AU312" s="223" t="s">
        <v>80</v>
      </c>
      <c r="AY312" s="222" t="s">
        <v>164</v>
      </c>
      <c r="BK312" s="224">
        <v>0</v>
      </c>
    </row>
    <row r="313" s="12" customFormat="1" ht="22.8" customHeight="1">
      <c r="A313" s="12"/>
      <c r="B313" s="211"/>
      <c r="C313" s="212"/>
      <c r="D313" s="213" t="s">
        <v>72</v>
      </c>
      <c r="E313" s="225" t="s">
        <v>393</v>
      </c>
      <c r="F313" s="225" t="s">
        <v>394</v>
      </c>
      <c r="G313" s="212"/>
      <c r="H313" s="212"/>
      <c r="I313" s="215"/>
      <c r="J313" s="226">
        <f>BK313</f>
        <v>0</v>
      </c>
      <c r="K313" s="212"/>
      <c r="L313" s="217"/>
      <c r="M313" s="218"/>
      <c r="N313" s="219"/>
      <c r="O313" s="219"/>
      <c r="P313" s="220">
        <f>SUM(P314:P564)</f>
        <v>0</v>
      </c>
      <c r="Q313" s="219"/>
      <c r="R313" s="220">
        <f>SUM(R314:R564)</f>
        <v>16.923457719999998</v>
      </c>
      <c r="S313" s="219"/>
      <c r="T313" s="221">
        <f>SUM(T314:T564)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2" t="s">
        <v>80</v>
      </c>
      <c r="AT313" s="223" t="s">
        <v>72</v>
      </c>
      <c r="AU313" s="223" t="s">
        <v>80</v>
      </c>
      <c r="AY313" s="222" t="s">
        <v>164</v>
      </c>
      <c r="BK313" s="224">
        <f>SUM(BK314:BK564)</f>
        <v>0</v>
      </c>
    </row>
    <row r="314" s="2" customFormat="1" ht="16.5" customHeight="1">
      <c r="A314" s="39"/>
      <c r="B314" s="40"/>
      <c r="C314" s="227" t="s">
        <v>395</v>
      </c>
      <c r="D314" s="227" t="s">
        <v>166</v>
      </c>
      <c r="E314" s="228" t="s">
        <v>396</v>
      </c>
      <c r="F314" s="229" t="s">
        <v>397</v>
      </c>
      <c r="G314" s="230" t="s">
        <v>204</v>
      </c>
      <c r="H314" s="231">
        <v>11.361000000000001</v>
      </c>
      <c r="I314" s="232"/>
      <c r="J314" s="233">
        <f>ROUND(I314*H314,2)</f>
        <v>0</v>
      </c>
      <c r="K314" s="229" t="s">
        <v>170</v>
      </c>
      <c r="L314" s="45"/>
      <c r="M314" s="234" t="s">
        <v>21</v>
      </c>
      <c r="N314" s="235" t="s">
        <v>44</v>
      </c>
      <c r="O314" s="85"/>
      <c r="P314" s="236">
        <f>O314*H314</f>
        <v>0</v>
      </c>
      <c r="Q314" s="236">
        <v>0.049840000000000002</v>
      </c>
      <c r="R314" s="236">
        <f>Q314*H314</f>
        <v>0.56623224000000005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171</v>
      </c>
      <c r="AT314" s="238" t="s">
        <v>166</v>
      </c>
      <c r="AU314" s="238" t="s">
        <v>82</v>
      </c>
      <c r="AY314" s="18" t="s">
        <v>164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80</v>
      </c>
      <c r="BK314" s="239">
        <f>ROUND(I314*H314,2)</f>
        <v>0</v>
      </c>
      <c r="BL314" s="18" t="s">
        <v>171</v>
      </c>
      <c r="BM314" s="238" t="s">
        <v>398</v>
      </c>
    </row>
    <row r="315" s="2" customFormat="1">
      <c r="A315" s="39"/>
      <c r="B315" s="40"/>
      <c r="C315" s="41"/>
      <c r="D315" s="240" t="s">
        <v>173</v>
      </c>
      <c r="E315" s="41"/>
      <c r="F315" s="241" t="s">
        <v>397</v>
      </c>
      <c r="G315" s="41"/>
      <c r="H315" s="41"/>
      <c r="I315" s="147"/>
      <c r="J315" s="41"/>
      <c r="K315" s="41"/>
      <c r="L315" s="45"/>
      <c r="M315" s="242"/>
      <c r="N315" s="243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173</v>
      </c>
      <c r="AU315" s="18" t="s">
        <v>82</v>
      </c>
    </row>
    <row r="316" s="13" customFormat="1">
      <c r="A316" s="13"/>
      <c r="B316" s="244"/>
      <c r="C316" s="245"/>
      <c r="D316" s="240" t="s">
        <v>174</v>
      </c>
      <c r="E316" s="246" t="s">
        <v>21</v>
      </c>
      <c r="F316" s="247" t="s">
        <v>399</v>
      </c>
      <c r="G316" s="245"/>
      <c r="H316" s="246" t="s">
        <v>21</v>
      </c>
      <c r="I316" s="248"/>
      <c r="J316" s="245"/>
      <c r="K316" s="245"/>
      <c r="L316" s="249"/>
      <c r="M316" s="250"/>
      <c r="N316" s="251"/>
      <c r="O316" s="251"/>
      <c r="P316" s="251"/>
      <c r="Q316" s="251"/>
      <c r="R316" s="251"/>
      <c r="S316" s="251"/>
      <c r="T316" s="25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3" t="s">
        <v>174</v>
      </c>
      <c r="AU316" s="253" t="s">
        <v>82</v>
      </c>
      <c r="AV316" s="13" t="s">
        <v>80</v>
      </c>
      <c r="AW316" s="13" t="s">
        <v>34</v>
      </c>
      <c r="AX316" s="13" t="s">
        <v>73</v>
      </c>
      <c r="AY316" s="253" t="s">
        <v>164</v>
      </c>
    </row>
    <row r="317" s="13" customFormat="1">
      <c r="A317" s="13"/>
      <c r="B317" s="244"/>
      <c r="C317" s="245"/>
      <c r="D317" s="240" t="s">
        <v>174</v>
      </c>
      <c r="E317" s="246" t="s">
        <v>21</v>
      </c>
      <c r="F317" s="247" t="s">
        <v>400</v>
      </c>
      <c r="G317" s="245"/>
      <c r="H317" s="246" t="s">
        <v>21</v>
      </c>
      <c r="I317" s="248"/>
      <c r="J317" s="245"/>
      <c r="K317" s="245"/>
      <c r="L317" s="249"/>
      <c r="M317" s="250"/>
      <c r="N317" s="251"/>
      <c r="O317" s="251"/>
      <c r="P317" s="251"/>
      <c r="Q317" s="251"/>
      <c r="R317" s="251"/>
      <c r="S317" s="251"/>
      <c r="T317" s="25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3" t="s">
        <v>174</v>
      </c>
      <c r="AU317" s="253" t="s">
        <v>82</v>
      </c>
      <c r="AV317" s="13" t="s">
        <v>80</v>
      </c>
      <c r="AW317" s="13" t="s">
        <v>34</v>
      </c>
      <c r="AX317" s="13" t="s">
        <v>73</v>
      </c>
      <c r="AY317" s="253" t="s">
        <v>164</v>
      </c>
    </row>
    <row r="318" s="13" customFormat="1">
      <c r="A318" s="13"/>
      <c r="B318" s="244"/>
      <c r="C318" s="245"/>
      <c r="D318" s="240" t="s">
        <v>174</v>
      </c>
      <c r="E318" s="246" t="s">
        <v>21</v>
      </c>
      <c r="F318" s="247" t="s">
        <v>401</v>
      </c>
      <c r="G318" s="245"/>
      <c r="H318" s="246" t="s">
        <v>21</v>
      </c>
      <c r="I318" s="248"/>
      <c r="J318" s="245"/>
      <c r="K318" s="245"/>
      <c r="L318" s="249"/>
      <c r="M318" s="250"/>
      <c r="N318" s="251"/>
      <c r="O318" s="251"/>
      <c r="P318" s="251"/>
      <c r="Q318" s="251"/>
      <c r="R318" s="251"/>
      <c r="S318" s="251"/>
      <c r="T318" s="25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3" t="s">
        <v>174</v>
      </c>
      <c r="AU318" s="253" t="s">
        <v>82</v>
      </c>
      <c r="AV318" s="13" t="s">
        <v>80</v>
      </c>
      <c r="AW318" s="13" t="s">
        <v>34</v>
      </c>
      <c r="AX318" s="13" t="s">
        <v>73</v>
      </c>
      <c r="AY318" s="253" t="s">
        <v>164</v>
      </c>
    </row>
    <row r="319" s="13" customFormat="1">
      <c r="A319" s="13"/>
      <c r="B319" s="244"/>
      <c r="C319" s="245"/>
      <c r="D319" s="240" t="s">
        <v>174</v>
      </c>
      <c r="E319" s="246" t="s">
        <v>21</v>
      </c>
      <c r="F319" s="247" t="s">
        <v>402</v>
      </c>
      <c r="G319" s="245"/>
      <c r="H319" s="246" t="s">
        <v>21</v>
      </c>
      <c r="I319" s="248"/>
      <c r="J319" s="245"/>
      <c r="K319" s="245"/>
      <c r="L319" s="249"/>
      <c r="M319" s="250"/>
      <c r="N319" s="251"/>
      <c r="O319" s="251"/>
      <c r="P319" s="251"/>
      <c r="Q319" s="251"/>
      <c r="R319" s="251"/>
      <c r="S319" s="251"/>
      <c r="T319" s="25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3" t="s">
        <v>174</v>
      </c>
      <c r="AU319" s="253" t="s">
        <v>82</v>
      </c>
      <c r="AV319" s="13" t="s">
        <v>80</v>
      </c>
      <c r="AW319" s="13" t="s">
        <v>34</v>
      </c>
      <c r="AX319" s="13" t="s">
        <v>73</v>
      </c>
      <c r="AY319" s="253" t="s">
        <v>164</v>
      </c>
    </row>
    <row r="320" s="14" customFormat="1">
      <c r="A320" s="14"/>
      <c r="B320" s="254"/>
      <c r="C320" s="255"/>
      <c r="D320" s="240" t="s">
        <v>174</v>
      </c>
      <c r="E320" s="256" t="s">
        <v>21</v>
      </c>
      <c r="F320" s="257" t="s">
        <v>403</v>
      </c>
      <c r="G320" s="255"/>
      <c r="H320" s="258">
        <v>0.68999999999999995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4" t="s">
        <v>174</v>
      </c>
      <c r="AU320" s="264" t="s">
        <v>82</v>
      </c>
      <c r="AV320" s="14" t="s">
        <v>82</v>
      </c>
      <c r="AW320" s="14" t="s">
        <v>34</v>
      </c>
      <c r="AX320" s="14" t="s">
        <v>73</v>
      </c>
      <c r="AY320" s="264" t="s">
        <v>164</v>
      </c>
    </row>
    <row r="321" s="14" customFormat="1">
      <c r="A321" s="14"/>
      <c r="B321" s="254"/>
      <c r="C321" s="255"/>
      <c r="D321" s="240" t="s">
        <v>174</v>
      </c>
      <c r="E321" s="256" t="s">
        <v>21</v>
      </c>
      <c r="F321" s="257" t="s">
        <v>404</v>
      </c>
      <c r="G321" s="255"/>
      <c r="H321" s="258">
        <v>0.73799999999999999</v>
      </c>
      <c r="I321" s="259"/>
      <c r="J321" s="255"/>
      <c r="K321" s="255"/>
      <c r="L321" s="260"/>
      <c r="M321" s="261"/>
      <c r="N321" s="262"/>
      <c r="O321" s="262"/>
      <c r="P321" s="262"/>
      <c r="Q321" s="262"/>
      <c r="R321" s="262"/>
      <c r="S321" s="262"/>
      <c r="T321" s="26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4" t="s">
        <v>174</v>
      </c>
      <c r="AU321" s="264" t="s">
        <v>82</v>
      </c>
      <c r="AV321" s="14" t="s">
        <v>82</v>
      </c>
      <c r="AW321" s="14" t="s">
        <v>34</v>
      </c>
      <c r="AX321" s="14" t="s">
        <v>73</v>
      </c>
      <c r="AY321" s="264" t="s">
        <v>164</v>
      </c>
    </row>
    <row r="322" s="14" customFormat="1">
      <c r="A322" s="14"/>
      <c r="B322" s="254"/>
      <c r="C322" s="255"/>
      <c r="D322" s="240" t="s">
        <v>174</v>
      </c>
      <c r="E322" s="256" t="s">
        <v>21</v>
      </c>
      <c r="F322" s="257" t="s">
        <v>405</v>
      </c>
      <c r="G322" s="255"/>
      <c r="H322" s="258">
        <v>1.4039999999999999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4" t="s">
        <v>174</v>
      </c>
      <c r="AU322" s="264" t="s">
        <v>82</v>
      </c>
      <c r="AV322" s="14" t="s">
        <v>82</v>
      </c>
      <c r="AW322" s="14" t="s">
        <v>34</v>
      </c>
      <c r="AX322" s="14" t="s">
        <v>73</v>
      </c>
      <c r="AY322" s="264" t="s">
        <v>164</v>
      </c>
    </row>
    <row r="323" s="14" customFormat="1">
      <c r="A323" s="14"/>
      <c r="B323" s="254"/>
      <c r="C323" s="255"/>
      <c r="D323" s="240" t="s">
        <v>174</v>
      </c>
      <c r="E323" s="256" t="s">
        <v>21</v>
      </c>
      <c r="F323" s="257" t="s">
        <v>406</v>
      </c>
      <c r="G323" s="255"/>
      <c r="H323" s="258">
        <v>1.476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4" t="s">
        <v>174</v>
      </c>
      <c r="AU323" s="264" t="s">
        <v>82</v>
      </c>
      <c r="AV323" s="14" t="s">
        <v>82</v>
      </c>
      <c r="AW323" s="14" t="s">
        <v>34</v>
      </c>
      <c r="AX323" s="14" t="s">
        <v>73</v>
      </c>
      <c r="AY323" s="264" t="s">
        <v>164</v>
      </c>
    </row>
    <row r="324" s="14" customFormat="1">
      <c r="A324" s="14"/>
      <c r="B324" s="254"/>
      <c r="C324" s="255"/>
      <c r="D324" s="240" t="s">
        <v>174</v>
      </c>
      <c r="E324" s="256" t="s">
        <v>21</v>
      </c>
      <c r="F324" s="257" t="s">
        <v>407</v>
      </c>
      <c r="G324" s="255"/>
      <c r="H324" s="258">
        <v>1.425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4" t="s">
        <v>174</v>
      </c>
      <c r="AU324" s="264" t="s">
        <v>82</v>
      </c>
      <c r="AV324" s="14" t="s">
        <v>82</v>
      </c>
      <c r="AW324" s="14" t="s">
        <v>34</v>
      </c>
      <c r="AX324" s="14" t="s">
        <v>73</v>
      </c>
      <c r="AY324" s="264" t="s">
        <v>164</v>
      </c>
    </row>
    <row r="325" s="14" customFormat="1">
      <c r="A325" s="14"/>
      <c r="B325" s="254"/>
      <c r="C325" s="255"/>
      <c r="D325" s="240" t="s">
        <v>174</v>
      </c>
      <c r="E325" s="256" t="s">
        <v>21</v>
      </c>
      <c r="F325" s="257" t="s">
        <v>408</v>
      </c>
      <c r="G325" s="255"/>
      <c r="H325" s="258">
        <v>0.83699999999999997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4" t="s">
        <v>174</v>
      </c>
      <c r="AU325" s="264" t="s">
        <v>82</v>
      </c>
      <c r="AV325" s="14" t="s">
        <v>82</v>
      </c>
      <c r="AW325" s="14" t="s">
        <v>34</v>
      </c>
      <c r="AX325" s="14" t="s">
        <v>73</v>
      </c>
      <c r="AY325" s="264" t="s">
        <v>164</v>
      </c>
    </row>
    <row r="326" s="14" customFormat="1">
      <c r="A326" s="14"/>
      <c r="B326" s="254"/>
      <c r="C326" s="255"/>
      <c r="D326" s="240" t="s">
        <v>174</v>
      </c>
      <c r="E326" s="256" t="s">
        <v>21</v>
      </c>
      <c r="F326" s="257" t="s">
        <v>409</v>
      </c>
      <c r="G326" s="255"/>
      <c r="H326" s="258">
        <v>3.1499999999999999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4" t="s">
        <v>174</v>
      </c>
      <c r="AU326" s="264" t="s">
        <v>82</v>
      </c>
      <c r="AV326" s="14" t="s">
        <v>82</v>
      </c>
      <c r="AW326" s="14" t="s">
        <v>34</v>
      </c>
      <c r="AX326" s="14" t="s">
        <v>73</v>
      </c>
      <c r="AY326" s="264" t="s">
        <v>164</v>
      </c>
    </row>
    <row r="327" s="14" customFormat="1">
      <c r="A327" s="14"/>
      <c r="B327" s="254"/>
      <c r="C327" s="255"/>
      <c r="D327" s="240" t="s">
        <v>174</v>
      </c>
      <c r="E327" s="256" t="s">
        <v>21</v>
      </c>
      <c r="F327" s="257" t="s">
        <v>410</v>
      </c>
      <c r="G327" s="255"/>
      <c r="H327" s="258">
        <v>0.375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4" t="s">
        <v>174</v>
      </c>
      <c r="AU327" s="264" t="s">
        <v>82</v>
      </c>
      <c r="AV327" s="14" t="s">
        <v>82</v>
      </c>
      <c r="AW327" s="14" t="s">
        <v>34</v>
      </c>
      <c r="AX327" s="14" t="s">
        <v>73</v>
      </c>
      <c r="AY327" s="264" t="s">
        <v>164</v>
      </c>
    </row>
    <row r="328" s="14" customFormat="1">
      <c r="A328" s="14"/>
      <c r="B328" s="254"/>
      <c r="C328" s="255"/>
      <c r="D328" s="240" t="s">
        <v>174</v>
      </c>
      <c r="E328" s="256" t="s">
        <v>21</v>
      </c>
      <c r="F328" s="257" t="s">
        <v>411</v>
      </c>
      <c r="G328" s="255"/>
      <c r="H328" s="258">
        <v>0.23999999999999999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4" t="s">
        <v>174</v>
      </c>
      <c r="AU328" s="264" t="s">
        <v>82</v>
      </c>
      <c r="AV328" s="14" t="s">
        <v>82</v>
      </c>
      <c r="AW328" s="14" t="s">
        <v>34</v>
      </c>
      <c r="AX328" s="14" t="s">
        <v>73</v>
      </c>
      <c r="AY328" s="264" t="s">
        <v>164</v>
      </c>
    </row>
    <row r="329" s="14" customFormat="1">
      <c r="A329" s="14"/>
      <c r="B329" s="254"/>
      <c r="C329" s="255"/>
      <c r="D329" s="240" t="s">
        <v>174</v>
      </c>
      <c r="E329" s="256" t="s">
        <v>21</v>
      </c>
      <c r="F329" s="257" t="s">
        <v>412</v>
      </c>
      <c r="G329" s="255"/>
      <c r="H329" s="258">
        <v>0.876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4" t="s">
        <v>174</v>
      </c>
      <c r="AU329" s="264" t="s">
        <v>82</v>
      </c>
      <c r="AV329" s="14" t="s">
        <v>82</v>
      </c>
      <c r="AW329" s="14" t="s">
        <v>34</v>
      </c>
      <c r="AX329" s="14" t="s">
        <v>73</v>
      </c>
      <c r="AY329" s="264" t="s">
        <v>164</v>
      </c>
    </row>
    <row r="330" s="13" customFormat="1">
      <c r="A330" s="13"/>
      <c r="B330" s="244"/>
      <c r="C330" s="245"/>
      <c r="D330" s="240" t="s">
        <v>174</v>
      </c>
      <c r="E330" s="246" t="s">
        <v>21</v>
      </c>
      <c r="F330" s="247" t="s">
        <v>413</v>
      </c>
      <c r="G330" s="245"/>
      <c r="H330" s="246" t="s">
        <v>21</v>
      </c>
      <c r="I330" s="248"/>
      <c r="J330" s="245"/>
      <c r="K330" s="245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174</v>
      </c>
      <c r="AU330" s="253" t="s">
        <v>82</v>
      </c>
      <c r="AV330" s="13" t="s">
        <v>80</v>
      </c>
      <c r="AW330" s="13" t="s">
        <v>34</v>
      </c>
      <c r="AX330" s="13" t="s">
        <v>73</v>
      </c>
      <c r="AY330" s="253" t="s">
        <v>164</v>
      </c>
    </row>
    <row r="331" s="13" customFormat="1">
      <c r="A331" s="13"/>
      <c r="B331" s="244"/>
      <c r="C331" s="245"/>
      <c r="D331" s="240" t="s">
        <v>174</v>
      </c>
      <c r="E331" s="246" t="s">
        <v>21</v>
      </c>
      <c r="F331" s="247" t="s">
        <v>208</v>
      </c>
      <c r="G331" s="245"/>
      <c r="H331" s="246" t="s">
        <v>21</v>
      </c>
      <c r="I331" s="248"/>
      <c r="J331" s="245"/>
      <c r="K331" s="245"/>
      <c r="L331" s="249"/>
      <c r="M331" s="250"/>
      <c r="N331" s="251"/>
      <c r="O331" s="251"/>
      <c r="P331" s="251"/>
      <c r="Q331" s="251"/>
      <c r="R331" s="251"/>
      <c r="S331" s="251"/>
      <c r="T331" s="25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3" t="s">
        <v>174</v>
      </c>
      <c r="AU331" s="253" t="s">
        <v>82</v>
      </c>
      <c r="AV331" s="13" t="s">
        <v>80</v>
      </c>
      <c r="AW331" s="13" t="s">
        <v>34</v>
      </c>
      <c r="AX331" s="13" t="s">
        <v>73</v>
      </c>
      <c r="AY331" s="253" t="s">
        <v>164</v>
      </c>
    </row>
    <row r="332" s="14" customFormat="1">
      <c r="A332" s="14"/>
      <c r="B332" s="254"/>
      <c r="C332" s="255"/>
      <c r="D332" s="240" t="s">
        <v>174</v>
      </c>
      <c r="E332" s="256" t="s">
        <v>21</v>
      </c>
      <c r="F332" s="257" t="s">
        <v>414</v>
      </c>
      <c r="G332" s="255"/>
      <c r="H332" s="258">
        <v>0.14999999999999999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4" t="s">
        <v>174</v>
      </c>
      <c r="AU332" s="264" t="s">
        <v>82</v>
      </c>
      <c r="AV332" s="14" t="s">
        <v>82</v>
      </c>
      <c r="AW332" s="14" t="s">
        <v>34</v>
      </c>
      <c r="AX332" s="14" t="s">
        <v>73</v>
      </c>
      <c r="AY332" s="264" t="s">
        <v>164</v>
      </c>
    </row>
    <row r="333" s="15" customFormat="1">
      <c r="A333" s="15"/>
      <c r="B333" s="276"/>
      <c r="C333" s="277"/>
      <c r="D333" s="240" t="s">
        <v>174</v>
      </c>
      <c r="E333" s="278" t="s">
        <v>21</v>
      </c>
      <c r="F333" s="279" t="s">
        <v>225</v>
      </c>
      <c r="G333" s="277"/>
      <c r="H333" s="280">
        <v>11.361000000000001</v>
      </c>
      <c r="I333" s="281"/>
      <c r="J333" s="277"/>
      <c r="K333" s="277"/>
      <c r="L333" s="282"/>
      <c r="M333" s="283"/>
      <c r="N333" s="284"/>
      <c r="O333" s="284"/>
      <c r="P333" s="284"/>
      <c r="Q333" s="284"/>
      <c r="R333" s="284"/>
      <c r="S333" s="284"/>
      <c r="T333" s="28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6" t="s">
        <v>174</v>
      </c>
      <c r="AU333" s="286" t="s">
        <v>82</v>
      </c>
      <c r="AV333" s="15" t="s">
        <v>171</v>
      </c>
      <c r="AW333" s="15" t="s">
        <v>34</v>
      </c>
      <c r="AX333" s="15" t="s">
        <v>80</v>
      </c>
      <c r="AY333" s="286" t="s">
        <v>164</v>
      </c>
    </row>
    <row r="334" s="2" customFormat="1" ht="16.5" customHeight="1">
      <c r="A334" s="39"/>
      <c r="B334" s="40"/>
      <c r="C334" s="227" t="s">
        <v>415</v>
      </c>
      <c r="D334" s="227" t="s">
        <v>166</v>
      </c>
      <c r="E334" s="228" t="s">
        <v>416</v>
      </c>
      <c r="F334" s="229" t="s">
        <v>417</v>
      </c>
      <c r="G334" s="230" t="s">
        <v>204</v>
      </c>
      <c r="H334" s="231">
        <v>183.88800000000001</v>
      </c>
      <c r="I334" s="232"/>
      <c r="J334" s="233">
        <f>ROUND(I334*H334,2)</f>
        <v>0</v>
      </c>
      <c r="K334" s="229" t="s">
        <v>170</v>
      </c>
      <c r="L334" s="45"/>
      <c r="M334" s="234" t="s">
        <v>21</v>
      </c>
      <c r="N334" s="235" t="s">
        <v>44</v>
      </c>
      <c r="O334" s="85"/>
      <c r="P334" s="236">
        <f>O334*H334</f>
        <v>0</v>
      </c>
      <c r="Q334" s="236">
        <v>0.0070400000000000003</v>
      </c>
      <c r="R334" s="236">
        <f>Q334*H334</f>
        <v>1.2945715200000001</v>
      </c>
      <c r="S334" s="236">
        <v>0</v>
      </c>
      <c r="T334" s="23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8" t="s">
        <v>171</v>
      </c>
      <c r="AT334" s="238" t="s">
        <v>166</v>
      </c>
      <c r="AU334" s="238" t="s">
        <v>82</v>
      </c>
      <c r="AY334" s="18" t="s">
        <v>164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8" t="s">
        <v>80</v>
      </c>
      <c r="BK334" s="239">
        <f>ROUND(I334*H334,2)</f>
        <v>0</v>
      </c>
      <c r="BL334" s="18" t="s">
        <v>171</v>
      </c>
      <c r="BM334" s="238" t="s">
        <v>418</v>
      </c>
    </row>
    <row r="335" s="2" customFormat="1">
      <c r="A335" s="39"/>
      <c r="B335" s="40"/>
      <c r="C335" s="41"/>
      <c r="D335" s="240" t="s">
        <v>173</v>
      </c>
      <c r="E335" s="41"/>
      <c r="F335" s="241" t="s">
        <v>417</v>
      </c>
      <c r="G335" s="41"/>
      <c r="H335" s="41"/>
      <c r="I335" s="147"/>
      <c r="J335" s="41"/>
      <c r="K335" s="41"/>
      <c r="L335" s="45"/>
      <c r="M335" s="242"/>
      <c r="N335" s="243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173</v>
      </c>
      <c r="AU335" s="18" t="s">
        <v>82</v>
      </c>
    </row>
    <row r="336" s="13" customFormat="1">
      <c r="A336" s="13"/>
      <c r="B336" s="244"/>
      <c r="C336" s="245"/>
      <c r="D336" s="240" t="s">
        <v>174</v>
      </c>
      <c r="E336" s="246" t="s">
        <v>21</v>
      </c>
      <c r="F336" s="247" t="s">
        <v>419</v>
      </c>
      <c r="G336" s="245"/>
      <c r="H336" s="246" t="s">
        <v>21</v>
      </c>
      <c r="I336" s="248"/>
      <c r="J336" s="245"/>
      <c r="K336" s="245"/>
      <c r="L336" s="249"/>
      <c r="M336" s="250"/>
      <c r="N336" s="251"/>
      <c r="O336" s="251"/>
      <c r="P336" s="251"/>
      <c r="Q336" s="251"/>
      <c r="R336" s="251"/>
      <c r="S336" s="251"/>
      <c r="T336" s="25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3" t="s">
        <v>174</v>
      </c>
      <c r="AU336" s="253" t="s">
        <v>82</v>
      </c>
      <c r="AV336" s="13" t="s">
        <v>80</v>
      </c>
      <c r="AW336" s="13" t="s">
        <v>34</v>
      </c>
      <c r="AX336" s="13" t="s">
        <v>73</v>
      </c>
      <c r="AY336" s="253" t="s">
        <v>164</v>
      </c>
    </row>
    <row r="337" s="13" customFormat="1">
      <c r="A337" s="13"/>
      <c r="B337" s="244"/>
      <c r="C337" s="245"/>
      <c r="D337" s="240" t="s">
        <v>174</v>
      </c>
      <c r="E337" s="246" t="s">
        <v>21</v>
      </c>
      <c r="F337" s="247" t="s">
        <v>420</v>
      </c>
      <c r="G337" s="245"/>
      <c r="H337" s="246" t="s">
        <v>21</v>
      </c>
      <c r="I337" s="248"/>
      <c r="J337" s="245"/>
      <c r="K337" s="245"/>
      <c r="L337" s="249"/>
      <c r="M337" s="250"/>
      <c r="N337" s="251"/>
      <c r="O337" s="251"/>
      <c r="P337" s="251"/>
      <c r="Q337" s="251"/>
      <c r="R337" s="251"/>
      <c r="S337" s="251"/>
      <c r="T337" s="25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3" t="s">
        <v>174</v>
      </c>
      <c r="AU337" s="253" t="s">
        <v>82</v>
      </c>
      <c r="AV337" s="13" t="s">
        <v>80</v>
      </c>
      <c r="AW337" s="13" t="s">
        <v>34</v>
      </c>
      <c r="AX337" s="13" t="s">
        <v>73</v>
      </c>
      <c r="AY337" s="253" t="s">
        <v>164</v>
      </c>
    </row>
    <row r="338" s="14" customFormat="1">
      <c r="A338" s="14"/>
      <c r="B338" s="254"/>
      <c r="C338" s="255"/>
      <c r="D338" s="240" t="s">
        <v>174</v>
      </c>
      <c r="E338" s="256" t="s">
        <v>21</v>
      </c>
      <c r="F338" s="257" t="s">
        <v>421</v>
      </c>
      <c r="G338" s="255"/>
      <c r="H338" s="258">
        <v>50.039999999999999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4" t="s">
        <v>174</v>
      </c>
      <c r="AU338" s="264" t="s">
        <v>82</v>
      </c>
      <c r="AV338" s="14" t="s">
        <v>82</v>
      </c>
      <c r="AW338" s="14" t="s">
        <v>34</v>
      </c>
      <c r="AX338" s="14" t="s">
        <v>73</v>
      </c>
      <c r="AY338" s="264" t="s">
        <v>164</v>
      </c>
    </row>
    <row r="339" s="14" customFormat="1">
      <c r="A339" s="14"/>
      <c r="B339" s="254"/>
      <c r="C339" s="255"/>
      <c r="D339" s="240" t="s">
        <v>174</v>
      </c>
      <c r="E339" s="256" t="s">
        <v>21</v>
      </c>
      <c r="F339" s="257" t="s">
        <v>422</v>
      </c>
      <c r="G339" s="255"/>
      <c r="H339" s="258">
        <v>62.591999999999999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4" t="s">
        <v>174</v>
      </c>
      <c r="AU339" s="264" t="s">
        <v>82</v>
      </c>
      <c r="AV339" s="14" t="s">
        <v>82</v>
      </c>
      <c r="AW339" s="14" t="s">
        <v>34</v>
      </c>
      <c r="AX339" s="14" t="s">
        <v>73</v>
      </c>
      <c r="AY339" s="264" t="s">
        <v>164</v>
      </c>
    </row>
    <row r="340" s="14" customFormat="1">
      <c r="A340" s="14"/>
      <c r="B340" s="254"/>
      <c r="C340" s="255"/>
      <c r="D340" s="240" t="s">
        <v>174</v>
      </c>
      <c r="E340" s="256" t="s">
        <v>21</v>
      </c>
      <c r="F340" s="257" t="s">
        <v>423</v>
      </c>
      <c r="G340" s="255"/>
      <c r="H340" s="258">
        <v>71.256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4" t="s">
        <v>174</v>
      </c>
      <c r="AU340" s="264" t="s">
        <v>82</v>
      </c>
      <c r="AV340" s="14" t="s">
        <v>82</v>
      </c>
      <c r="AW340" s="14" t="s">
        <v>34</v>
      </c>
      <c r="AX340" s="14" t="s">
        <v>73</v>
      </c>
      <c r="AY340" s="264" t="s">
        <v>164</v>
      </c>
    </row>
    <row r="341" s="15" customFormat="1">
      <c r="A341" s="15"/>
      <c r="B341" s="276"/>
      <c r="C341" s="277"/>
      <c r="D341" s="240" t="s">
        <v>174</v>
      </c>
      <c r="E341" s="278" t="s">
        <v>21</v>
      </c>
      <c r="F341" s="279" t="s">
        <v>225</v>
      </c>
      <c r="G341" s="277"/>
      <c r="H341" s="280">
        <v>183.88800000000001</v>
      </c>
      <c r="I341" s="281"/>
      <c r="J341" s="277"/>
      <c r="K341" s="277"/>
      <c r="L341" s="282"/>
      <c r="M341" s="283"/>
      <c r="N341" s="284"/>
      <c r="O341" s="284"/>
      <c r="P341" s="284"/>
      <c r="Q341" s="284"/>
      <c r="R341" s="284"/>
      <c r="S341" s="284"/>
      <c r="T341" s="28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86" t="s">
        <v>174</v>
      </c>
      <c r="AU341" s="286" t="s">
        <v>82</v>
      </c>
      <c r="AV341" s="15" t="s">
        <v>171</v>
      </c>
      <c r="AW341" s="15" t="s">
        <v>34</v>
      </c>
      <c r="AX341" s="15" t="s">
        <v>80</v>
      </c>
      <c r="AY341" s="286" t="s">
        <v>164</v>
      </c>
    </row>
    <row r="342" s="2" customFormat="1" ht="16.5" customHeight="1">
      <c r="A342" s="39"/>
      <c r="B342" s="40"/>
      <c r="C342" s="227" t="s">
        <v>424</v>
      </c>
      <c r="D342" s="227" t="s">
        <v>166</v>
      </c>
      <c r="E342" s="228" t="s">
        <v>425</v>
      </c>
      <c r="F342" s="229" t="s">
        <v>426</v>
      </c>
      <c r="G342" s="230" t="s">
        <v>204</v>
      </c>
      <c r="H342" s="231">
        <v>370.48099999999999</v>
      </c>
      <c r="I342" s="232"/>
      <c r="J342" s="233">
        <f>ROUND(I342*H342,2)</f>
        <v>0</v>
      </c>
      <c r="K342" s="229" t="s">
        <v>170</v>
      </c>
      <c r="L342" s="45"/>
      <c r="M342" s="234" t="s">
        <v>21</v>
      </c>
      <c r="N342" s="235" t="s">
        <v>44</v>
      </c>
      <c r="O342" s="85"/>
      <c r="P342" s="236">
        <f>O342*H342</f>
        <v>0</v>
      </c>
      <c r="Q342" s="236">
        <v>0.0070400000000000003</v>
      </c>
      <c r="R342" s="236">
        <f>Q342*H342</f>
        <v>2.6081862400000002</v>
      </c>
      <c r="S342" s="236">
        <v>0</v>
      </c>
      <c r="T342" s="23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8" t="s">
        <v>171</v>
      </c>
      <c r="AT342" s="238" t="s">
        <v>166</v>
      </c>
      <c r="AU342" s="238" t="s">
        <v>82</v>
      </c>
      <c r="AY342" s="18" t="s">
        <v>164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8" t="s">
        <v>80</v>
      </c>
      <c r="BK342" s="239">
        <f>ROUND(I342*H342,2)</f>
        <v>0</v>
      </c>
      <c r="BL342" s="18" t="s">
        <v>171</v>
      </c>
      <c r="BM342" s="238" t="s">
        <v>427</v>
      </c>
    </row>
    <row r="343" s="2" customFormat="1">
      <c r="A343" s="39"/>
      <c r="B343" s="40"/>
      <c r="C343" s="41"/>
      <c r="D343" s="240" t="s">
        <v>173</v>
      </c>
      <c r="E343" s="41"/>
      <c r="F343" s="241" t="s">
        <v>426</v>
      </c>
      <c r="G343" s="41"/>
      <c r="H343" s="41"/>
      <c r="I343" s="147"/>
      <c r="J343" s="41"/>
      <c r="K343" s="41"/>
      <c r="L343" s="45"/>
      <c r="M343" s="242"/>
      <c r="N343" s="243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173</v>
      </c>
      <c r="AU343" s="18" t="s">
        <v>82</v>
      </c>
    </row>
    <row r="344" s="13" customFormat="1">
      <c r="A344" s="13"/>
      <c r="B344" s="244"/>
      <c r="C344" s="245"/>
      <c r="D344" s="240" t="s">
        <v>174</v>
      </c>
      <c r="E344" s="246" t="s">
        <v>21</v>
      </c>
      <c r="F344" s="247" t="s">
        <v>428</v>
      </c>
      <c r="G344" s="245"/>
      <c r="H344" s="246" t="s">
        <v>21</v>
      </c>
      <c r="I344" s="248"/>
      <c r="J344" s="245"/>
      <c r="K344" s="245"/>
      <c r="L344" s="249"/>
      <c r="M344" s="250"/>
      <c r="N344" s="251"/>
      <c r="O344" s="251"/>
      <c r="P344" s="251"/>
      <c r="Q344" s="251"/>
      <c r="R344" s="251"/>
      <c r="S344" s="251"/>
      <c r="T344" s="25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3" t="s">
        <v>174</v>
      </c>
      <c r="AU344" s="253" t="s">
        <v>82</v>
      </c>
      <c r="AV344" s="13" t="s">
        <v>80</v>
      </c>
      <c r="AW344" s="13" t="s">
        <v>34</v>
      </c>
      <c r="AX344" s="13" t="s">
        <v>73</v>
      </c>
      <c r="AY344" s="253" t="s">
        <v>164</v>
      </c>
    </row>
    <row r="345" s="13" customFormat="1">
      <c r="A345" s="13"/>
      <c r="B345" s="244"/>
      <c r="C345" s="245"/>
      <c r="D345" s="240" t="s">
        <v>174</v>
      </c>
      <c r="E345" s="246" t="s">
        <v>21</v>
      </c>
      <c r="F345" s="247" t="s">
        <v>429</v>
      </c>
      <c r="G345" s="245"/>
      <c r="H345" s="246" t="s">
        <v>21</v>
      </c>
      <c r="I345" s="248"/>
      <c r="J345" s="245"/>
      <c r="K345" s="245"/>
      <c r="L345" s="249"/>
      <c r="M345" s="250"/>
      <c r="N345" s="251"/>
      <c r="O345" s="251"/>
      <c r="P345" s="251"/>
      <c r="Q345" s="251"/>
      <c r="R345" s="251"/>
      <c r="S345" s="251"/>
      <c r="T345" s="25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3" t="s">
        <v>174</v>
      </c>
      <c r="AU345" s="253" t="s">
        <v>82</v>
      </c>
      <c r="AV345" s="13" t="s">
        <v>80</v>
      </c>
      <c r="AW345" s="13" t="s">
        <v>34</v>
      </c>
      <c r="AX345" s="13" t="s">
        <v>73</v>
      </c>
      <c r="AY345" s="253" t="s">
        <v>164</v>
      </c>
    </row>
    <row r="346" s="13" customFormat="1">
      <c r="A346" s="13"/>
      <c r="B346" s="244"/>
      <c r="C346" s="245"/>
      <c r="D346" s="240" t="s">
        <v>174</v>
      </c>
      <c r="E346" s="246" t="s">
        <v>21</v>
      </c>
      <c r="F346" s="247" t="s">
        <v>430</v>
      </c>
      <c r="G346" s="245"/>
      <c r="H346" s="246" t="s">
        <v>21</v>
      </c>
      <c r="I346" s="248"/>
      <c r="J346" s="245"/>
      <c r="K346" s="245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174</v>
      </c>
      <c r="AU346" s="253" t="s">
        <v>82</v>
      </c>
      <c r="AV346" s="13" t="s">
        <v>80</v>
      </c>
      <c r="AW346" s="13" t="s">
        <v>34</v>
      </c>
      <c r="AX346" s="13" t="s">
        <v>73</v>
      </c>
      <c r="AY346" s="253" t="s">
        <v>164</v>
      </c>
    </row>
    <row r="347" s="14" customFormat="1">
      <c r="A347" s="14"/>
      <c r="B347" s="254"/>
      <c r="C347" s="255"/>
      <c r="D347" s="240" t="s">
        <v>174</v>
      </c>
      <c r="E347" s="256" t="s">
        <v>21</v>
      </c>
      <c r="F347" s="257" t="s">
        <v>431</v>
      </c>
      <c r="G347" s="255"/>
      <c r="H347" s="258">
        <v>24.359999999999999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4" t="s">
        <v>174</v>
      </c>
      <c r="AU347" s="264" t="s">
        <v>82</v>
      </c>
      <c r="AV347" s="14" t="s">
        <v>82</v>
      </c>
      <c r="AW347" s="14" t="s">
        <v>34</v>
      </c>
      <c r="AX347" s="14" t="s">
        <v>73</v>
      </c>
      <c r="AY347" s="264" t="s">
        <v>164</v>
      </c>
    </row>
    <row r="348" s="14" customFormat="1">
      <c r="A348" s="14"/>
      <c r="B348" s="254"/>
      <c r="C348" s="255"/>
      <c r="D348" s="240" t="s">
        <v>174</v>
      </c>
      <c r="E348" s="256" t="s">
        <v>21</v>
      </c>
      <c r="F348" s="257" t="s">
        <v>432</v>
      </c>
      <c r="G348" s="255"/>
      <c r="H348" s="258">
        <v>33.350000000000001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4" t="s">
        <v>174</v>
      </c>
      <c r="AU348" s="264" t="s">
        <v>82</v>
      </c>
      <c r="AV348" s="14" t="s">
        <v>82</v>
      </c>
      <c r="AW348" s="14" t="s">
        <v>34</v>
      </c>
      <c r="AX348" s="14" t="s">
        <v>73</v>
      </c>
      <c r="AY348" s="264" t="s">
        <v>164</v>
      </c>
    </row>
    <row r="349" s="14" customFormat="1">
      <c r="A349" s="14"/>
      <c r="B349" s="254"/>
      <c r="C349" s="255"/>
      <c r="D349" s="240" t="s">
        <v>174</v>
      </c>
      <c r="E349" s="256" t="s">
        <v>21</v>
      </c>
      <c r="F349" s="257" t="s">
        <v>433</v>
      </c>
      <c r="G349" s="255"/>
      <c r="H349" s="258">
        <v>16.899999999999999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4" t="s">
        <v>174</v>
      </c>
      <c r="AU349" s="264" t="s">
        <v>82</v>
      </c>
      <c r="AV349" s="14" t="s">
        <v>82</v>
      </c>
      <c r="AW349" s="14" t="s">
        <v>34</v>
      </c>
      <c r="AX349" s="14" t="s">
        <v>73</v>
      </c>
      <c r="AY349" s="264" t="s">
        <v>164</v>
      </c>
    </row>
    <row r="350" s="14" customFormat="1">
      <c r="A350" s="14"/>
      <c r="B350" s="254"/>
      <c r="C350" s="255"/>
      <c r="D350" s="240" t="s">
        <v>174</v>
      </c>
      <c r="E350" s="256" t="s">
        <v>21</v>
      </c>
      <c r="F350" s="257" t="s">
        <v>434</v>
      </c>
      <c r="G350" s="255"/>
      <c r="H350" s="258">
        <v>29.379999999999999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4" t="s">
        <v>174</v>
      </c>
      <c r="AU350" s="264" t="s">
        <v>82</v>
      </c>
      <c r="AV350" s="14" t="s">
        <v>82</v>
      </c>
      <c r="AW350" s="14" t="s">
        <v>34</v>
      </c>
      <c r="AX350" s="14" t="s">
        <v>73</v>
      </c>
      <c r="AY350" s="264" t="s">
        <v>164</v>
      </c>
    </row>
    <row r="351" s="14" customFormat="1">
      <c r="A351" s="14"/>
      <c r="B351" s="254"/>
      <c r="C351" s="255"/>
      <c r="D351" s="240" t="s">
        <v>174</v>
      </c>
      <c r="E351" s="256" t="s">
        <v>21</v>
      </c>
      <c r="F351" s="257" t="s">
        <v>435</v>
      </c>
      <c r="G351" s="255"/>
      <c r="H351" s="258">
        <v>31.719999999999999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4" t="s">
        <v>174</v>
      </c>
      <c r="AU351" s="264" t="s">
        <v>82</v>
      </c>
      <c r="AV351" s="14" t="s">
        <v>82</v>
      </c>
      <c r="AW351" s="14" t="s">
        <v>34</v>
      </c>
      <c r="AX351" s="14" t="s">
        <v>73</v>
      </c>
      <c r="AY351" s="264" t="s">
        <v>164</v>
      </c>
    </row>
    <row r="352" s="14" customFormat="1">
      <c r="A352" s="14"/>
      <c r="B352" s="254"/>
      <c r="C352" s="255"/>
      <c r="D352" s="240" t="s">
        <v>174</v>
      </c>
      <c r="E352" s="256" t="s">
        <v>21</v>
      </c>
      <c r="F352" s="257" t="s">
        <v>436</v>
      </c>
      <c r="G352" s="255"/>
      <c r="H352" s="258">
        <v>32.200000000000003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4" t="s">
        <v>174</v>
      </c>
      <c r="AU352" s="264" t="s">
        <v>82</v>
      </c>
      <c r="AV352" s="14" t="s">
        <v>82</v>
      </c>
      <c r="AW352" s="14" t="s">
        <v>34</v>
      </c>
      <c r="AX352" s="14" t="s">
        <v>73</v>
      </c>
      <c r="AY352" s="264" t="s">
        <v>164</v>
      </c>
    </row>
    <row r="353" s="14" customFormat="1">
      <c r="A353" s="14"/>
      <c r="B353" s="254"/>
      <c r="C353" s="255"/>
      <c r="D353" s="240" t="s">
        <v>174</v>
      </c>
      <c r="E353" s="256" t="s">
        <v>21</v>
      </c>
      <c r="F353" s="257" t="s">
        <v>437</v>
      </c>
      <c r="G353" s="255"/>
      <c r="H353" s="258">
        <v>66.239999999999995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4" t="s">
        <v>174</v>
      </c>
      <c r="AU353" s="264" t="s">
        <v>82</v>
      </c>
      <c r="AV353" s="14" t="s">
        <v>82</v>
      </c>
      <c r="AW353" s="14" t="s">
        <v>34</v>
      </c>
      <c r="AX353" s="14" t="s">
        <v>73</v>
      </c>
      <c r="AY353" s="264" t="s">
        <v>164</v>
      </c>
    </row>
    <row r="354" s="14" customFormat="1">
      <c r="A354" s="14"/>
      <c r="B354" s="254"/>
      <c r="C354" s="255"/>
      <c r="D354" s="240" t="s">
        <v>174</v>
      </c>
      <c r="E354" s="256" t="s">
        <v>21</v>
      </c>
      <c r="F354" s="257" t="s">
        <v>438</v>
      </c>
      <c r="G354" s="255"/>
      <c r="H354" s="258">
        <v>34.039999999999999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4" t="s">
        <v>174</v>
      </c>
      <c r="AU354" s="264" t="s">
        <v>82</v>
      </c>
      <c r="AV354" s="14" t="s">
        <v>82</v>
      </c>
      <c r="AW354" s="14" t="s">
        <v>34</v>
      </c>
      <c r="AX354" s="14" t="s">
        <v>73</v>
      </c>
      <c r="AY354" s="264" t="s">
        <v>164</v>
      </c>
    </row>
    <row r="355" s="14" customFormat="1">
      <c r="A355" s="14"/>
      <c r="B355" s="254"/>
      <c r="C355" s="255"/>
      <c r="D355" s="240" t="s">
        <v>174</v>
      </c>
      <c r="E355" s="256" t="s">
        <v>21</v>
      </c>
      <c r="F355" s="257" t="s">
        <v>439</v>
      </c>
      <c r="G355" s="255"/>
      <c r="H355" s="258">
        <v>35.880000000000003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4" t="s">
        <v>174</v>
      </c>
      <c r="AU355" s="264" t="s">
        <v>82</v>
      </c>
      <c r="AV355" s="14" t="s">
        <v>82</v>
      </c>
      <c r="AW355" s="14" t="s">
        <v>34</v>
      </c>
      <c r="AX355" s="14" t="s">
        <v>73</v>
      </c>
      <c r="AY355" s="264" t="s">
        <v>164</v>
      </c>
    </row>
    <row r="356" s="14" customFormat="1">
      <c r="A356" s="14"/>
      <c r="B356" s="254"/>
      <c r="C356" s="255"/>
      <c r="D356" s="240" t="s">
        <v>174</v>
      </c>
      <c r="E356" s="256" t="s">
        <v>21</v>
      </c>
      <c r="F356" s="257" t="s">
        <v>440</v>
      </c>
      <c r="G356" s="255"/>
      <c r="H356" s="258">
        <v>34.960000000000001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4" t="s">
        <v>174</v>
      </c>
      <c r="AU356" s="264" t="s">
        <v>82</v>
      </c>
      <c r="AV356" s="14" t="s">
        <v>82</v>
      </c>
      <c r="AW356" s="14" t="s">
        <v>34</v>
      </c>
      <c r="AX356" s="14" t="s">
        <v>73</v>
      </c>
      <c r="AY356" s="264" t="s">
        <v>164</v>
      </c>
    </row>
    <row r="357" s="14" customFormat="1">
      <c r="A357" s="14"/>
      <c r="B357" s="254"/>
      <c r="C357" s="255"/>
      <c r="D357" s="240" t="s">
        <v>174</v>
      </c>
      <c r="E357" s="256" t="s">
        <v>21</v>
      </c>
      <c r="F357" s="257" t="s">
        <v>441</v>
      </c>
      <c r="G357" s="255"/>
      <c r="H357" s="258">
        <v>34.5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4" t="s">
        <v>174</v>
      </c>
      <c r="AU357" s="264" t="s">
        <v>82</v>
      </c>
      <c r="AV357" s="14" t="s">
        <v>82</v>
      </c>
      <c r="AW357" s="14" t="s">
        <v>34</v>
      </c>
      <c r="AX357" s="14" t="s">
        <v>73</v>
      </c>
      <c r="AY357" s="264" t="s">
        <v>164</v>
      </c>
    </row>
    <row r="358" s="14" customFormat="1">
      <c r="A358" s="14"/>
      <c r="B358" s="254"/>
      <c r="C358" s="255"/>
      <c r="D358" s="240" t="s">
        <v>174</v>
      </c>
      <c r="E358" s="256" t="s">
        <v>21</v>
      </c>
      <c r="F358" s="257" t="s">
        <v>442</v>
      </c>
      <c r="G358" s="255"/>
      <c r="H358" s="258">
        <v>31.739999999999998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4" t="s">
        <v>174</v>
      </c>
      <c r="AU358" s="264" t="s">
        <v>82</v>
      </c>
      <c r="AV358" s="14" t="s">
        <v>82</v>
      </c>
      <c r="AW358" s="14" t="s">
        <v>34</v>
      </c>
      <c r="AX358" s="14" t="s">
        <v>73</v>
      </c>
      <c r="AY358" s="264" t="s">
        <v>164</v>
      </c>
    </row>
    <row r="359" s="14" customFormat="1">
      <c r="A359" s="14"/>
      <c r="B359" s="254"/>
      <c r="C359" s="255"/>
      <c r="D359" s="240" t="s">
        <v>174</v>
      </c>
      <c r="E359" s="256" t="s">
        <v>21</v>
      </c>
      <c r="F359" s="257" t="s">
        <v>443</v>
      </c>
      <c r="G359" s="255"/>
      <c r="H359" s="258">
        <v>6.6699999999999999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4" t="s">
        <v>174</v>
      </c>
      <c r="AU359" s="264" t="s">
        <v>82</v>
      </c>
      <c r="AV359" s="14" t="s">
        <v>82</v>
      </c>
      <c r="AW359" s="14" t="s">
        <v>34</v>
      </c>
      <c r="AX359" s="14" t="s">
        <v>73</v>
      </c>
      <c r="AY359" s="264" t="s">
        <v>164</v>
      </c>
    </row>
    <row r="360" s="14" customFormat="1">
      <c r="A360" s="14"/>
      <c r="B360" s="254"/>
      <c r="C360" s="255"/>
      <c r="D360" s="240" t="s">
        <v>174</v>
      </c>
      <c r="E360" s="256" t="s">
        <v>21</v>
      </c>
      <c r="F360" s="257" t="s">
        <v>444</v>
      </c>
      <c r="G360" s="255"/>
      <c r="H360" s="258">
        <v>6.9000000000000004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4" t="s">
        <v>174</v>
      </c>
      <c r="AU360" s="264" t="s">
        <v>82</v>
      </c>
      <c r="AV360" s="14" t="s">
        <v>82</v>
      </c>
      <c r="AW360" s="14" t="s">
        <v>34</v>
      </c>
      <c r="AX360" s="14" t="s">
        <v>73</v>
      </c>
      <c r="AY360" s="264" t="s">
        <v>164</v>
      </c>
    </row>
    <row r="361" s="13" customFormat="1">
      <c r="A361" s="13"/>
      <c r="B361" s="244"/>
      <c r="C361" s="245"/>
      <c r="D361" s="240" t="s">
        <v>174</v>
      </c>
      <c r="E361" s="246" t="s">
        <v>21</v>
      </c>
      <c r="F361" s="247" t="s">
        <v>223</v>
      </c>
      <c r="G361" s="245"/>
      <c r="H361" s="246" t="s">
        <v>21</v>
      </c>
      <c r="I361" s="248"/>
      <c r="J361" s="245"/>
      <c r="K361" s="245"/>
      <c r="L361" s="249"/>
      <c r="M361" s="250"/>
      <c r="N361" s="251"/>
      <c r="O361" s="251"/>
      <c r="P361" s="251"/>
      <c r="Q361" s="251"/>
      <c r="R361" s="251"/>
      <c r="S361" s="251"/>
      <c r="T361" s="25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3" t="s">
        <v>174</v>
      </c>
      <c r="AU361" s="253" t="s">
        <v>82</v>
      </c>
      <c r="AV361" s="13" t="s">
        <v>80</v>
      </c>
      <c r="AW361" s="13" t="s">
        <v>34</v>
      </c>
      <c r="AX361" s="13" t="s">
        <v>73</v>
      </c>
      <c r="AY361" s="253" t="s">
        <v>164</v>
      </c>
    </row>
    <row r="362" s="14" customFormat="1">
      <c r="A362" s="14"/>
      <c r="B362" s="254"/>
      <c r="C362" s="255"/>
      <c r="D362" s="240" t="s">
        <v>174</v>
      </c>
      <c r="E362" s="256" t="s">
        <v>21</v>
      </c>
      <c r="F362" s="257" t="s">
        <v>445</v>
      </c>
      <c r="G362" s="255"/>
      <c r="H362" s="258">
        <v>-7.2000000000000002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4" t="s">
        <v>174</v>
      </c>
      <c r="AU362" s="264" t="s">
        <v>82</v>
      </c>
      <c r="AV362" s="14" t="s">
        <v>82</v>
      </c>
      <c r="AW362" s="14" t="s">
        <v>34</v>
      </c>
      <c r="AX362" s="14" t="s">
        <v>73</v>
      </c>
      <c r="AY362" s="264" t="s">
        <v>164</v>
      </c>
    </row>
    <row r="363" s="14" customFormat="1">
      <c r="A363" s="14"/>
      <c r="B363" s="254"/>
      <c r="C363" s="255"/>
      <c r="D363" s="240" t="s">
        <v>174</v>
      </c>
      <c r="E363" s="256" t="s">
        <v>21</v>
      </c>
      <c r="F363" s="257" t="s">
        <v>446</v>
      </c>
      <c r="G363" s="255"/>
      <c r="H363" s="258">
        <v>-7.5999999999999996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4" t="s">
        <v>174</v>
      </c>
      <c r="AU363" s="264" t="s">
        <v>82</v>
      </c>
      <c r="AV363" s="14" t="s">
        <v>82</v>
      </c>
      <c r="AW363" s="14" t="s">
        <v>34</v>
      </c>
      <c r="AX363" s="14" t="s">
        <v>73</v>
      </c>
      <c r="AY363" s="264" t="s">
        <v>164</v>
      </c>
    </row>
    <row r="364" s="14" customFormat="1">
      <c r="A364" s="14"/>
      <c r="B364" s="254"/>
      <c r="C364" s="255"/>
      <c r="D364" s="240" t="s">
        <v>174</v>
      </c>
      <c r="E364" s="256" t="s">
        <v>21</v>
      </c>
      <c r="F364" s="257" t="s">
        <v>447</v>
      </c>
      <c r="G364" s="255"/>
      <c r="H364" s="258">
        <v>-60.899999999999999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4" t="s">
        <v>174</v>
      </c>
      <c r="AU364" s="264" t="s">
        <v>82</v>
      </c>
      <c r="AV364" s="14" t="s">
        <v>82</v>
      </c>
      <c r="AW364" s="14" t="s">
        <v>34</v>
      </c>
      <c r="AX364" s="14" t="s">
        <v>73</v>
      </c>
      <c r="AY364" s="264" t="s">
        <v>164</v>
      </c>
    </row>
    <row r="365" s="14" customFormat="1">
      <c r="A365" s="14"/>
      <c r="B365" s="254"/>
      <c r="C365" s="255"/>
      <c r="D365" s="240" t="s">
        <v>174</v>
      </c>
      <c r="E365" s="256" t="s">
        <v>21</v>
      </c>
      <c r="F365" s="257" t="s">
        <v>448</v>
      </c>
      <c r="G365" s="255"/>
      <c r="H365" s="258">
        <v>-6.8399999999999999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4" t="s">
        <v>174</v>
      </c>
      <c r="AU365" s="264" t="s">
        <v>82</v>
      </c>
      <c r="AV365" s="14" t="s">
        <v>82</v>
      </c>
      <c r="AW365" s="14" t="s">
        <v>34</v>
      </c>
      <c r="AX365" s="14" t="s">
        <v>73</v>
      </c>
      <c r="AY365" s="264" t="s">
        <v>164</v>
      </c>
    </row>
    <row r="366" s="14" customFormat="1">
      <c r="A366" s="14"/>
      <c r="B366" s="254"/>
      <c r="C366" s="255"/>
      <c r="D366" s="240" t="s">
        <v>174</v>
      </c>
      <c r="E366" s="256" t="s">
        <v>21</v>
      </c>
      <c r="F366" s="257" t="s">
        <v>449</v>
      </c>
      <c r="G366" s="255"/>
      <c r="H366" s="258">
        <v>-1.75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4" t="s">
        <v>174</v>
      </c>
      <c r="AU366" s="264" t="s">
        <v>82</v>
      </c>
      <c r="AV366" s="14" t="s">
        <v>82</v>
      </c>
      <c r="AW366" s="14" t="s">
        <v>34</v>
      </c>
      <c r="AX366" s="14" t="s">
        <v>73</v>
      </c>
      <c r="AY366" s="264" t="s">
        <v>164</v>
      </c>
    </row>
    <row r="367" s="14" customFormat="1">
      <c r="A367" s="14"/>
      <c r="B367" s="254"/>
      <c r="C367" s="255"/>
      <c r="D367" s="240" t="s">
        <v>174</v>
      </c>
      <c r="E367" s="256" t="s">
        <v>21</v>
      </c>
      <c r="F367" s="257" t="s">
        <v>450</v>
      </c>
      <c r="G367" s="255"/>
      <c r="H367" s="258">
        <v>-1.8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4" t="s">
        <v>174</v>
      </c>
      <c r="AU367" s="264" t="s">
        <v>82</v>
      </c>
      <c r="AV367" s="14" t="s">
        <v>82</v>
      </c>
      <c r="AW367" s="14" t="s">
        <v>34</v>
      </c>
      <c r="AX367" s="14" t="s">
        <v>73</v>
      </c>
      <c r="AY367" s="264" t="s">
        <v>164</v>
      </c>
    </row>
    <row r="368" s="14" customFormat="1">
      <c r="A368" s="14"/>
      <c r="B368" s="254"/>
      <c r="C368" s="255"/>
      <c r="D368" s="240" t="s">
        <v>174</v>
      </c>
      <c r="E368" s="256" t="s">
        <v>21</v>
      </c>
      <c r="F368" s="257" t="s">
        <v>451</v>
      </c>
      <c r="G368" s="255"/>
      <c r="H368" s="258">
        <v>-3.1520000000000001</v>
      </c>
      <c r="I368" s="259"/>
      <c r="J368" s="255"/>
      <c r="K368" s="255"/>
      <c r="L368" s="260"/>
      <c r="M368" s="261"/>
      <c r="N368" s="262"/>
      <c r="O368" s="262"/>
      <c r="P368" s="262"/>
      <c r="Q368" s="262"/>
      <c r="R368" s="262"/>
      <c r="S368" s="262"/>
      <c r="T368" s="26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4" t="s">
        <v>174</v>
      </c>
      <c r="AU368" s="264" t="s">
        <v>82</v>
      </c>
      <c r="AV368" s="14" t="s">
        <v>82</v>
      </c>
      <c r="AW368" s="14" t="s">
        <v>34</v>
      </c>
      <c r="AX368" s="14" t="s">
        <v>73</v>
      </c>
      <c r="AY368" s="264" t="s">
        <v>164</v>
      </c>
    </row>
    <row r="369" s="14" customFormat="1">
      <c r="A369" s="14"/>
      <c r="B369" s="254"/>
      <c r="C369" s="255"/>
      <c r="D369" s="240" t="s">
        <v>174</v>
      </c>
      <c r="E369" s="256" t="s">
        <v>21</v>
      </c>
      <c r="F369" s="257" t="s">
        <v>452</v>
      </c>
      <c r="G369" s="255"/>
      <c r="H369" s="258">
        <v>-4.7800000000000002</v>
      </c>
      <c r="I369" s="259"/>
      <c r="J369" s="255"/>
      <c r="K369" s="255"/>
      <c r="L369" s="260"/>
      <c r="M369" s="261"/>
      <c r="N369" s="262"/>
      <c r="O369" s="262"/>
      <c r="P369" s="262"/>
      <c r="Q369" s="262"/>
      <c r="R369" s="262"/>
      <c r="S369" s="262"/>
      <c r="T369" s="26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4" t="s">
        <v>174</v>
      </c>
      <c r="AU369" s="264" t="s">
        <v>82</v>
      </c>
      <c r="AV369" s="14" t="s">
        <v>82</v>
      </c>
      <c r="AW369" s="14" t="s">
        <v>34</v>
      </c>
      <c r="AX369" s="14" t="s">
        <v>73</v>
      </c>
      <c r="AY369" s="264" t="s">
        <v>164</v>
      </c>
    </row>
    <row r="370" s="13" customFormat="1">
      <c r="A370" s="13"/>
      <c r="B370" s="244"/>
      <c r="C370" s="245"/>
      <c r="D370" s="240" t="s">
        <v>174</v>
      </c>
      <c r="E370" s="246" t="s">
        <v>21</v>
      </c>
      <c r="F370" s="247" t="s">
        <v>453</v>
      </c>
      <c r="G370" s="245"/>
      <c r="H370" s="246" t="s">
        <v>21</v>
      </c>
      <c r="I370" s="248"/>
      <c r="J370" s="245"/>
      <c r="K370" s="245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174</v>
      </c>
      <c r="AU370" s="253" t="s">
        <v>82</v>
      </c>
      <c r="AV370" s="13" t="s">
        <v>80</v>
      </c>
      <c r="AW370" s="13" t="s">
        <v>34</v>
      </c>
      <c r="AX370" s="13" t="s">
        <v>73</v>
      </c>
      <c r="AY370" s="253" t="s">
        <v>164</v>
      </c>
    </row>
    <row r="371" s="14" customFormat="1">
      <c r="A371" s="14"/>
      <c r="B371" s="254"/>
      <c r="C371" s="255"/>
      <c r="D371" s="240" t="s">
        <v>174</v>
      </c>
      <c r="E371" s="256" t="s">
        <v>21</v>
      </c>
      <c r="F371" s="257" t="s">
        <v>454</v>
      </c>
      <c r="G371" s="255"/>
      <c r="H371" s="258">
        <v>3.6600000000000001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4" t="s">
        <v>174</v>
      </c>
      <c r="AU371" s="264" t="s">
        <v>82</v>
      </c>
      <c r="AV371" s="14" t="s">
        <v>82</v>
      </c>
      <c r="AW371" s="14" t="s">
        <v>34</v>
      </c>
      <c r="AX371" s="14" t="s">
        <v>73</v>
      </c>
      <c r="AY371" s="264" t="s">
        <v>164</v>
      </c>
    </row>
    <row r="372" s="14" customFormat="1">
      <c r="A372" s="14"/>
      <c r="B372" s="254"/>
      <c r="C372" s="255"/>
      <c r="D372" s="240" t="s">
        <v>174</v>
      </c>
      <c r="E372" s="256" t="s">
        <v>21</v>
      </c>
      <c r="F372" s="257" t="s">
        <v>455</v>
      </c>
      <c r="G372" s="255"/>
      <c r="H372" s="258">
        <v>3.7200000000000002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4" t="s">
        <v>174</v>
      </c>
      <c r="AU372" s="264" t="s">
        <v>82</v>
      </c>
      <c r="AV372" s="14" t="s">
        <v>82</v>
      </c>
      <c r="AW372" s="14" t="s">
        <v>34</v>
      </c>
      <c r="AX372" s="14" t="s">
        <v>73</v>
      </c>
      <c r="AY372" s="264" t="s">
        <v>164</v>
      </c>
    </row>
    <row r="373" s="14" customFormat="1">
      <c r="A373" s="14"/>
      <c r="B373" s="254"/>
      <c r="C373" s="255"/>
      <c r="D373" s="240" t="s">
        <v>174</v>
      </c>
      <c r="E373" s="256" t="s">
        <v>21</v>
      </c>
      <c r="F373" s="257" t="s">
        <v>456</v>
      </c>
      <c r="G373" s="255"/>
      <c r="H373" s="258">
        <v>10.125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4" t="s">
        <v>174</v>
      </c>
      <c r="AU373" s="264" t="s">
        <v>82</v>
      </c>
      <c r="AV373" s="14" t="s">
        <v>82</v>
      </c>
      <c r="AW373" s="14" t="s">
        <v>34</v>
      </c>
      <c r="AX373" s="14" t="s">
        <v>73</v>
      </c>
      <c r="AY373" s="264" t="s">
        <v>164</v>
      </c>
    </row>
    <row r="374" s="14" customFormat="1">
      <c r="A374" s="14"/>
      <c r="B374" s="254"/>
      <c r="C374" s="255"/>
      <c r="D374" s="240" t="s">
        <v>174</v>
      </c>
      <c r="E374" s="256" t="s">
        <v>21</v>
      </c>
      <c r="F374" s="257" t="s">
        <v>457</v>
      </c>
      <c r="G374" s="255"/>
      <c r="H374" s="258">
        <v>4.875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4" t="s">
        <v>174</v>
      </c>
      <c r="AU374" s="264" t="s">
        <v>82</v>
      </c>
      <c r="AV374" s="14" t="s">
        <v>82</v>
      </c>
      <c r="AW374" s="14" t="s">
        <v>34</v>
      </c>
      <c r="AX374" s="14" t="s">
        <v>73</v>
      </c>
      <c r="AY374" s="264" t="s">
        <v>164</v>
      </c>
    </row>
    <row r="375" s="14" customFormat="1">
      <c r="A375" s="14"/>
      <c r="B375" s="254"/>
      <c r="C375" s="255"/>
      <c r="D375" s="240" t="s">
        <v>174</v>
      </c>
      <c r="E375" s="256" t="s">
        <v>21</v>
      </c>
      <c r="F375" s="257" t="s">
        <v>458</v>
      </c>
      <c r="G375" s="255"/>
      <c r="H375" s="258">
        <v>3.75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4" t="s">
        <v>174</v>
      </c>
      <c r="AU375" s="264" t="s">
        <v>82</v>
      </c>
      <c r="AV375" s="14" t="s">
        <v>82</v>
      </c>
      <c r="AW375" s="14" t="s">
        <v>34</v>
      </c>
      <c r="AX375" s="14" t="s">
        <v>73</v>
      </c>
      <c r="AY375" s="264" t="s">
        <v>164</v>
      </c>
    </row>
    <row r="376" s="14" customFormat="1">
      <c r="A376" s="14"/>
      <c r="B376" s="254"/>
      <c r="C376" s="255"/>
      <c r="D376" s="240" t="s">
        <v>174</v>
      </c>
      <c r="E376" s="256" t="s">
        <v>21</v>
      </c>
      <c r="F376" s="257" t="s">
        <v>459</v>
      </c>
      <c r="G376" s="255"/>
      <c r="H376" s="258">
        <v>3.3799999999999999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4" t="s">
        <v>174</v>
      </c>
      <c r="AU376" s="264" t="s">
        <v>82</v>
      </c>
      <c r="AV376" s="14" t="s">
        <v>82</v>
      </c>
      <c r="AW376" s="14" t="s">
        <v>34</v>
      </c>
      <c r="AX376" s="14" t="s">
        <v>73</v>
      </c>
      <c r="AY376" s="264" t="s">
        <v>164</v>
      </c>
    </row>
    <row r="377" s="14" customFormat="1">
      <c r="A377" s="14"/>
      <c r="B377" s="254"/>
      <c r="C377" s="255"/>
      <c r="D377" s="240" t="s">
        <v>174</v>
      </c>
      <c r="E377" s="256" t="s">
        <v>21</v>
      </c>
      <c r="F377" s="257" t="s">
        <v>460</v>
      </c>
      <c r="G377" s="255"/>
      <c r="H377" s="258">
        <v>4.125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4" t="s">
        <v>174</v>
      </c>
      <c r="AU377" s="264" t="s">
        <v>82</v>
      </c>
      <c r="AV377" s="14" t="s">
        <v>82</v>
      </c>
      <c r="AW377" s="14" t="s">
        <v>34</v>
      </c>
      <c r="AX377" s="14" t="s">
        <v>73</v>
      </c>
      <c r="AY377" s="264" t="s">
        <v>164</v>
      </c>
    </row>
    <row r="378" s="14" customFormat="1">
      <c r="A378" s="14"/>
      <c r="B378" s="254"/>
      <c r="C378" s="255"/>
      <c r="D378" s="240" t="s">
        <v>174</v>
      </c>
      <c r="E378" s="256" t="s">
        <v>21</v>
      </c>
      <c r="F378" s="257" t="s">
        <v>461</v>
      </c>
      <c r="G378" s="255"/>
      <c r="H378" s="258">
        <v>3.3599999999999999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4" t="s">
        <v>174</v>
      </c>
      <c r="AU378" s="264" t="s">
        <v>82</v>
      </c>
      <c r="AV378" s="14" t="s">
        <v>82</v>
      </c>
      <c r="AW378" s="14" t="s">
        <v>34</v>
      </c>
      <c r="AX378" s="14" t="s">
        <v>73</v>
      </c>
      <c r="AY378" s="264" t="s">
        <v>164</v>
      </c>
    </row>
    <row r="379" s="14" customFormat="1">
      <c r="A379" s="14"/>
      <c r="B379" s="254"/>
      <c r="C379" s="255"/>
      <c r="D379" s="240" t="s">
        <v>174</v>
      </c>
      <c r="E379" s="256" t="s">
        <v>21</v>
      </c>
      <c r="F379" s="257" t="s">
        <v>462</v>
      </c>
      <c r="G379" s="255"/>
      <c r="H379" s="258">
        <v>5.2000000000000002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4" t="s">
        <v>174</v>
      </c>
      <c r="AU379" s="264" t="s">
        <v>82</v>
      </c>
      <c r="AV379" s="14" t="s">
        <v>82</v>
      </c>
      <c r="AW379" s="14" t="s">
        <v>34</v>
      </c>
      <c r="AX379" s="14" t="s">
        <v>73</v>
      </c>
      <c r="AY379" s="264" t="s">
        <v>164</v>
      </c>
    </row>
    <row r="380" s="14" customFormat="1">
      <c r="A380" s="14"/>
      <c r="B380" s="254"/>
      <c r="C380" s="255"/>
      <c r="D380" s="240" t="s">
        <v>174</v>
      </c>
      <c r="E380" s="256" t="s">
        <v>21</v>
      </c>
      <c r="F380" s="257" t="s">
        <v>463</v>
      </c>
      <c r="G380" s="255"/>
      <c r="H380" s="258">
        <v>3.468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4" t="s">
        <v>174</v>
      </c>
      <c r="AU380" s="264" t="s">
        <v>82</v>
      </c>
      <c r="AV380" s="14" t="s">
        <v>82</v>
      </c>
      <c r="AW380" s="14" t="s">
        <v>34</v>
      </c>
      <c r="AX380" s="14" t="s">
        <v>73</v>
      </c>
      <c r="AY380" s="264" t="s">
        <v>164</v>
      </c>
    </row>
    <row r="381" s="15" customFormat="1">
      <c r="A381" s="15"/>
      <c r="B381" s="276"/>
      <c r="C381" s="277"/>
      <c r="D381" s="240" t="s">
        <v>174</v>
      </c>
      <c r="E381" s="278" t="s">
        <v>21</v>
      </c>
      <c r="F381" s="279" t="s">
        <v>225</v>
      </c>
      <c r="G381" s="277"/>
      <c r="H381" s="280">
        <v>370.48099999999999</v>
      </c>
      <c r="I381" s="281"/>
      <c r="J381" s="277"/>
      <c r="K381" s="277"/>
      <c r="L381" s="282"/>
      <c r="M381" s="283"/>
      <c r="N381" s="284"/>
      <c r="O381" s="284"/>
      <c r="P381" s="284"/>
      <c r="Q381" s="284"/>
      <c r="R381" s="284"/>
      <c r="S381" s="284"/>
      <c r="T381" s="28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86" t="s">
        <v>174</v>
      </c>
      <c r="AU381" s="286" t="s">
        <v>82</v>
      </c>
      <c r="AV381" s="15" t="s">
        <v>171</v>
      </c>
      <c r="AW381" s="15" t="s">
        <v>34</v>
      </c>
      <c r="AX381" s="15" t="s">
        <v>80</v>
      </c>
      <c r="AY381" s="286" t="s">
        <v>164</v>
      </c>
    </row>
    <row r="382" s="2" customFormat="1" ht="21.75" customHeight="1">
      <c r="A382" s="39"/>
      <c r="B382" s="40"/>
      <c r="C382" s="227" t="s">
        <v>464</v>
      </c>
      <c r="D382" s="227" t="s">
        <v>166</v>
      </c>
      <c r="E382" s="228" t="s">
        <v>465</v>
      </c>
      <c r="F382" s="229" t="s">
        <v>466</v>
      </c>
      <c r="G382" s="230" t="s">
        <v>204</v>
      </c>
      <c r="H382" s="231">
        <v>102.428</v>
      </c>
      <c r="I382" s="232"/>
      <c r="J382" s="233">
        <f>ROUND(I382*H382,2)</f>
        <v>0</v>
      </c>
      <c r="K382" s="229" t="s">
        <v>170</v>
      </c>
      <c r="L382" s="45"/>
      <c r="M382" s="234" t="s">
        <v>21</v>
      </c>
      <c r="N382" s="235" t="s">
        <v>44</v>
      </c>
      <c r="O382" s="85"/>
      <c r="P382" s="236">
        <f>O382*H382</f>
        <v>0</v>
      </c>
      <c r="Q382" s="236">
        <v>0.0043800000000000002</v>
      </c>
      <c r="R382" s="236">
        <f>Q382*H382</f>
        <v>0.44863464000000003</v>
      </c>
      <c r="S382" s="236">
        <v>0</v>
      </c>
      <c r="T382" s="23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171</v>
      </c>
      <c r="AT382" s="238" t="s">
        <v>166</v>
      </c>
      <c r="AU382" s="238" t="s">
        <v>82</v>
      </c>
      <c r="AY382" s="18" t="s">
        <v>164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80</v>
      </c>
      <c r="BK382" s="239">
        <f>ROUND(I382*H382,2)</f>
        <v>0</v>
      </c>
      <c r="BL382" s="18" t="s">
        <v>171</v>
      </c>
      <c r="BM382" s="238" t="s">
        <v>467</v>
      </c>
    </row>
    <row r="383" s="2" customFormat="1">
      <c r="A383" s="39"/>
      <c r="B383" s="40"/>
      <c r="C383" s="41"/>
      <c r="D383" s="240" t="s">
        <v>173</v>
      </c>
      <c r="E383" s="41"/>
      <c r="F383" s="241" t="s">
        <v>466</v>
      </c>
      <c r="G383" s="41"/>
      <c r="H383" s="41"/>
      <c r="I383" s="147"/>
      <c r="J383" s="41"/>
      <c r="K383" s="41"/>
      <c r="L383" s="45"/>
      <c r="M383" s="242"/>
      <c r="N383" s="243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173</v>
      </c>
      <c r="AU383" s="18" t="s">
        <v>82</v>
      </c>
    </row>
    <row r="384" s="13" customFormat="1">
      <c r="A384" s="13"/>
      <c r="B384" s="244"/>
      <c r="C384" s="245"/>
      <c r="D384" s="240" t="s">
        <v>174</v>
      </c>
      <c r="E384" s="246" t="s">
        <v>21</v>
      </c>
      <c r="F384" s="247" t="s">
        <v>468</v>
      </c>
      <c r="G384" s="245"/>
      <c r="H384" s="246" t="s">
        <v>21</v>
      </c>
      <c r="I384" s="248"/>
      <c r="J384" s="245"/>
      <c r="K384" s="245"/>
      <c r="L384" s="249"/>
      <c r="M384" s="250"/>
      <c r="N384" s="251"/>
      <c r="O384" s="251"/>
      <c r="P384" s="251"/>
      <c r="Q384" s="251"/>
      <c r="R384" s="251"/>
      <c r="S384" s="251"/>
      <c r="T384" s="25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3" t="s">
        <v>174</v>
      </c>
      <c r="AU384" s="253" t="s">
        <v>82</v>
      </c>
      <c r="AV384" s="13" t="s">
        <v>80</v>
      </c>
      <c r="AW384" s="13" t="s">
        <v>34</v>
      </c>
      <c r="AX384" s="13" t="s">
        <v>73</v>
      </c>
      <c r="AY384" s="253" t="s">
        <v>164</v>
      </c>
    </row>
    <row r="385" s="13" customFormat="1">
      <c r="A385" s="13"/>
      <c r="B385" s="244"/>
      <c r="C385" s="245"/>
      <c r="D385" s="240" t="s">
        <v>174</v>
      </c>
      <c r="E385" s="246" t="s">
        <v>21</v>
      </c>
      <c r="F385" s="247" t="s">
        <v>208</v>
      </c>
      <c r="G385" s="245"/>
      <c r="H385" s="246" t="s">
        <v>21</v>
      </c>
      <c r="I385" s="248"/>
      <c r="J385" s="245"/>
      <c r="K385" s="245"/>
      <c r="L385" s="249"/>
      <c r="M385" s="250"/>
      <c r="N385" s="251"/>
      <c r="O385" s="251"/>
      <c r="P385" s="251"/>
      <c r="Q385" s="251"/>
      <c r="R385" s="251"/>
      <c r="S385" s="251"/>
      <c r="T385" s="25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3" t="s">
        <v>174</v>
      </c>
      <c r="AU385" s="253" t="s">
        <v>82</v>
      </c>
      <c r="AV385" s="13" t="s">
        <v>80</v>
      </c>
      <c r="AW385" s="13" t="s">
        <v>34</v>
      </c>
      <c r="AX385" s="13" t="s">
        <v>73</v>
      </c>
      <c r="AY385" s="253" t="s">
        <v>164</v>
      </c>
    </row>
    <row r="386" s="13" customFormat="1">
      <c r="A386" s="13"/>
      <c r="B386" s="244"/>
      <c r="C386" s="245"/>
      <c r="D386" s="240" t="s">
        <v>174</v>
      </c>
      <c r="E386" s="246" t="s">
        <v>21</v>
      </c>
      <c r="F386" s="247" t="s">
        <v>209</v>
      </c>
      <c r="G386" s="245"/>
      <c r="H386" s="246" t="s">
        <v>21</v>
      </c>
      <c r="I386" s="248"/>
      <c r="J386" s="245"/>
      <c r="K386" s="245"/>
      <c r="L386" s="249"/>
      <c r="M386" s="250"/>
      <c r="N386" s="251"/>
      <c r="O386" s="251"/>
      <c r="P386" s="251"/>
      <c r="Q386" s="251"/>
      <c r="R386" s="251"/>
      <c r="S386" s="251"/>
      <c r="T386" s="25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3" t="s">
        <v>174</v>
      </c>
      <c r="AU386" s="253" t="s">
        <v>82</v>
      </c>
      <c r="AV386" s="13" t="s">
        <v>80</v>
      </c>
      <c r="AW386" s="13" t="s">
        <v>34</v>
      </c>
      <c r="AX386" s="13" t="s">
        <v>73</v>
      </c>
      <c r="AY386" s="253" t="s">
        <v>164</v>
      </c>
    </row>
    <row r="387" s="14" customFormat="1">
      <c r="A387" s="14"/>
      <c r="B387" s="254"/>
      <c r="C387" s="255"/>
      <c r="D387" s="240" t="s">
        <v>174</v>
      </c>
      <c r="E387" s="256" t="s">
        <v>21</v>
      </c>
      <c r="F387" s="257" t="s">
        <v>210</v>
      </c>
      <c r="G387" s="255"/>
      <c r="H387" s="258">
        <v>1.8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4" t="s">
        <v>174</v>
      </c>
      <c r="AU387" s="264" t="s">
        <v>82</v>
      </c>
      <c r="AV387" s="14" t="s">
        <v>82</v>
      </c>
      <c r="AW387" s="14" t="s">
        <v>34</v>
      </c>
      <c r="AX387" s="14" t="s">
        <v>73</v>
      </c>
      <c r="AY387" s="264" t="s">
        <v>164</v>
      </c>
    </row>
    <row r="388" s="13" customFormat="1">
      <c r="A388" s="13"/>
      <c r="B388" s="244"/>
      <c r="C388" s="245"/>
      <c r="D388" s="240" t="s">
        <v>174</v>
      </c>
      <c r="E388" s="246" t="s">
        <v>21</v>
      </c>
      <c r="F388" s="247" t="s">
        <v>216</v>
      </c>
      <c r="G388" s="245"/>
      <c r="H388" s="246" t="s">
        <v>21</v>
      </c>
      <c r="I388" s="248"/>
      <c r="J388" s="245"/>
      <c r="K388" s="245"/>
      <c r="L388" s="249"/>
      <c r="M388" s="250"/>
      <c r="N388" s="251"/>
      <c r="O388" s="251"/>
      <c r="P388" s="251"/>
      <c r="Q388" s="251"/>
      <c r="R388" s="251"/>
      <c r="S388" s="251"/>
      <c r="T388" s="25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3" t="s">
        <v>174</v>
      </c>
      <c r="AU388" s="253" t="s">
        <v>82</v>
      </c>
      <c r="AV388" s="13" t="s">
        <v>80</v>
      </c>
      <c r="AW388" s="13" t="s">
        <v>34</v>
      </c>
      <c r="AX388" s="13" t="s">
        <v>73</v>
      </c>
      <c r="AY388" s="253" t="s">
        <v>164</v>
      </c>
    </row>
    <row r="389" s="13" customFormat="1">
      <c r="A389" s="13"/>
      <c r="B389" s="244"/>
      <c r="C389" s="245"/>
      <c r="D389" s="240" t="s">
        <v>174</v>
      </c>
      <c r="E389" s="246" t="s">
        <v>21</v>
      </c>
      <c r="F389" s="247" t="s">
        <v>217</v>
      </c>
      <c r="G389" s="245"/>
      <c r="H389" s="246" t="s">
        <v>21</v>
      </c>
      <c r="I389" s="248"/>
      <c r="J389" s="245"/>
      <c r="K389" s="245"/>
      <c r="L389" s="249"/>
      <c r="M389" s="250"/>
      <c r="N389" s="251"/>
      <c r="O389" s="251"/>
      <c r="P389" s="251"/>
      <c r="Q389" s="251"/>
      <c r="R389" s="251"/>
      <c r="S389" s="251"/>
      <c r="T389" s="25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3" t="s">
        <v>174</v>
      </c>
      <c r="AU389" s="253" t="s">
        <v>82</v>
      </c>
      <c r="AV389" s="13" t="s">
        <v>80</v>
      </c>
      <c r="AW389" s="13" t="s">
        <v>34</v>
      </c>
      <c r="AX389" s="13" t="s">
        <v>73</v>
      </c>
      <c r="AY389" s="253" t="s">
        <v>164</v>
      </c>
    </row>
    <row r="390" s="14" customFormat="1">
      <c r="A390" s="14"/>
      <c r="B390" s="254"/>
      <c r="C390" s="255"/>
      <c r="D390" s="240" t="s">
        <v>174</v>
      </c>
      <c r="E390" s="256" t="s">
        <v>21</v>
      </c>
      <c r="F390" s="257" t="s">
        <v>469</v>
      </c>
      <c r="G390" s="255"/>
      <c r="H390" s="258">
        <v>0.71999999999999997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4" t="s">
        <v>174</v>
      </c>
      <c r="AU390" s="264" t="s">
        <v>82</v>
      </c>
      <c r="AV390" s="14" t="s">
        <v>82</v>
      </c>
      <c r="AW390" s="14" t="s">
        <v>34</v>
      </c>
      <c r="AX390" s="14" t="s">
        <v>73</v>
      </c>
      <c r="AY390" s="264" t="s">
        <v>164</v>
      </c>
    </row>
    <row r="391" s="14" customFormat="1">
      <c r="A391" s="14"/>
      <c r="B391" s="254"/>
      <c r="C391" s="255"/>
      <c r="D391" s="240" t="s">
        <v>174</v>
      </c>
      <c r="E391" s="256" t="s">
        <v>21</v>
      </c>
      <c r="F391" s="257" t="s">
        <v>470</v>
      </c>
      <c r="G391" s="255"/>
      <c r="H391" s="258">
        <v>2.6400000000000001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4" t="s">
        <v>174</v>
      </c>
      <c r="AU391" s="264" t="s">
        <v>82</v>
      </c>
      <c r="AV391" s="14" t="s">
        <v>82</v>
      </c>
      <c r="AW391" s="14" t="s">
        <v>34</v>
      </c>
      <c r="AX391" s="14" t="s">
        <v>73</v>
      </c>
      <c r="AY391" s="264" t="s">
        <v>164</v>
      </c>
    </row>
    <row r="392" s="14" customFormat="1">
      <c r="A392" s="14"/>
      <c r="B392" s="254"/>
      <c r="C392" s="255"/>
      <c r="D392" s="240" t="s">
        <v>174</v>
      </c>
      <c r="E392" s="256" t="s">
        <v>21</v>
      </c>
      <c r="F392" s="257" t="s">
        <v>471</v>
      </c>
      <c r="G392" s="255"/>
      <c r="H392" s="258">
        <v>0.40000000000000002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4" t="s">
        <v>174</v>
      </c>
      <c r="AU392" s="264" t="s">
        <v>82</v>
      </c>
      <c r="AV392" s="14" t="s">
        <v>82</v>
      </c>
      <c r="AW392" s="14" t="s">
        <v>34</v>
      </c>
      <c r="AX392" s="14" t="s">
        <v>73</v>
      </c>
      <c r="AY392" s="264" t="s">
        <v>164</v>
      </c>
    </row>
    <row r="393" s="14" customFormat="1">
      <c r="A393" s="14"/>
      <c r="B393" s="254"/>
      <c r="C393" s="255"/>
      <c r="D393" s="240" t="s">
        <v>174</v>
      </c>
      <c r="E393" s="256" t="s">
        <v>21</v>
      </c>
      <c r="F393" s="257" t="s">
        <v>472</v>
      </c>
      <c r="G393" s="255"/>
      <c r="H393" s="258">
        <v>28.399999999999999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4" t="s">
        <v>174</v>
      </c>
      <c r="AU393" s="264" t="s">
        <v>82</v>
      </c>
      <c r="AV393" s="14" t="s">
        <v>82</v>
      </c>
      <c r="AW393" s="14" t="s">
        <v>34</v>
      </c>
      <c r="AX393" s="14" t="s">
        <v>73</v>
      </c>
      <c r="AY393" s="264" t="s">
        <v>164</v>
      </c>
    </row>
    <row r="394" s="14" customFormat="1">
      <c r="A394" s="14"/>
      <c r="B394" s="254"/>
      <c r="C394" s="255"/>
      <c r="D394" s="240" t="s">
        <v>174</v>
      </c>
      <c r="E394" s="256" t="s">
        <v>21</v>
      </c>
      <c r="F394" s="257" t="s">
        <v>473</v>
      </c>
      <c r="G394" s="255"/>
      <c r="H394" s="258">
        <v>11.699999999999999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4" t="s">
        <v>174</v>
      </c>
      <c r="AU394" s="264" t="s">
        <v>82</v>
      </c>
      <c r="AV394" s="14" t="s">
        <v>82</v>
      </c>
      <c r="AW394" s="14" t="s">
        <v>34</v>
      </c>
      <c r="AX394" s="14" t="s">
        <v>73</v>
      </c>
      <c r="AY394" s="264" t="s">
        <v>164</v>
      </c>
    </row>
    <row r="395" s="14" customFormat="1">
      <c r="A395" s="14"/>
      <c r="B395" s="254"/>
      <c r="C395" s="255"/>
      <c r="D395" s="240" t="s">
        <v>174</v>
      </c>
      <c r="E395" s="256" t="s">
        <v>21</v>
      </c>
      <c r="F395" s="257" t="s">
        <v>474</v>
      </c>
      <c r="G395" s="255"/>
      <c r="H395" s="258">
        <v>24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4" t="s">
        <v>174</v>
      </c>
      <c r="AU395" s="264" t="s">
        <v>82</v>
      </c>
      <c r="AV395" s="14" t="s">
        <v>82</v>
      </c>
      <c r="AW395" s="14" t="s">
        <v>34</v>
      </c>
      <c r="AX395" s="14" t="s">
        <v>73</v>
      </c>
      <c r="AY395" s="264" t="s">
        <v>164</v>
      </c>
    </row>
    <row r="396" s="14" customFormat="1">
      <c r="A396" s="14"/>
      <c r="B396" s="254"/>
      <c r="C396" s="255"/>
      <c r="D396" s="240" t="s">
        <v>174</v>
      </c>
      <c r="E396" s="256" t="s">
        <v>21</v>
      </c>
      <c r="F396" s="257" t="s">
        <v>475</v>
      </c>
      <c r="G396" s="255"/>
      <c r="H396" s="258">
        <v>7.7000000000000002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4" t="s">
        <v>174</v>
      </c>
      <c r="AU396" s="264" t="s">
        <v>82</v>
      </c>
      <c r="AV396" s="14" t="s">
        <v>82</v>
      </c>
      <c r="AW396" s="14" t="s">
        <v>34</v>
      </c>
      <c r="AX396" s="14" t="s">
        <v>73</v>
      </c>
      <c r="AY396" s="264" t="s">
        <v>164</v>
      </c>
    </row>
    <row r="397" s="13" customFormat="1">
      <c r="A397" s="13"/>
      <c r="B397" s="244"/>
      <c r="C397" s="245"/>
      <c r="D397" s="240" t="s">
        <v>174</v>
      </c>
      <c r="E397" s="246" t="s">
        <v>21</v>
      </c>
      <c r="F397" s="247" t="s">
        <v>223</v>
      </c>
      <c r="G397" s="245"/>
      <c r="H397" s="246" t="s">
        <v>21</v>
      </c>
      <c r="I397" s="248"/>
      <c r="J397" s="245"/>
      <c r="K397" s="245"/>
      <c r="L397" s="249"/>
      <c r="M397" s="250"/>
      <c r="N397" s="251"/>
      <c r="O397" s="251"/>
      <c r="P397" s="251"/>
      <c r="Q397" s="251"/>
      <c r="R397" s="251"/>
      <c r="S397" s="251"/>
      <c r="T397" s="25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3" t="s">
        <v>174</v>
      </c>
      <c r="AU397" s="253" t="s">
        <v>82</v>
      </c>
      <c r="AV397" s="13" t="s">
        <v>80</v>
      </c>
      <c r="AW397" s="13" t="s">
        <v>34</v>
      </c>
      <c r="AX397" s="13" t="s">
        <v>73</v>
      </c>
      <c r="AY397" s="253" t="s">
        <v>164</v>
      </c>
    </row>
    <row r="398" s="14" customFormat="1">
      <c r="A398" s="14"/>
      <c r="B398" s="254"/>
      <c r="C398" s="255"/>
      <c r="D398" s="240" t="s">
        <v>174</v>
      </c>
      <c r="E398" s="256" t="s">
        <v>21</v>
      </c>
      <c r="F398" s="257" t="s">
        <v>476</v>
      </c>
      <c r="G398" s="255"/>
      <c r="H398" s="258">
        <v>-5.516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4" t="s">
        <v>174</v>
      </c>
      <c r="AU398" s="264" t="s">
        <v>82</v>
      </c>
      <c r="AV398" s="14" t="s">
        <v>82</v>
      </c>
      <c r="AW398" s="14" t="s">
        <v>34</v>
      </c>
      <c r="AX398" s="14" t="s">
        <v>73</v>
      </c>
      <c r="AY398" s="264" t="s">
        <v>164</v>
      </c>
    </row>
    <row r="399" s="14" customFormat="1">
      <c r="A399" s="14"/>
      <c r="B399" s="254"/>
      <c r="C399" s="255"/>
      <c r="D399" s="240" t="s">
        <v>174</v>
      </c>
      <c r="E399" s="256" t="s">
        <v>21</v>
      </c>
      <c r="F399" s="257" t="s">
        <v>477</v>
      </c>
      <c r="G399" s="255"/>
      <c r="H399" s="258">
        <v>-6.3040000000000003</v>
      </c>
      <c r="I399" s="259"/>
      <c r="J399" s="255"/>
      <c r="K399" s="255"/>
      <c r="L399" s="260"/>
      <c r="M399" s="261"/>
      <c r="N399" s="262"/>
      <c r="O399" s="262"/>
      <c r="P399" s="262"/>
      <c r="Q399" s="262"/>
      <c r="R399" s="262"/>
      <c r="S399" s="262"/>
      <c r="T399" s="26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4" t="s">
        <v>174</v>
      </c>
      <c r="AU399" s="264" t="s">
        <v>82</v>
      </c>
      <c r="AV399" s="14" t="s">
        <v>82</v>
      </c>
      <c r="AW399" s="14" t="s">
        <v>34</v>
      </c>
      <c r="AX399" s="14" t="s">
        <v>73</v>
      </c>
      <c r="AY399" s="264" t="s">
        <v>164</v>
      </c>
    </row>
    <row r="400" s="13" customFormat="1">
      <c r="A400" s="13"/>
      <c r="B400" s="244"/>
      <c r="C400" s="245"/>
      <c r="D400" s="240" t="s">
        <v>174</v>
      </c>
      <c r="E400" s="246" t="s">
        <v>21</v>
      </c>
      <c r="F400" s="247" t="s">
        <v>220</v>
      </c>
      <c r="G400" s="245"/>
      <c r="H400" s="246" t="s">
        <v>21</v>
      </c>
      <c r="I400" s="248"/>
      <c r="J400" s="245"/>
      <c r="K400" s="245"/>
      <c r="L400" s="249"/>
      <c r="M400" s="250"/>
      <c r="N400" s="251"/>
      <c r="O400" s="251"/>
      <c r="P400" s="251"/>
      <c r="Q400" s="251"/>
      <c r="R400" s="251"/>
      <c r="S400" s="251"/>
      <c r="T400" s="25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3" t="s">
        <v>174</v>
      </c>
      <c r="AU400" s="253" t="s">
        <v>82</v>
      </c>
      <c r="AV400" s="13" t="s">
        <v>80</v>
      </c>
      <c r="AW400" s="13" t="s">
        <v>34</v>
      </c>
      <c r="AX400" s="13" t="s">
        <v>73</v>
      </c>
      <c r="AY400" s="253" t="s">
        <v>164</v>
      </c>
    </row>
    <row r="401" s="14" customFormat="1">
      <c r="A401" s="14"/>
      <c r="B401" s="254"/>
      <c r="C401" s="255"/>
      <c r="D401" s="240" t="s">
        <v>174</v>
      </c>
      <c r="E401" s="256" t="s">
        <v>21</v>
      </c>
      <c r="F401" s="257" t="s">
        <v>478</v>
      </c>
      <c r="G401" s="255"/>
      <c r="H401" s="258">
        <v>5.04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4" t="s">
        <v>174</v>
      </c>
      <c r="AU401" s="264" t="s">
        <v>82</v>
      </c>
      <c r="AV401" s="14" t="s">
        <v>82</v>
      </c>
      <c r="AW401" s="14" t="s">
        <v>34</v>
      </c>
      <c r="AX401" s="14" t="s">
        <v>73</v>
      </c>
      <c r="AY401" s="264" t="s">
        <v>164</v>
      </c>
    </row>
    <row r="402" s="13" customFormat="1">
      <c r="A402" s="13"/>
      <c r="B402" s="244"/>
      <c r="C402" s="245"/>
      <c r="D402" s="240" t="s">
        <v>174</v>
      </c>
      <c r="E402" s="246" t="s">
        <v>21</v>
      </c>
      <c r="F402" s="247" t="s">
        <v>223</v>
      </c>
      <c r="G402" s="245"/>
      <c r="H402" s="246" t="s">
        <v>21</v>
      </c>
      <c r="I402" s="248"/>
      <c r="J402" s="245"/>
      <c r="K402" s="245"/>
      <c r="L402" s="249"/>
      <c r="M402" s="250"/>
      <c r="N402" s="251"/>
      <c r="O402" s="251"/>
      <c r="P402" s="251"/>
      <c r="Q402" s="251"/>
      <c r="R402" s="251"/>
      <c r="S402" s="251"/>
      <c r="T402" s="25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3" t="s">
        <v>174</v>
      </c>
      <c r="AU402" s="253" t="s">
        <v>82</v>
      </c>
      <c r="AV402" s="13" t="s">
        <v>80</v>
      </c>
      <c r="AW402" s="13" t="s">
        <v>34</v>
      </c>
      <c r="AX402" s="13" t="s">
        <v>73</v>
      </c>
      <c r="AY402" s="253" t="s">
        <v>164</v>
      </c>
    </row>
    <row r="403" s="14" customFormat="1">
      <c r="A403" s="14"/>
      <c r="B403" s="254"/>
      <c r="C403" s="255"/>
      <c r="D403" s="240" t="s">
        <v>174</v>
      </c>
      <c r="E403" s="256" t="s">
        <v>21</v>
      </c>
      <c r="F403" s="257" t="s">
        <v>451</v>
      </c>
      <c r="G403" s="255"/>
      <c r="H403" s="258">
        <v>-3.1520000000000001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4" t="s">
        <v>174</v>
      </c>
      <c r="AU403" s="264" t="s">
        <v>82</v>
      </c>
      <c r="AV403" s="14" t="s">
        <v>82</v>
      </c>
      <c r="AW403" s="14" t="s">
        <v>34</v>
      </c>
      <c r="AX403" s="14" t="s">
        <v>73</v>
      </c>
      <c r="AY403" s="264" t="s">
        <v>164</v>
      </c>
    </row>
    <row r="404" s="13" customFormat="1">
      <c r="A404" s="13"/>
      <c r="B404" s="244"/>
      <c r="C404" s="245"/>
      <c r="D404" s="240" t="s">
        <v>174</v>
      </c>
      <c r="E404" s="246" t="s">
        <v>21</v>
      </c>
      <c r="F404" s="247" t="s">
        <v>479</v>
      </c>
      <c r="G404" s="245"/>
      <c r="H404" s="246" t="s">
        <v>21</v>
      </c>
      <c r="I404" s="248"/>
      <c r="J404" s="245"/>
      <c r="K404" s="245"/>
      <c r="L404" s="249"/>
      <c r="M404" s="250"/>
      <c r="N404" s="251"/>
      <c r="O404" s="251"/>
      <c r="P404" s="251"/>
      <c r="Q404" s="251"/>
      <c r="R404" s="251"/>
      <c r="S404" s="251"/>
      <c r="T404" s="25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3" t="s">
        <v>174</v>
      </c>
      <c r="AU404" s="253" t="s">
        <v>82</v>
      </c>
      <c r="AV404" s="13" t="s">
        <v>80</v>
      </c>
      <c r="AW404" s="13" t="s">
        <v>34</v>
      </c>
      <c r="AX404" s="13" t="s">
        <v>73</v>
      </c>
      <c r="AY404" s="253" t="s">
        <v>164</v>
      </c>
    </row>
    <row r="405" s="14" customFormat="1">
      <c r="A405" s="14"/>
      <c r="B405" s="254"/>
      <c r="C405" s="255"/>
      <c r="D405" s="240" t="s">
        <v>174</v>
      </c>
      <c r="E405" s="256" t="s">
        <v>21</v>
      </c>
      <c r="F405" s="257" t="s">
        <v>480</v>
      </c>
      <c r="G405" s="255"/>
      <c r="H405" s="258">
        <v>35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4" t="s">
        <v>174</v>
      </c>
      <c r="AU405" s="264" t="s">
        <v>82</v>
      </c>
      <c r="AV405" s="14" t="s">
        <v>82</v>
      </c>
      <c r="AW405" s="14" t="s">
        <v>34</v>
      </c>
      <c r="AX405" s="14" t="s">
        <v>73</v>
      </c>
      <c r="AY405" s="264" t="s">
        <v>164</v>
      </c>
    </row>
    <row r="406" s="15" customFormat="1">
      <c r="A406" s="15"/>
      <c r="B406" s="276"/>
      <c r="C406" s="277"/>
      <c r="D406" s="240" t="s">
        <v>174</v>
      </c>
      <c r="E406" s="278" t="s">
        <v>21</v>
      </c>
      <c r="F406" s="279" t="s">
        <v>225</v>
      </c>
      <c r="G406" s="277"/>
      <c r="H406" s="280">
        <v>102.428</v>
      </c>
      <c r="I406" s="281"/>
      <c r="J406" s="277"/>
      <c r="K406" s="277"/>
      <c r="L406" s="282"/>
      <c r="M406" s="283"/>
      <c r="N406" s="284"/>
      <c r="O406" s="284"/>
      <c r="P406" s="284"/>
      <c r="Q406" s="284"/>
      <c r="R406" s="284"/>
      <c r="S406" s="284"/>
      <c r="T406" s="28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6" t="s">
        <v>174</v>
      </c>
      <c r="AU406" s="286" t="s">
        <v>82</v>
      </c>
      <c r="AV406" s="15" t="s">
        <v>171</v>
      </c>
      <c r="AW406" s="15" t="s">
        <v>34</v>
      </c>
      <c r="AX406" s="15" t="s">
        <v>80</v>
      </c>
      <c r="AY406" s="286" t="s">
        <v>164</v>
      </c>
    </row>
    <row r="407" s="2" customFormat="1" ht="16.5" customHeight="1">
      <c r="A407" s="39"/>
      <c r="B407" s="40"/>
      <c r="C407" s="227" t="s">
        <v>275</v>
      </c>
      <c r="D407" s="227" t="s">
        <v>166</v>
      </c>
      <c r="E407" s="228" t="s">
        <v>481</v>
      </c>
      <c r="F407" s="229" t="s">
        <v>482</v>
      </c>
      <c r="G407" s="230" t="s">
        <v>204</v>
      </c>
      <c r="H407" s="231">
        <v>228.12299999999999</v>
      </c>
      <c r="I407" s="232"/>
      <c r="J407" s="233">
        <f>ROUND(I407*H407,2)</f>
        <v>0</v>
      </c>
      <c r="K407" s="229" t="s">
        <v>170</v>
      </c>
      <c r="L407" s="45"/>
      <c r="M407" s="234" t="s">
        <v>21</v>
      </c>
      <c r="N407" s="235" t="s">
        <v>44</v>
      </c>
      <c r="O407" s="85"/>
      <c r="P407" s="236">
        <f>O407*H407</f>
        <v>0</v>
      </c>
      <c r="Q407" s="236">
        <v>0.00025999999999999998</v>
      </c>
      <c r="R407" s="236">
        <f>Q407*H407</f>
        <v>0.059311979999999993</v>
      </c>
      <c r="S407" s="236">
        <v>0</v>
      </c>
      <c r="T407" s="23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8" t="s">
        <v>171</v>
      </c>
      <c r="AT407" s="238" t="s">
        <v>166</v>
      </c>
      <c r="AU407" s="238" t="s">
        <v>82</v>
      </c>
      <c r="AY407" s="18" t="s">
        <v>164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8" t="s">
        <v>80</v>
      </c>
      <c r="BK407" s="239">
        <f>ROUND(I407*H407,2)</f>
        <v>0</v>
      </c>
      <c r="BL407" s="18" t="s">
        <v>171</v>
      </c>
      <c r="BM407" s="238" t="s">
        <v>483</v>
      </c>
    </row>
    <row r="408" s="2" customFormat="1">
      <c r="A408" s="39"/>
      <c r="B408" s="40"/>
      <c r="C408" s="41"/>
      <c r="D408" s="240" t="s">
        <v>173</v>
      </c>
      <c r="E408" s="41"/>
      <c r="F408" s="241" t="s">
        <v>482</v>
      </c>
      <c r="G408" s="41"/>
      <c r="H408" s="41"/>
      <c r="I408" s="147"/>
      <c r="J408" s="41"/>
      <c r="K408" s="41"/>
      <c r="L408" s="45"/>
      <c r="M408" s="242"/>
      <c r="N408" s="243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173</v>
      </c>
      <c r="AU408" s="18" t="s">
        <v>82</v>
      </c>
    </row>
    <row r="409" s="2" customFormat="1" ht="21.75" customHeight="1">
      <c r="A409" s="39"/>
      <c r="B409" s="40"/>
      <c r="C409" s="227" t="s">
        <v>484</v>
      </c>
      <c r="D409" s="227" t="s">
        <v>166</v>
      </c>
      <c r="E409" s="228" t="s">
        <v>485</v>
      </c>
      <c r="F409" s="229" t="s">
        <v>486</v>
      </c>
      <c r="G409" s="230" t="s">
        <v>204</v>
      </c>
      <c r="H409" s="231">
        <v>228.12299999999999</v>
      </c>
      <c r="I409" s="232"/>
      <c r="J409" s="233">
        <f>ROUND(I409*H409,2)</f>
        <v>0</v>
      </c>
      <c r="K409" s="229" t="s">
        <v>170</v>
      </c>
      <c r="L409" s="45"/>
      <c r="M409" s="234" t="s">
        <v>21</v>
      </c>
      <c r="N409" s="235" t="s">
        <v>44</v>
      </c>
      <c r="O409" s="85"/>
      <c r="P409" s="236">
        <f>O409*H409</f>
        <v>0</v>
      </c>
      <c r="Q409" s="236">
        <v>0.015400000000000001</v>
      </c>
      <c r="R409" s="236">
        <f>Q409*H409</f>
        <v>3.5130941999999998</v>
      </c>
      <c r="S409" s="236">
        <v>0</v>
      </c>
      <c r="T409" s="23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8" t="s">
        <v>171</v>
      </c>
      <c r="AT409" s="238" t="s">
        <v>166</v>
      </c>
      <c r="AU409" s="238" t="s">
        <v>82</v>
      </c>
      <c r="AY409" s="18" t="s">
        <v>164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8" t="s">
        <v>80</v>
      </c>
      <c r="BK409" s="239">
        <f>ROUND(I409*H409,2)</f>
        <v>0</v>
      </c>
      <c r="BL409" s="18" t="s">
        <v>171</v>
      </c>
      <c r="BM409" s="238" t="s">
        <v>487</v>
      </c>
    </row>
    <row r="410" s="2" customFormat="1">
      <c r="A410" s="39"/>
      <c r="B410" s="40"/>
      <c r="C410" s="41"/>
      <c r="D410" s="240" t="s">
        <v>173</v>
      </c>
      <c r="E410" s="41"/>
      <c r="F410" s="241" t="s">
        <v>486</v>
      </c>
      <c r="G410" s="41"/>
      <c r="H410" s="41"/>
      <c r="I410" s="147"/>
      <c r="J410" s="41"/>
      <c r="K410" s="41"/>
      <c r="L410" s="45"/>
      <c r="M410" s="242"/>
      <c r="N410" s="243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173</v>
      </c>
      <c r="AU410" s="18" t="s">
        <v>82</v>
      </c>
    </row>
    <row r="411" s="13" customFormat="1">
      <c r="A411" s="13"/>
      <c r="B411" s="244"/>
      <c r="C411" s="245"/>
      <c r="D411" s="240" t="s">
        <v>174</v>
      </c>
      <c r="E411" s="246" t="s">
        <v>21</v>
      </c>
      <c r="F411" s="247" t="s">
        <v>488</v>
      </c>
      <c r="G411" s="245"/>
      <c r="H411" s="246" t="s">
        <v>21</v>
      </c>
      <c r="I411" s="248"/>
      <c r="J411" s="245"/>
      <c r="K411" s="245"/>
      <c r="L411" s="249"/>
      <c r="M411" s="250"/>
      <c r="N411" s="251"/>
      <c r="O411" s="251"/>
      <c r="P411" s="251"/>
      <c r="Q411" s="251"/>
      <c r="R411" s="251"/>
      <c r="S411" s="251"/>
      <c r="T411" s="25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3" t="s">
        <v>174</v>
      </c>
      <c r="AU411" s="253" t="s">
        <v>82</v>
      </c>
      <c r="AV411" s="13" t="s">
        <v>80</v>
      </c>
      <c r="AW411" s="13" t="s">
        <v>34</v>
      </c>
      <c r="AX411" s="13" t="s">
        <v>73</v>
      </c>
      <c r="AY411" s="253" t="s">
        <v>164</v>
      </c>
    </row>
    <row r="412" s="13" customFormat="1">
      <c r="A412" s="13"/>
      <c r="B412" s="244"/>
      <c r="C412" s="245"/>
      <c r="D412" s="240" t="s">
        <v>174</v>
      </c>
      <c r="E412" s="246" t="s">
        <v>21</v>
      </c>
      <c r="F412" s="247" t="s">
        <v>216</v>
      </c>
      <c r="G412" s="245"/>
      <c r="H412" s="246" t="s">
        <v>21</v>
      </c>
      <c r="I412" s="248"/>
      <c r="J412" s="245"/>
      <c r="K412" s="245"/>
      <c r="L412" s="249"/>
      <c r="M412" s="250"/>
      <c r="N412" s="251"/>
      <c r="O412" s="251"/>
      <c r="P412" s="251"/>
      <c r="Q412" s="251"/>
      <c r="R412" s="251"/>
      <c r="S412" s="251"/>
      <c r="T412" s="25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3" t="s">
        <v>174</v>
      </c>
      <c r="AU412" s="253" t="s">
        <v>82</v>
      </c>
      <c r="AV412" s="13" t="s">
        <v>80</v>
      </c>
      <c r="AW412" s="13" t="s">
        <v>34</v>
      </c>
      <c r="AX412" s="13" t="s">
        <v>73</v>
      </c>
      <c r="AY412" s="253" t="s">
        <v>164</v>
      </c>
    </row>
    <row r="413" s="13" customFormat="1">
      <c r="A413" s="13"/>
      <c r="B413" s="244"/>
      <c r="C413" s="245"/>
      <c r="D413" s="240" t="s">
        <v>174</v>
      </c>
      <c r="E413" s="246" t="s">
        <v>21</v>
      </c>
      <c r="F413" s="247" t="s">
        <v>489</v>
      </c>
      <c r="G413" s="245"/>
      <c r="H413" s="246" t="s">
        <v>21</v>
      </c>
      <c r="I413" s="248"/>
      <c r="J413" s="245"/>
      <c r="K413" s="245"/>
      <c r="L413" s="249"/>
      <c r="M413" s="250"/>
      <c r="N413" s="251"/>
      <c r="O413" s="251"/>
      <c r="P413" s="251"/>
      <c r="Q413" s="251"/>
      <c r="R413" s="251"/>
      <c r="S413" s="251"/>
      <c r="T413" s="25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3" t="s">
        <v>174</v>
      </c>
      <c r="AU413" s="253" t="s">
        <v>82</v>
      </c>
      <c r="AV413" s="13" t="s">
        <v>80</v>
      </c>
      <c r="AW413" s="13" t="s">
        <v>34</v>
      </c>
      <c r="AX413" s="13" t="s">
        <v>73</v>
      </c>
      <c r="AY413" s="253" t="s">
        <v>164</v>
      </c>
    </row>
    <row r="414" s="13" customFormat="1">
      <c r="A414" s="13"/>
      <c r="B414" s="244"/>
      <c r="C414" s="245"/>
      <c r="D414" s="240" t="s">
        <v>174</v>
      </c>
      <c r="E414" s="246" t="s">
        <v>21</v>
      </c>
      <c r="F414" s="247" t="s">
        <v>490</v>
      </c>
      <c r="G414" s="245"/>
      <c r="H414" s="246" t="s">
        <v>21</v>
      </c>
      <c r="I414" s="248"/>
      <c r="J414" s="245"/>
      <c r="K414" s="245"/>
      <c r="L414" s="249"/>
      <c r="M414" s="250"/>
      <c r="N414" s="251"/>
      <c r="O414" s="251"/>
      <c r="P414" s="251"/>
      <c r="Q414" s="251"/>
      <c r="R414" s="251"/>
      <c r="S414" s="251"/>
      <c r="T414" s="25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3" t="s">
        <v>174</v>
      </c>
      <c r="AU414" s="253" t="s">
        <v>82</v>
      </c>
      <c r="AV414" s="13" t="s">
        <v>80</v>
      </c>
      <c r="AW414" s="13" t="s">
        <v>34</v>
      </c>
      <c r="AX414" s="13" t="s">
        <v>73</v>
      </c>
      <c r="AY414" s="253" t="s">
        <v>164</v>
      </c>
    </row>
    <row r="415" s="14" customFormat="1">
      <c r="A415" s="14"/>
      <c r="B415" s="254"/>
      <c r="C415" s="255"/>
      <c r="D415" s="240" t="s">
        <v>174</v>
      </c>
      <c r="E415" s="256" t="s">
        <v>21</v>
      </c>
      <c r="F415" s="257" t="s">
        <v>491</v>
      </c>
      <c r="G415" s="255"/>
      <c r="H415" s="258">
        <v>92.799999999999997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4" t="s">
        <v>174</v>
      </c>
      <c r="AU415" s="264" t="s">
        <v>82</v>
      </c>
      <c r="AV415" s="14" t="s">
        <v>82</v>
      </c>
      <c r="AW415" s="14" t="s">
        <v>34</v>
      </c>
      <c r="AX415" s="14" t="s">
        <v>73</v>
      </c>
      <c r="AY415" s="264" t="s">
        <v>164</v>
      </c>
    </row>
    <row r="416" s="14" customFormat="1">
      <c r="A416" s="14"/>
      <c r="B416" s="254"/>
      <c r="C416" s="255"/>
      <c r="D416" s="240" t="s">
        <v>174</v>
      </c>
      <c r="E416" s="256" t="s">
        <v>21</v>
      </c>
      <c r="F416" s="257" t="s">
        <v>492</v>
      </c>
      <c r="G416" s="255"/>
      <c r="H416" s="258">
        <v>61.600000000000001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4" t="s">
        <v>174</v>
      </c>
      <c r="AU416" s="264" t="s">
        <v>82</v>
      </c>
      <c r="AV416" s="14" t="s">
        <v>82</v>
      </c>
      <c r="AW416" s="14" t="s">
        <v>34</v>
      </c>
      <c r="AX416" s="14" t="s">
        <v>73</v>
      </c>
      <c r="AY416" s="264" t="s">
        <v>164</v>
      </c>
    </row>
    <row r="417" s="14" customFormat="1">
      <c r="A417" s="14"/>
      <c r="B417" s="254"/>
      <c r="C417" s="255"/>
      <c r="D417" s="240" t="s">
        <v>174</v>
      </c>
      <c r="E417" s="256" t="s">
        <v>21</v>
      </c>
      <c r="F417" s="257" t="s">
        <v>493</v>
      </c>
      <c r="G417" s="255"/>
      <c r="H417" s="258">
        <v>82.400000000000006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4" t="s">
        <v>174</v>
      </c>
      <c r="AU417" s="264" t="s">
        <v>82</v>
      </c>
      <c r="AV417" s="14" t="s">
        <v>82</v>
      </c>
      <c r="AW417" s="14" t="s">
        <v>34</v>
      </c>
      <c r="AX417" s="14" t="s">
        <v>73</v>
      </c>
      <c r="AY417" s="264" t="s">
        <v>164</v>
      </c>
    </row>
    <row r="418" s="13" customFormat="1">
      <c r="A418" s="13"/>
      <c r="B418" s="244"/>
      <c r="C418" s="245"/>
      <c r="D418" s="240" t="s">
        <v>174</v>
      </c>
      <c r="E418" s="246" t="s">
        <v>21</v>
      </c>
      <c r="F418" s="247" t="s">
        <v>223</v>
      </c>
      <c r="G418" s="245"/>
      <c r="H418" s="246" t="s">
        <v>21</v>
      </c>
      <c r="I418" s="248"/>
      <c r="J418" s="245"/>
      <c r="K418" s="245"/>
      <c r="L418" s="249"/>
      <c r="M418" s="250"/>
      <c r="N418" s="251"/>
      <c r="O418" s="251"/>
      <c r="P418" s="251"/>
      <c r="Q418" s="251"/>
      <c r="R418" s="251"/>
      <c r="S418" s="251"/>
      <c r="T418" s="25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3" t="s">
        <v>174</v>
      </c>
      <c r="AU418" s="253" t="s">
        <v>82</v>
      </c>
      <c r="AV418" s="13" t="s">
        <v>80</v>
      </c>
      <c r="AW418" s="13" t="s">
        <v>34</v>
      </c>
      <c r="AX418" s="13" t="s">
        <v>73</v>
      </c>
      <c r="AY418" s="253" t="s">
        <v>164</v>
      </c>
    </row>
    <row r="419" s="14" customFormat="1">
      <c r="A419" s="14"/>
      <c r="B419" s="254"/>
      <c r="C419" s="255"/>
      <c r="D419" s="240" t="s">
        <v>174</v>
      </c>
      <c r="E419" s="256" t="s">
        <v>21</v>
      </c>
      <c r="F419" s="257" t="s">
        <v>477</v>
      </c>
      <c r="G419" s="255"/>
      <c r="H419" s="258">
        <v>-6.3040000000000003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4" t="s">
        <v>174</v>
      </c>
      <c r="AU419" s="264" t="s">
        <v>82</v>
      </c>
      <c r="AV419" s="14" t="s">
        <v>82</v>
      </c>
      <c r="AW419" s="14" t="s">
        <v>34</v>
      </c>
      <c r="AX419" s="14" t="s">
        <v>73</v>
      </c>
      <c r="AY419" s="264" t="s">
        <v>164</v>
      </c>
    </row>
    <row r="420" s="14" customFormat="1">
      <c r="A420" s="14"/>
      <c r="B420" s="254"/>
      <c r="C420" s="255"/>
      <c r="D420" s="240" t="s">
        <v>174</v>
      </c>
      <c r="E420" s="256" t="s">
        <v>21</v>
      </c>
      <c r="F420" s="257" t="s">
        <v>494</v>
      </c>
      <c r="G420" s="255"/>
      <c r="H420" s="258">
        <v>-3.1240000000000001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4" t="s">
        <v>174</v>
      </c>
      <c r="AU420" s="264" t="s">
        <v>82</v>
      </c>
      <c r="AV420" s="14" t="s">
        <v>82</v>
      </c>
      <c r="AW420" s="14" t="s">
        <v>34</v>
      </c>
      <c r="AX420" s="14" t="s">
        <v>73</v>
      </c>
      <c r="AY420" s="264" t="s">
        <v>164</v>
      </c>
    </row>
    <row r="421" s="14" customFormat="1">
      <c r="A421" s="14"/>
      <c r="B421" s="254"/>
      <c r="C421" s="255"/>
      <c r="D421" s="240" t="s">
        <v>174</v>
      </c>
      <c r="E421" s="256" t="s">
        <v>21</v>
      </c>
      <c r="F421" s="257" t="s">
        <v>495</v>
      </c>
      <c r="G421" s="255"/>
      <c r="H421" s="258">
        <v>-9.8000000000000007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4" t="s">
        <v>174</v>
      </c>
      <c r="AU421" s="264" t="s">
        <v>82</v>
      </c>
      <c r="AV421" s="14" t="s">
        <v>82</v>
      </c>
      <c r="AW421" s="14" t="s">
        <v>34</v>
      </c>
      <c r="AX421" s="14" t="s">
        <v>73</v>
      </c>
      <c r="AY421" s="264" t="s">
        <v>164</v>
      </c>
    </row>
    <row r="422" s="14" customFormat="1">
      <c r="A422" s="14"/>
      <c r="B422" s="254"/>
      <c r="C422" s="255"/>
      <c r="D422" s="240" t="s">
        <v>174</v>
      </c>
      <c r="E422" s="256" t="s">
        <v>21</v>
      </c>
      <c r="F422" s="257" t="s">
        <v>496</v>
      </c>
      <c r="G422" s="255"/>
      <c r="H422" s="258">
        <v>-2.6400000000000001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4" t="s">
        <v>174</v>
      </c>
      <c r="AU422" s="264" t="s">
        <v>82</v>
      </c>
      <c r="AV422" s="14" t="s">
        <v>82</v>
      </c>
      <c r="AW422" s="14" t="s">
        <v>34</v>
      </c>
      <c r="AX422" s="14" t="s">
        <v>73</v>
      </c>
      <c r="AY422" s="264" t="s">
        <v>164</v>
      </c>
    </row>
    <row r="423" s="14" customFormat="1">
      <c r="A423" s="14"/>
      <c r="B423" s="254"/>
      <c r="C423" s="255"/>
      <c r="D423" s="240" t="s">
        <v>174</v>
      </c>
      <c r="E423" s="256" t="s">
        <v>21</v>
      </c>
      <c r="F423" s="257" t="s">
        <v>497</v>
      </c>
      <c r="G423" s="255"/>
      <c r="H423" s="258">
        <v>-3.794</v>
      </c>
      <c r="I423" s="259"/>
      <c r="J423" s="255"/>
      <c r="K423" s="255"/>
      <c r="L423" s="260"/>
      <c r="M423" s="261"/>
      <c r="N423" s="262"/>
      <c r="O423" s="262"/>
      <c r="P423" s="262"/>
      <c r="Q423" s="262"/>
      <c r="R423" s="262"/>
      <c r="S423" s="262"/>
      <c r="T423" s="26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4" t="s">
        <v>174</v>
      </c>
      <c r="AU423" s="264" t="s">
        <v>82</v>
      </c>
      <c r="AV423" s="14" t="s">
        <v>82</v>
      </c>
      <c r="AW423" s="14" t="s">
        <v>34</v>
      </c>
      <c r="AX423" s="14" t="s">
        <v>73</v>
      </c>
      <c r="AY423" s="264" t="s">
        <v>164</v>
      </c>
    </row>
    <row r="424" s="14" customFormat="1">
      <c r="A424" s="14"/>
      <c r="B424" s="254"/>
      <c r="C424" s="255"/>
      <c r="D424" s="240" t="s">
        <v>174</v>
      </c>
      <c r="E424" s="256" t="s">
        <v>21</v>
      </c>
      <c r="F424" s="257" t="s">
        <v>498</v>
      </c>
      <c r="G424" s="255"/>
      <c r="H424" s="258">
        <v>-3.085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4" t="s">
        <v>174</v>
      </c>
      <c r="AU424" s="264" t="s">
        <v>82</v>
      </c>
      <c r="AV424" s="14" t="s">
        <v>82</v>
      </c>
      <c r="AW424" s="14" t="s">
        <v>34</v>
      </c>
      <c r="AX424" s="14" t="s">
        <v>73</v>
      </c>
      <c r="AY424" s="264" t="s">
        <v>164</v>
      </c>
    </row>
    <row r="425" s="13" customFormat="1">
      <c r="A425" s="13"/>
      <c r="B425" s="244"/>
      <c r="C425" s="245"/>
      <c r="D425" s="240" t="s">
        <v>174</v>
      </c>
      <c r="E425" s="246" t="s">
        <v>21</v>
      </c>
      <c r="F425" s="247" t="s">
        <v>453</v>
      </c>
      <c r="G425" s="245"/>
      <c r="H425" s="246" t="s">
        <v>21</v>
      </c>
      <c r="I425" s="248"/>
      <c r="J425" s="245"/>
      <c r="K425" s="245"/>
      <c r="L425" s="249"/>
      <c r="M425" s="250"/>
      <c r="N425" s="251"/>
      <c r="O425" s="251"/>
      <c r="P425" s="251"/>
      <c r="Q425" s="251"/>
      <c r="R425" s="251"/>
      <c r="S425" s="251"/>
      <c r="T425" s="25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3" t="s">
        <v>174</v>
      </c>
      <c r="AU425" s="253" t="s">
        <v>82</v>
      </c>
      <c r="AV425" s="13" t="s">
        <v>80</v>
      </c>
      <c r="AW425" s="13" t="s">
        <v>34</v>
      </c>
      <c r="AX425" s="13" t="s">
        <v>73</v>
      </c>
      <c r="AY425" s="253" t="s">
        <v>164</v>
      </c>
    </row>
    <row r="426" s="14" customFormat="1">
      <c r="A426" s="14"/>
      <c r="B426" s="254"/>
      <c r="C426" s="255"/>
      <c r="D426" s="240" t="s">
        <v>174</v>
      </c>
      <c r="E426" s="256" t="s">
        <v>21</v>
      </c>
      <c r="F426" s="257" t="s">
        <v>499</v>
      </c>
      <c r="G426" s="255"/>
      <c r="H426" s="258">
        <v>3</v>
      </c>
      <c r="I426" s="259"/>
      <c r="J426" s="255"/>
      <c r="K426" s="255"/>
      <c r="L426" s="260"/>
      <c r="M426" s="261"/>
      <c r="N426" s="262"/>
      <c r="O426" s="262"/>
      <c r="P426" s="262"/>
      <c r="Q426" s="262"/>
      <c r="R426" s="262"/>
      <c r="S426" s="262"/>
      <c r="T426" s="26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4" t="s">
        <v>174</v>
      </c>
      <c r="AU426" s="264" t="s">
        <v>82</v>
      </c>
      <c r="AV426" s="14" t="s">
        <v>82</v>
      </c>
      <c r="AW426" s="14" t="s">
        <v>34</v>
      </c>
      <c r="AX426" s="14" t="s">
        <v>73</v>
      </c>
      <c r="AY426" s="264" t="s">
        <v>164</v>
      </c>
    </row>
    <row r="427" s="14" customFormat="1">
      <c r="A427" s="14"/>
      <c r="B427" s="254"/>
      <c r="C427" s="255"/>
      <c r="D427" s="240" t="s">
        <v>174</v>
      </c>
      <c r="E427" s="256" t="s">
        <v>21</v>
      </c>
      <c r="F427" s="257" t="s">
        <v>500</v>
      </c>
      <c r="G427" s="255"/>
      <c r="H427" s="258">
        <v>3.6749999999999998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4" t="s">
        <v>174</v>
      </c>
      <c r="AU427" s="264" t="s">
        <v>82</v>
      </c>
      <c r="AV427" s="14" t="s">
        <v>82</v>
      </c>
      <c r="AW427" s="14" t="s">
        <v>34</v>
      </c>
      <c r="AX427" s="14" t="s">
        <v>73</v>
      </c>
      <c r="AY427" s="264" t="s">
        <v>164</v>
      </c>
    </row>
    <row r="428" s="13" customFormat="1">
      <c r="A428" s="13"/>
      <c r="B428" s="244"/>
      <c r="C428" s="245"/>
      <c r="D428" s="240" t="s">
        <v>174</v>
      </c>
      <c r="E428" s="246" t="s">
        <v>21</v>
      </c>
      <c r="F428" s="247" t="s">
        <v>501</v>
      </c>
      <c r="G428" s="245"/>
      <c r="H428" s="246" t="s">
        <v>21</v>
      </c>
      <c r="I428" s="248"/>
      <c r="J428" s="245"/>
      <c r="K428" s="245"/>
      <c r="L428" s="249"/>
      <c r="M428" s="250"/>
      <c r="N428" s="251"/>
      <c r="O428" s="251"/>
      <c r="P428" s="251"/>
      <c r="Q428" s="251"/>
      <c r="R428" s="251"/>
      <c r="S428" s="251"/>
      <c r="T428" s="25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3" t="s">
        <v>174</v>
      </c>
      <c r="AU428" s="253" t="s">
        <v>82</v>
      </c>
      <c r="AV428" s="13" t="s">
        <v>80</v>
      </c>
      <c r="AW428" s="13" t="s">
        <v>34</v>
      </c>
      <c r="AX428" s="13" t="s">
        <v>73</v>
      </c>
      <c r="AY428" s="253" t="s">
        <v>164</v>
      </c>
    </row>
    <row r="429" s="14" customFormat="1">
      <c r="A429" s="14"/>
      <c r="B429" s="254"/>
      <c r="C429" s="255"/>
      <c r="D429" s="240" t="s">
        <v>174</v>
      </c>
      <c r="E429" s="256" t="s">
        <v>21</v>
      </c>
      <c r="F429" s="257" t="s">
        <v>502</v>
      </c>
      <c r="G429" s="255"/>
      <c r="H429" s="258">
        <v>16.100000000000001</v>
      </c>
      <c r="I429" s="259"/>
      <c r="J429" s="255"/>
      <c r="K429" s="255"/>
      <c r="L429" s="260"/>
      <c r="M429" s="261"/>
      <c r="N429" s="262"/>
      <c r="O429" s="262"/>
      <c r="P429" s="262"/>
      <c r="Q429" s="262"/>
      <c r="R429" s="262"/>
      <c r="S429" s="262"/>
      <c r="T429" s="26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4" t="s">
        <v>174</v>
      </c>
      <c r="AU429" s="264" t="s">
        <v>82</v>
      </c>
      <c r="AV429" s="14" t="s">
        <v>82</v>
      </c>
      <c r="AW429" s="14" t="s">
        <v>34</v>
      </c>
      <c r="AX429" s="14" t="s">
        <v>73</v>
      </c>
      <c r="AY429" s="264" t="s">
        <v>164</v>
      </c>
    </row>
    <row r="430" s="13" customFormat="1">
      <c r="A430" s="13"/>
      <c r="B430" s="244"/>
      <c r="C430" s="245"/>
      <c r="D430" s="240" t="s">
        <v>174</v>
      </c>
      <c r="E430" s="246" t="s">
        <v>21</v>
      </c>
      <c r="F430" s="247" t="s">
        <v>223</v>
      </c>
      <c r="G430" s="245"/>
      <c r="H430" s="246" t="s">
        <v>21</v>
      </c>
      <c r="I430" s="248"/>
      <c r="J430" s="245"/>
      <c r="K430" s="245"/>
      <c r="L430" s="249"/>
      <c r="M430" s="250"/>
      <c r="N430" s="251"/>
      <c r="O430" s="251"/>
      <c r="P430" s="251"/>
      <c r="Q430" s="251"/>
      <c r="R430" s="251"/>
      <c r="S430" s="251"/>
      <c r="T430" s="25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3" t="s">
        <v>174</v>
      </c>
      <c r="AU430" s="253" t="s">
        <v>82</v>
      </c>
      <c r="AV430" s="13" t="s">
        <v>80</v>
      </c>
      <c r="AW430" s="13" t="s">
        <v>34</v>
      </c>
      <c r="AX430" s="13" t="s">
        <v>73</v>
      </c>
      <c r="AY430" s="253" t="s">
        <v>164</v>
      </c>
    </row>
    <row r="431" s="14" customFormat="1">
      <c r="A431" s="14"/>
      <c r="B431" s="254"/>
      <c r="C431" s="255"/>
      <c r="D431" s="240" t="s">
        <v>174</v>
      </c>
      <c r="E431" s="256" t="s">
        <v>21</v>
      </c>
      <c r="F431" s="257" t="s">
        <v>503</v>
      </c>
      <c r="G431" s="255"/>
      <c r="H431" s="258">
        <v>-4.0830000000000002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4" t="s">
        <v>174</v>
      </c>
      <c r="AU431" s="264" t="s">
        <v>82</v>
      </c>
      <c r="AV431" s="14" t="s">
        <v>82</v>
      </c>
      <c r="AW431" s="14" t="s">
        <v>34</v>
      </c>
      <c r="AX431" s="14" t="s">
        <v>73</v>
      </c>
      <c r="AY431" s="264" t="s">
        <v>164</v>
      </c>
    </row>
    <row r="432" s="13" customFormat="1">
      <c r="A432" s="13"/>
      <c r="B432" s="244"/>
      <c r="C432" s="245"/>
      <c r="D432" s="240" t="s">
        <v>174</v>
      </c>
      <c r="E432" s="246" t="s">
        <v>21</v>
      </c>
      <c r="F432" s="247" t="s">
        <v>453</v>
      </c>
      <c r="G432" s="245"/>
      <c r="H432" s="246" t="s">
        <v>21</v>
      </c>
      <c r="I432" s="248"/>
      <c r="J432" s="245"/>
      <c r="K432" s="245"/>
      <c r="L432" s="249"/>
      <c r="M432" s="250"/>
      <c r="N432" s="251"/>
      <c r="O432" s="251"/>
      <c r="P432" s="251"/>
      <c r="Q432" s="251"/>
      <c r="R432" s="251"/>
      <c r="S432" s="251"/>
      <c r="T432" s="25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3" t="s">
        <v>174</v>
      </c>
      <c r="AU432" s="253" t="s">
        <v>82</v>
      </c>
      <c r="AV432" s="13" t="s">
        <v>80</v>
      </c>
      <c r="AW432" s="13" t="s">
        <v>34</v>
      </c>
      <c r="AX432" s="13" t="s">
        <v>73</v>
      </c>
      <c r="AY432" s="253" t="s">
        <v>164</v>
      </c>
    </row>
    <row r="433" s="14" customFormat="1">
      <c r="A433" s="14"/>
      <c r="B433" s="254"/>
      <c r="C433" s="255"/>
      <c r="D433" s="240" t="s">
        <v>174</v>
      </c>
      <c r="E433" s="256" t="s">
        <v>21</v>
      </c>
      <c r="F433" s="257" t="s">
        <v>504</v>
      </c>
      <c r="G433" s="255"/>
      <c r="H433" s="258">
        <v>1.3779999999999999</v>
      </c>
      <c r="I433" s="259"/>
      <c r="J433" s="255"/>
      <c r="K433" s="255"/>
      <c r="L433" s="260"/>
      <c r="M433" s="261"/>
      <c r="N433" s="262"/>
      <c r="O433" s="262"/>
      <c r="P433" s="262"/>
      <c r="Q433" s="262"/>
      <c r="R433" s="262"/>
      <c r="S433" s="262"/>
      <c r="T433" s="26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4" t="s">
        <v>174</v>
      </c>
      <c r="AU433" s="264" t="s">
        <v>82</v>
      </c>
      <c r="AV433" s="14" t="s">
        <v>82</v>
      </c>
      <c r="AW433" s="14" t="s">
        <v>34</v>
      </c>
      <c r="AX433" s="14" t="s">
        <v>73</v>
      </c>
      <c r="AY433" s="264" t="s">
        <v>164</v>
      </c>
    </row>
    <row r="434" s="2" customFormat="1" ht="21.75" customHeight="1">
      <c r="A434" s="39"/>
      <c r="B434" s="40"/>
      <c r="C434" s="227" t="s">
        <v>505</v>
      </c>
      <c r="D434" s="227" t="s">
        <v>166</v>
      </c>
      <c r="E434" s="228" t="s">
        <v>506</v>
      </c>
      <c r="F434" s="229" t="s">
        <v>507</v>
      </c>
      <c r="G434" s="230" t="s">
        <v>204</v>
      </c>
      <c r="H434" s="231">
        <v>456.24599999999998</v>
      </c>
      <c r="I434" s="232"/>
      <c r="J434" s="233">
        <f>ROUND(I434*H434,2)</f>
        <v>0</v>
      </c>
      <c r="K434" s="229" t="s">
        <v>170</v>
      </c>
      <c r="L434" s="45"/>
      <c r="M434" s="234" t="s">
        <v>21</v>
      </c>
      <c r="N434" s="235" t="s">
        <v>44</v>
      </c>
      <c r="O434" s="85"/>
      <c r="P434" s="236">
        <f>O434*H434</f>
        <v>0</v>
      </c>
      <c r="Q434" s="236">
        <v>0.0079000000000000008</v>
      </c>
      <c r="R434" s="236">
        <f>Q434*H434</f>
        <v>3.6043434000000003</v>
      </c>
      <c r="S434" s="236">
        <v>0</v>
      </c>
      <c r="T434" s="23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8" t="s">
        <v>171</v>
      </c>
      <c r="AT434" s="238" t="s">
        <v>166</v>
      </c>
      <c r="AU434" s="238" t="s">
        <v>82</v>
      </c>
      <c r="AY434" s="18" t="s">
        <v>164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8" t="s">
        <v>80</v>
      </c>
      <c r="BK434" s="239">
        <f>ROUND(I434*H434,2)</f>
        <v>0</v>
      </c>
      <c r="BL434" s="18" t="s">
        <v>171</v>
      </c>
      <c r="BM434" s="238" t="s">
        <v>508</v>
      </c>
    </row>
    <row r="435" s="2" customFormat="1">
      <c r="A435" s="39"/>
      <c r="B435" s="40"/>
      <c r="C435" s="41"/>
      <c r="D435" s="240" t="s">
        <v>173</v>
      </c>
      <c r="E435" s="41"/>
      <c r="F435" s="241" t="s">
        <v>507</v>
      </c>
      <c r="G435" s="41"/>
      <c r="H435" s="41"/>
      <c r="I435" s="147"/>
      <c r="J435" s="41"/>
      <c r="K435" s="41"/>
      <c r="L435" s="45"/>
      <c r="M435" s="242"/>
      <c r="N435" s="243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173</v>
      </c>
      <c r="AU435" s="18" t="s">
        <v>82</v>
      </c>
    </row>
    <row r="436" s="14" customFormat="1">
      <c r="A436" s="14"/>
      <c r="B436" s="254"/>
      <c r="C436" s="255"/>
      <c r="D436" s="240" t="s">
        <v>174</v>
      </c>
      <c r="E436" s="255"/>
      <c r="F436" s="257" t="s">
        <v>509</v>
      </c>
      <c r="G436" s="255"/>
      <c r="H436" s="258">
        <v>456.24599999999998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4" t="s">
        <v>174</v>
      </c>
      <c r="AU436" s="264" t="s">
        <v>82</v>
      </c>
      <c r="AV436" s="14" t="s">
        <v>82</v>
      </c>
      <c r="AW436" s="14" t="s">
        <v>4</v>
      </c>
      <c r="AX436" s="14" t="s">
        <v>80</v>
      </c>
      <c r="AY436" s="264" t="s">
        <v>164</v>
      </c>
    </row>
    <row r="437" s="2" customFormat="1" ht="16.5" customHeight="1">
      <c r="A437" s="39"/>
      <c r="B437" s="40"/>
      <c r="C437" s="227" t="s">
        <v>510</v>
      </c>
      <c r="D437" s="227" t="s">
        <v>166</v>
      </c>
      <c r="E437" s="228" t="s">
        <v>511</v>
      </c>
      <c r="F437" s="229" t="s">
        <v>512</v>
      </c>
      <c r="G437" s="230" t="s">
        <v>204</v>
      </c>
      <c r="H437" s="231">
        <v>252.17099999999999</v>
      </c>
      <c r="I437" s="232"/>
      <c r="J437" s="233">
        <f>ROUND(I437*H437,2)</f>
        <v>0</v>
      </c>
      <c r="K437" s="229" t="s">
        <v>170</v>
      </c>
      <c r="L437" s="45"/>
      <c r="M437" s="234" t="s">
        <v>21</v>
      </c>
      <c r="N437" s="235" t="s">
        <v>44</v>
      </c>
      <c r="O437" s="85"/>
      <c r="P437" s="236">
        <f>O437*H437</f>
        <v>0</v>
      </c>
      <c r="Q437" s="236">
        <v>0.0030000000000000001</v>
      </c>
      <c r="R437" s="236">
        <f>Q437*H437</f>
        <v>0.75651299999999999</v>
      </c>
      <c r="S437" s="236">
        <v>0</v>
      </c>
      <c r="T437" s="23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8" t="s">
        <v>171</v>
      </c>
      <c r="AT437" s="238" t="s">
        <v>166</v>
      </c>
      <c r="AU437" s="238" t="s">
        <v>82</v>
      </c>
      <c r="AY437" s="18" t="s">
        <v>164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8" t="s">
        <v>80</v>
      </c>
      <c r="BK437" s="239">
        <f>ROUND(I437*H437,2)</f>
        <v>0</v>
      </c>
      <c r="BL437" s="18" t="s">
        <v>171</v>
      </c>
      <c r="BM437" s="238" t="s">
        <v>513</v>
      </c>
    </row>
    <row r="438" s="2" customFormat="1">
      <c r="A438" s="39"/>
      <c r="B438" s="40"/>
      <c r="C438" s="41"/>
      <c r="D438" s="240" t="s">
        <v>173</v>
      </c>
      <c r="E438" s="41"/>
      <c r="F438" s="241" t="s">
        <v>512</v>
      </c>
      <c r="G438" s="41"/>
      <c r="H438" s="41"/>
      <c r="I438" s="147"/>
      <c r="J438" s="41"/>
      <c r="K438" s="41"/>
      <c r="L438" s="45"/>
      <c r="M438" s="242"/>
      <c r="N438" s="243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173</v>
      </c>
      <c r="AU438" s="18" t="s">
        <v>82</v>
      </c>
    </row>
    <row r="439" s="13" customFormat="1">
      <c r="A439" s="13"/>
      <c r="B439" s="244"/>
      <c r="C439" s="245"/>
      <c r="D439" s="240" t="s">
        <v>174</v>
      </c>
      <c r="E439" s="246" t="s">
        <v>21</v>
      </c>
      <c r="F439" s="247" t="s">
        <v>488</v>
      </c>
      <c r="G439" s="245"/>
      <c r="H439" s="246" t="s">
        <v>21</v>
      </c>
      <c r="I439" s="248"/>
      <c r="J439" s="245"/>
      <c r="K439" s="245"/>
      <c r="L439" s="249"/>
      <c r="M439" s="250"/>
      <c r="N439" s="251"/>
      <c r="O439" s="251"/>
      <c r="P439" s="251"/>
      <c r="Q439" s="251"/>
      <c r="R439" s="251"/>
      <c r="S439" s="251"/>
      <c r="T439" s="25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3" t="s">
        <v>174</v>
      </c>
      <c r="AU439" s="253" t="s">
        <v>82</v>
      </c>
      <c r="AV439" s="13" t="s">
        <v>80</v>
      </c>
      <c r="AW439" s="13" t="s">
        <v>34</v>
      </c>
      <c r="AX439" s="13" t="s">
        <v>73</v>
      </c>
      <c r="AY439" s="253" t="s">
        <v>164</v>
      </c>
    </row>
    <row r="440" s="13" customFormat="1">
      <c r="A440" s="13"/>
      <c r="B440" s="244"/>
      <c r="C440" s="245"/>
      <c r="D440" s="240" t="s">
        <v>174</v>
      </c>
      <c r="E440" s="246" t="s">
        <v>21</v>
      </c>
      <c r="F440" s="247" t="s">
        <v>216</v>
      </c>
      <c r="G440" s="245"/>
      <c r="H440" s="246" t="s">
        <v>21</v>
      </c>
      <c r="I440" s="248"/>
      <c r="J440" s="245"/>
      <c r="K440" s="245"/>
      <c r="L440" s="249"/>
      <c r="M440" s="250"/>
      <c r="N440" s="251"/>
      <c r="O440" s="251"/>
      <c r="P440" s="251"/>
      <c r="Q440" s="251"/>
      <c r="R440" s="251"/>
      <c r="S440" s="251"/>
      <c r="T440" s="25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3" t="s">
        <v>174</v>
      </c>
      <c r="AU440" s="253" t="s">
        <v>82</v>
      </c>
      <c r="AV440" s="13" t="s">
        <v>80</v>
      </c>
      <c r="AW440" s="13" t="s">
        <v>34</v>
      </c>
      <c r="AX440" s="13" t="s">
        <v>73</v>
      </c>
      <c r="AY440" s="253" t="s">
        <v>164</v>
      </c>
    </row>
    <row r="441" s="13" customFormat="1">
      <c r="A441" s="13"/>
      <c r="B441" s="244"/>
      <c r="C441" s="245"/>
      <c r="D441" s="240" t="s">
        <v>174</v>
      </c>
      <c r="E441" s="246" t="s">
        <v>21</v>
      </c>
      <c r="F441" s="247" t="s">
        <v>489</v>
      </c>
      <c r="G441" s="245"/>
      <c r="H441" s="246" t="s">
        <v>21</v>
      </c>
      <c r="I441" s="248"/>
      <c r="J441" s="245"/>
      <c r="K441" s="245"/>
      <c r="L441" s="249"/>
      <c r="M441" s="250"/>
      <c r="N441" s="251"/>
      <c r="O441" s="251"/>
      <c r="P441" s="251"/>
      <c r="Q441" s="251"/>
      <c r="R441" s="251"/>
      <c r="S441" s="251"/>
      <c r="T441" s="25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3" t="s">
        <v>174</v>
      </c>
      <c r="AU441" s="253" t="s">
        <v>82</v>
      </c>
      <c r="AV441" s="13" t="s">
        <v>80</v>
      </c>
      <c r="AW441" s="13" t="s">
        <v>34</v>
      </c>
      <c r="AX441" s="13" t="s">
        <v>73</v>
      </c>
      <c r="AY441" s="253" t="s">
        <v>164</v>
      </c>
    </row>
    <row r="442" s="13" customFormat="1">
      <c r="A442" s="13"/>
      <c r="B442" s="244"/>
      <c r="C442" s="245"/>
      <c r="D442" s="240" t="s">
        <v>174</v>
      </c>
      <c r="E442" s="246" t="s">
        <v>21</v>
      </c>
      <c r="F442" s="247" t="s">
        <v>490</v>
      </c>
      <c r="G442" s="245"/>
      <c r="H442" s="246" t="s">
        <v>21</v>
      </c>
      <c r="I442" s="248"/>
      <c r="J442" s="245"/>
      <c r="K442" s="245"/>
      <c r="L442" s="249"/>
      <c r="M442" s="250"/>
      <c r="N442" s="251"/>
      <c r="O442" s="251"/>
      <c r="P442" s="251"/>
      <c r="Q442" s="251"/>
      <c r="R442" s="251"/>
      <c r="S442" s="251"/>
      <c r="T442" s="25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3" t="s">
        <v>174</v>
      </c>
      <c r="AU442" s="253" t="s">
        <v>82</v>
      </c>
      <c r="AV442" s="13" t="s">
        <v>80</v>
      </c>
      <c r="AW442" s="13" t="s">
        <v>34</v>
      </c>
      <c r="AX442" s="13" t="s">
        <v>73</v>
      </c>
      <c r="AY442" s="253" t="s">
        <v>164</v>
      </c>
    </row>
    <row r="443" s="14" customFormat="1">
      <c r="A443" s="14"/>
      <c r="B443" s="254"/>
      <c r="C443" s="255"/>
      <c r="D443" s="240" t="s">
        <v>174</v>
      </c>
      <c r="E443" s="256" t="s">
        <v>21</v>
      </c>
      <c r="F443" s="257" t="s">
        <v>491</v>
      </c>
      <c r="G443" s="255"/>
      <c r="H443" s="258">
        <v>92.799999999999997</v>
      </c>
      <c r="I443" s="259"/>
      <c r="J443" s="255"/>
      <c r="K443" s="255"/>
      <c r="L443" s="260"/>
      <c r="M443" s="261"/>
      <c r="N443" s="262"/>
      <c r="O443" s="262"/>
      <c r="P443" s="262"/>
      <c r="Q443" s="262"/>
      <c r="R443" s="262"/>
      <c r="S443" s="262"/>
      <c r="T443" s="26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4" t="s">
        <v>174</v>
      </c>
      <c r="AU443" s="264" t="s">
        <v>82</v>
      </c>
      <c r="AV443" s="14" t="s">
        <v>82</v>
      </c>
      <c r="AW443" s="14" t="s">
        <v>34</v>
      </c>
      <c r="AX443" s="14" t="s">
        <v>73</v>
      </c>
      <c r="AY443" s="264" t="s">
        <v>164</v>
      </c>
    </row>
    <row r="444" s="14" customFormat="1">
      <c r="A444" s="14"/>
      <c r="B444" s="254"/>
      <c r="C444" s="255"/>
      <c r="D444" s="240" t="s">
        <v>174</v>
      </c>
      <c r="E444" s="256" t="s">
        <v>21</v>
      </c>
      <c r="F444" s="257" t="s">
        <v>492</v>
      </c>
      <c r="G444" s="255"/>
      <c r="H444" s="258">
        <v>61.600000000000001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4" t="s">
        <v>174</v>
      </c>
      <c r="AU444" s="264" t="s">
        <v>82</v>
      </c>
      <c r="AV444" s="14" t="s">
        <v>82</v>
      </c>
      <c r="AW444" s="14" t="s">
        <v>34</v>
      </c>
      <c r="AX444" s="14" t="s">
        <v>73</v>
      </c>
      <c r="AY444" s="264" t="s">
        <v>164</v>
      </c>
    </row>
    <row r="445" s="14" customFormat="1">
      <c r="A445" s="14"/>
      <c r="B445" s="254"/>
      <c r="C445" s="255"/>
      <c r="D445" s="240" t="s">
        <v>174</v>
      </c>
      <c r="E445" s="256" t="s">
        <v>21</v>
      </c>
      <c r="F445" s="257" t="s">
        <v>493</v>
      </c>
      <c r="G445" s="255"/>
      <c r="H445" s="258">
        <v>82.400000000000006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4" t="s">
        <v>174</v>
      </c>
      <c r="AU445" s="264" t="s">
        <v>82</v>
      </c>
      <c r="AV445" s="14" t="s">
        <v>82</v>
      </c>
      <c r="AW445" s="14" t="s">
        <v>34</v>
      </c>
      <c r="AX445" s="14" t="s">
        <v>73</v>
      </c>
      <c r="AY445" s="264" t="s">
        <v>164</v>
      </c>
    </row>
    <row r="446" s="13" customFormat="1">
      <c r="A446" s="13"/>
      <c r="B446" s="244"/>
      <c r="C446" s="245"/>
      <c r="D446" s="240" t="s">
        <v>174</v>
      </c>
      <c r="E446" s="246" t="s">
        <v>21</v>
      </c>
      <c r="F446" s="247" t="s">
        <v>223</v>
      </c>
      <c r="G446" s="245"/>
      <c r="H446" s="246" t="s">
        <v>21</v>
      </c>
      <c r="I446" s="248"/>
      <c r="J446" s="245"/>
      <c r="K446" s="245"/>
      <c r="L446" s="249"/>
      <c r="M446" s="250"/>
      <c r="N446" s="251"/>
      <c r="O446" s="251"/>
      <c r="P446" s="251"/>
      <c r="Q446" s="251"/>
      <c r="R446" s="251"/>
      <c r="S446" s="251"/>
      <c r="T446" s="25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3" t="s">
        <v>174</v>
      </c>
      <c r="AU446" s="253" t="s">
        <v>82</v>
      </c>
      <c r="AV446" s="13" t="s">
        <v>80</v>
      </c>
      <c r="AW446" s="13" t="s">
        <v>34</v>
      </c>
      <c r="AX446" s="13" t="s">
        <v>73</v>
      </c>
      <c r="AY446" s="253" t="s">
        <v>164</v>
      </c>
    </row>
    <row r="447" s="14" customFormat="1">
      <c r="A447" s="14"/>
      <c r="B447" s="254"/>
      <c r="C447" s="255"/>
      <c r="D447" s="240" t="s">
        <v>174</v>
      </c>
      <c r="E447" s="256" t="s">
        <v>21</v>
      </c>
      <c r="F447" s="257" t="s">
        <v>477</v>
      </c>
      <c r="G447" s="255"/>
      <c r="H447" s="258">
        <v>-6.3040000000000003</v>
      </c>
      <c r="I447" s="259"/>
      <c r="J447" s="255"/>
      <c r="K447" s="255"/>
      <c r="L447" s="260"/>
      <c r="M447" s="261"/>
      <c r="N447" s="262"/>
      <c r="O447" s="262"/>
      <c r="P447" s="262"/>
      <c r="Q447" s="262"/>
      <c r="R447" s="262"/>
      <c r="S447" s="262"/>
      <c r="T447" s="26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4" t="s">
        <v>174</v>
      </c>
      <c r="AU447" s="264" t="s">
        <v>82</v>
      </c>
      <c r="AV447" s="14" t="s">
        <v>82</v>
      </c>
      <c r="AW447" s="14" t="s">
        <v>34</v>
      </c>
      <c r="AX447" s="14" t="s">
        <v>73</v>
      </c>
      <c r="AY447" s="264" t="s">
        <v>164</v>
      </c>
    </row>
    <row r="448" s="14" customFormat="1">
      <c r="A448" s="14"/>
      <c r="B448" s="254"/>
      <c r="C448" s="255"/>
      <c r="D448" s="240" t="s">
        <v>174</v>
      </c>
      <c r="E448" s="256" t="s">
        <v>21</v>
      </c>
      <c r="F448" s="257" t="s">
        <v>494</v>
      </c>
      <c r="G448" s="255"/>
      <c r="H448" s="258">
        <v>-3.1240000000000001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4" t="s">
        <v>174</v>
      </c>
      <c r="AU448" s="264" t="s">
        <v>82</v>
      </c>
      <c r="AV448" s="14" t="s">
        <v>82</v>
      </c>
      <c r="AW448" s="14" t="s">
        <v>34</v>
      </c>
      <c r="AX448" s="14" t="s">
        <v>73</v>
      </c>
      <c r="AY448" s="264" t="s">
        <v>164</v>
      </c>
    </row>
    <row r="449" s="14" customFormat="1">
      <c r="A449" s="14"/>
      <c r="B449" s="254"/>
      <c r="C449" s="255"/>
      <c r="D449" s="240" t="s">
        <v>174</v>
      </c>
      <c r="E449" s="256" t="s">
        <v>21</v>
      </c>
      <c r="F449" s="257" t="s">
        <v>495</v>
      </c>
      <c r="G449" s="255"/>
      <c r="H449" s="258">
        <v>-9.8000000000000007</v>
      </c>
      <c r="I449" s="259"/>
      <c r="J449" s="255"/>
      <c r="K449" s="255"/>
      <c r="L449" s="260"/>
      <c r="M449" s="261"/>
      <c r="N449" s="262"/>
      <c r="O449" s="262"/>
      <c r="P449" s="262"/>
      <c r="Q449" s="262"/>
      <c r="R449" s="262"/>
      <c r="S449" s="262"/>
      <c r="T449" s="26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4" t="s">
        <v>174</v>
      </c>
      <c r="AU449" s="264" t="s">
        <v>82</v>
      </c>
      <c r="AV449" s="14" t="s">
        <v>82</v>
      </c>
      <c r="AW449" s="14" t="s">
        <v>34</v>
      </c>
      <c r="AX449" s="14" t="s">
        <v>73</v>
      </c>
      <c r="AY449" s="264" t="s">
        <v>164</v>
      </c>
    </row>
    <row r="450" s="14" customFormat="1">
      <c r="A450" s="14"/>
      <c r="B450" s="254"/>
      <c r="C450" s="255"/>
      <c r="D450" s="240" t="s">
        <v>174</v>
      </c>
      <c r="E450" s="256" t="s">
        <v>21</v>
      </c>
      <c r="F450" s="257" t="s">
        <v>496</v>
      </c>
      <c r="G450" s="255"/>
      <c r="H450" s="258">
        <v>-2.6400000000000001</v>
      </c>
      <c r="I450" s="259"/>
      <c r="J450" s="255"/>
      <c r="K450" s="255"/>
      <c r="L450" s="260"/>
      <c r="M450" s="261"/>
      <c r="N450" s="262"/>
      <c r="O450" s="262"/>
      <c r="P450" s="262"/>
      <c r="Q450" s="262"/>
      <c r="R450" s="262"/>
      <c r="S450" s="262"/>
      <c r="T450" s="26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4" t="s">
        <v>174</v>
      </c>
      <c r="AU450" s="264" t="s">
        <v>82</v>
      </c>
      <c r="AV450" s="14" t="s">
        <v>82</v>
      </c>
      <c r="AW450" s="14" t="s">
        <v>34</v>
      </c>
      <c r="AX450" s="14" t="s">
        <v>73</v>
      </c>
      <c r="AY450" s="264" t="s">
        <v>164</v>
      </c>
    </row>
    <row r="451" s="14" customFormat="1">
      <c r="A451" s="14"/>
      <c r="B451" s="254"/>
      <c r="C451" s="255"/>
      <c r="D451" s="240" t="s">
        <v>174</v>
      </c>
      <c r="E451" s="256" t="s">
        <v>21</v>
      </c>
      <c r="F451" s="257" t="s">
        <v>497</v>
      </c>
      <c r="G451" s="255"/>
      <c r="H451" s="258">
        <v>-3.794</v>
      </c>
      <c r="I451" s="259"/>
      <c r="J451" s="255"/>
      <c r="K451" s="255"/>
      <c r="L451" s="260"/>
      <c r="M451" s="261"/>
      <c r="N451" s="262"/>
      <c r="O451" s="262"/>
      <c r="P451" s="262"/>
      <c r="Q451" s="262"/>
      <c r="R451" s="262"/>
      <c r="S451" s="262"/>
      <c r="T451" s="26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4" t="s">
        <v>174</v>
      </c>
      <c r="AU451" s="264" t="s">
        <v>82</v>
      </c>
      <c r="AV451" s="14" t="s">
        <v>82</v>
      </c>
      <c r="AW451" s="14" t="s">
        <v>34</v>
      </c>
      <c r="AX451" s="14" t="s">
        <v>73</v>
      </c>
      <c r="AY451" s="264" t="s">
        <v>164</v>
      </c>
    </row>
    <row r="452" s="14" customFormat="1">
      <c r="A452" s="14"/>
      <c r="B452" s="254"/>
      <c r="C452" s="255"/>
      <c r="D452" s="240" t="s">
        <v>174</v>
      </c>
      <c r="E452" s="256" t="s">
        <v>21</v>
      </c>
      <c r="F452" s="257" t="s">
        <v>498</v>
      </c>
      <c r="G452" s="255"/>
      <c r="H452" s="258">
        <v>-3.085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4" t="s">
        <v>174</v>
      </c>
      <c r="AU452" s="264" t="s">
        <v>82</v>
      </c>
      <c r="AV452" s="14" t="s">
        <v>82</v>
      </c>
      <c r="AW452" s="14" t="s">
        <v>34</v>
      </c>
      <c r="AX452" s="14" t="s">
        <v>73</v>
      </c>
      <c r="AY452" s="264" t="s">
        <v>164</v>
      </c>
    </row>
    <row r="453" s="13" customFormat="1">
      <c r="A453" s="13"/>
      <c r="B453" s="244"/>
      <c r="C453" s="245"/>
      <c r="D453" s="240" t="s">
        <v>174</v>
      </c>
      <c r="E453" s="246" t="s">
        <v>21</v>
      </c>
      <c r="F453" s="247" t="s">
        <v>453</v>
      </c>
      <c r="G453" s="245"/>
      <c r="H453" s="246" t="s">
        <v>21</v>
      </c>
      <c r="I453" s="248"/>
      <c r="J453" s="245"/>
      <c r="K453" s="245"/>
      <c r="L453" s="249"/>
      <c r="M453" s="250"/>
      <c r="N453" s="251"/>
      <c r="O453" s="251"/>
      <c r="P453" s="251"/>
      <c r="Q453" s="251"/>
      <c r="R453" s="251"/>
      <c r="S453" s="251"/>
      <c r="T453" s="25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3" t="s">
        <v>174</v>
      </c>
      <c r="AU453" s="253" t="s">
        <v>82</v>
      </c>
      <c r="AV453" s="13" t="s">
        <v>80</v>
      </c>
      <c r="AW453" s="13" t="s">
        <v>34</v>
      </c>
      <c r="AX453" s="13" t="s">
        <v>73</v>
      </c>
      <c r="AY453" s="253" t="s">
        <v>164</v>
      </c>
    </row>
    <row r="454" s="14" customFormat="1">
      <c r="A454" s="14"/>
      <c r="B454" s="254"/>
      <c r="C454" s="255"/>
      <c r="D454" s="240" t="s">
        <v>174</v>
      </c>
      <c r="E454" s="256" t="s">
        <v>21</v>
      </c>
      <c r="F454" s="257" t="s">
        <v>499</v>
      </c>
      <c r="G454" s="255"/>
      <c r="H454" s="258">
        <v>3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4" t="s">
        <v>174</v>
      </c>
      <c r="AU454" s="264" t="s">
        <v>82</v>
      </c>
      <c r="AV454" s="14" t="s">
        <v>82</v>
      </c>
      <c r="AW454" s="14" t="s">
        <v>34</v>
      </c>
      <c r="AX454" s="14" t="s">
        <v>73</v>
      </c>
      <c r="AY454" s="264" t="s">
        <v>164</v>
      </c>
    </row>
    <row r="455" s="14" customFormat="1">
      <c r="A455" s="14"/>
      <c r="B455" s="254"/>
      <c r="C455" s="255"/>
      <c r="D455" s="240" t="s">
        <v>174</v>
      </c>
      <c r="E455" s="256" t="s">
        <v>21</v>
      </c>
      <c r="F455" s="257" t="s">
        <v>500</v>
      </c>
      <c r="G455" s="255"/>
      <c r="H455" s="258">
        <v>3.6749999999999998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4" t="s">
        <v>174</v>
      </c>
      <c r="AU455" s="264" t="s">
        <v>82</v>
      </c>
      <c r="AV455" s="14" t="s">
        <v>82</v>
      </c>
      <c r="AW455" s="14" t="s">
        <v>34</v>
      </c>
      <c r="AX455" s="14" t="s">
        <v>73</v>
      </c>
      <c r="AY455" s="264" t="s">
        <v>164</v>
      </c>
    </row>
    <row r="456" s="13" customFormat="1">
      <c r="A456" s="13"/>
      <c r="B456" s="244"/>
      <c r="C456" s="245"/>
      <c r="D456" s="240" t="s">
        <v>174</v>
      </c>
      <c r="E456" s="246" t="s">
        <v>21</v>
      </c>
      <c r="F456" s="247" t="s">
        <v>501</v>
      </c>
      <c r="G456" s="245"/>
      <c r="H456" s="246" t="s">
        <v>21</v>
      </c>
      <c r="I456" s="248"/>
      <c r="J456" s="245"/>
      <c r="K456" s="245"/>
      <c r="L456" s="249"/>
      <c r="M456" s="250"/>
      <c r="N456" s="251"/>
      <c r="O456" s="251"/>
      <c r="P456" s="251"/>
      <c r="Q456" s="251"/>
      <c r="R456" s="251"/>
      <c r="S456" s="251"/>
      <c r="T456" s="25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3" t="s">
        <v>174</v>
      </c>
      <c r="AU456" s="253" t="s">
        <v>82</v>
      </c>
      <c r="AV456" s="13" t="s">
        <v>80</v>
      </c>
      <c r="AW456" s="13" t="s">
        <v>34</v>
      </c>
      <c r="AX456" s="13" t="s">
        <v>73</v>
      </c>
      <c r="AY456" s="253" t="s">
        <v>164</v>
      </c>
    </row>
    <row r="457" s="14" customFormat="1">
      <c r="A457" s="14"/>
      <c r="B457" s="254"/>
      <c r="C457" s="255"/>
      <c r="D457" s="240" t="s">
        <v>174</v>
      </c>
      <c r="E457" s="256" t="s">
        <v>21</v>
      </c>
      <c r="F457" s="257" t="s">
        <v>502</v>
      </c>
      <c r="G457" s="255"/>
      <c r="H457" s="258">
        <v>16.100000000000001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4" t="s">
        <v>174</v>
      </c>
      <c r="AU457" s="264" t="s">
        <v>82</v>
      </c>
      <c r="AV457" s="14" t="s">
        <v>82</v>
      </c>
      <c r="AW457" s="14" t="s">
        <v>34</v>
      </c>
      <c r="AX457" s="14" t="s">
        <v>73</v>
      </c>
      <c r="AY457" s="264" t="s">
        <v>164</v>
      </c>
    </row>
    <row r="458" s="13" customFormat="1">
      <c r="A458" s="13"/>
      <c r="B458" s="244"/>
      <c r="C458" s="245"/>
      <c r="D458" s="240" t="s">
        <v>174</v>
      </c>
      <c r="E458" s="246" t="s">
        <v>21</v>
      </c>
      <c r="F458" s="247" t="s">
        <v>223</v>
      </c>
      <c r="G458" s="245"/>
      <c r="H458" s="246" t="s">
        <v>21</v>
      </c>
      <c r="I458" s="248"/>
      <c r="J458" s="245"/>
      <c r="K458" s="245"/>
      <c r="L458" s="249"/>
      <c r="M458" s="250"/>
      <c r="N458" s="251"/>
      <c r="O458" s="251"/>
      <c r="P458" s="251"/>
      <c r="Q458" s="251"/>
      <c r="R458" s="251"/>
      <c r="S458" s="251"/>
      <c r="T458" s="25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3" t="s">
        <v>174</v>
      </c>
      <c r="AU458" s="253" t="s">
        <v>82</v>
      </c>
      <c r="AV458" s="13" t="s">
        <v>80</v>
      </c>
      <c r="AW458" s="13" t="s">
        <v>34</v>
      </c>
      <c r="AX458" s="13" t="s">
        <v>73</v>
      </c>
      <c r="AY458" s="253" t="s">
        <v>164</v>
      </c>
    </row>
    <row r="459" s="14" customFormat="1">
      <c r="A459" s="14"/>
      <c r="B459" s="254"/>
      <c r="C459" s="255"/>
      <c r="D459" s="240" t="s">
        <v>174</v>
      </c>
      <c r="E459" s="256" t="s">
        <v>21</v>
      </c>
      <c r="F459" s="257" t="s">
        <v>503</v>
      </c>
      <c r="G459" s="255"/>
      <c r="H459" s="258">
        <v>-4.0830000000000002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4" t="s">
        <v>174</v>
      </c>
      <c r="AU459" s="264" t="s">
        <v>82</v>
      </c>
      <c r="AV459" s="14" t="s">
        <v>82</v>
      </c>
      <c r="AW459" s="14" t="s">
        <v>34</v>
      </c>
      <c r="AX459" s="14" t="s">
        <v>73</v>
      </c>
      <c r="AY459" s="264" t="s">
        <v>164</v>
      </c>
    </row>
    <row r="460" s="13" customFormat="1">
      <c r="A460" s="13"/>
      <c r="B460" s="244"/>
      <c r="C460" s="245"/>
      <c r="D460" s="240" t="s">
        <v>174</v>
      </c>
      <c r="E460" s="246" t="s">
        <v>21</v>
      </c>
      <c r="F460" s="247" t="s">
        <v>453</v>
      </c>
      <c r="G460" s="245"/>
      <c r="H460" s="246" t="s">
        <v>21</v>
      </c>
      <c r="I460" s="248"/>
      <c r="J460" s="245"/>
      <c r="K460" s="245"/>
      <c r="L460" s="249"/>
      <c r="M460" s="250"/>
      <c r="N460" s="251"/>
      <c r="O460" s="251"/>
      <c r="P460" s="251"/>
      <c r="Q460" s="251"/>
      <c r="R460" s="251"/>
      <c r="S460" s="251"/>
      <c r="T460" s="25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3" t="s">
        <v>174</v>
      </c>
      <c r="AU460" s="253" t="s">
        <v>82</v>
      </c>
      <c r="AV460" s="13" t="s">
        <v>80</v>
      </c>
      <c r="AW460" s="13" t="s">
        <v>34</v>
      </c>
      <c r="AX460" s="13" t="s">
        <v>73</v>
      </c>
      <c r="AY460" s="253" t="s">
        <v>164</v>
      </c>
    </row>
    <row r="461" s="14" customFormat="1">
      <c r="A461" s="14"/>
      <c r="B461" s="254"/>
      <c r="C461" s="255"/>
      <c r="D461" s="240" t="s">
        <v>174</v>
      </c>
      <c r="E461" s="256" t="s">
        <v>21</v>
      </c>
      <c r="F461" s="257" t="s">
        <v>504</v>
      </c>
      <c r="G461" s="255"/>
      <c r="H461" s="258">
        <v>1.3779999999999999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4" t="s">
        <v>174</v>
      </c>
      <c r="AU461" s="264" t="s">
        <v>82</v>
      </c>
      <c r="AV461" s="14" t="s">
        <v>82</v>
      </c>
      <c r="AW461" s="14" t="s">
        <v>34</v>
      </c>
      <c r="AX461" s="14" t="s">
        <v>73</v>
      </c>
      <c r="AY461" s="264" t="s">
        <v>164</v>
      </c>
    </row>
    <row r="462" s="16" customFormat="1">
      <c r="A462" s="16"/>
      <c r="B462" s="287"/>
      <c r="C462" s="288"/>
      <c r="D462" s="240" t="s">
        <v>174</v>
      </c>
      <c r="E462" s="289" t="s">
        <v>21</v>
      </c>
      <c r="F462" s="290" t="s">
        <v>514</v>
      </c>
      <c r="G462" s="288"/>
      <c r="H462" s="291">
        <v>228.12299999999999</v>
      </c>
      <c r="I462" s="292"/>
      <c r="J462" s="288"/>
      <c r="K462" s="288"/>
      <c r="L462" s="293"/>
      <c r="M462" s="294"/>
      <c r="N462" s="295"/>
      <c r="O462" s="295"/>
      <c r="P462" s="295"/>
      <c r="Q462" s="295"/>
      <c r="R462" s="295"/>
      <c r="S462" s="295"/>
      <c r="T462" s="29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97" t="s">
        <v>174</v>
      </c>
      <c r="AU462" s="297" t="s">
        <v>82</v>
      </c>
      <c r="AV462" s="16" t="s">
        <v>186</v>
      </c>
      <c r="AW462" s="16" t="s">
        <v>34</v>
      </c>
      <c r="AX462" s="16" t="s">
        <v>73</v>
      </c>
      <c r="AY462" s="297" t="s">
        <v>164</v>
      </c>
    </row>
    <row r="463" s="13" customFormat="1">
      <c r="A463" s="13"/>
      <c r="B463" s="244"/>
      <c r="C463" s="245"/>
      <c r="D463" s="240" t="s">
        <v>174</v>
      </c>
      <c r="E463" s="246" t="s">
        <v>21</v>
      </c>
      <c r="F463" s="247" t="s">
        <v>515</v>
      </c>
      <c r="G463" s="245"/>
      <c r="H463" s="246" t="s">
        <v>21</v>
      </c>
      <c r="I463" s="248"/>
      <c r="J463" s="245"/>
      <c r="K463" s="245"/>
      <c r="L463" s="249"/>
      <c r="M463" s="250"/>
      <c r="N463" s="251"/>
      <c r="O463" s="251"/>
      <c r="P463" s="251"/>
      <c r="Q463" s="251"/>
      <c r="R463" s="251"/>
      <c r="S463" s="251"/>
      <c r="T463" s="25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3" t="s">
        <v>174</v>
      </c>
      <c r="AU463" s="253" t="s">
        <v>82</v>
      </c>
      <c r="AV463" s="13" t="s">
        <v>80</v>
      </c>
      <c r="AW463" s="13" t="s">
        <v>34</v>
      </c>
      <c r="AX463" s="13" t="s">
        <v>73</v>
      </c>
      <c r="AY463" s="253" t="s">
        <v>164</v>
      </c>
    </row>
    <row r="464" s="13" customFormat="1">
      <c r="A464" s="13"/>
      <c r="B464" s="244"/>
      <c r="C464" s="245"/>
      <c r="D464" s="240" t="s">
        <v>174</v>
      </c>
      <c r="E464" s="246" t="s">
        <v>21</v>
      </c>
      <c r="F464" s="247" t="s">
        <v>208</v>
      </c>
      <c r="G464" s="245"/>
      <c r="H464" s="246" t="s">
        <v>21</v>
      </c>
      <c r="I464" s="248"/>
      <c r="J464" s="245"/>
      <c r="K464" s="245"/>
      <c r="L464" s="249"/>
      <c r="M464" s="250"/>
      <c r="N464" s="251"/>
      <c r="O464" s="251"/>
      <c r="P464" s="251"/>
      <c r="Q464" s="251"/>
      <c r="R464" s="251"/>
      <c r="S464" s="251"/>
      <c r="T464" s="25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3" t="s">
        <v>174</v>
      </c>
      <c r="AU464" s="253" t="s">
        <v>82</v>
      </c>
      <c r="AV464" s="13" t="s">
        <v>80</v>
      </c>
      <c r="AW464" s="13" t="s">
        <v>34</v>
      </c>
      <c r="AX464" s="13" t="s">
        <v>73</v>
      </c>
      <c r="AY464" s="253" t="s">
        <v>164</v>
      </c>
    </row>
    <row r="465" s="13" customFormat="1">
      <c r="A465" s="13"/>
      <c r="B465" s="244"/>
      <c r="C465" s="245"/>
      <c r="D465" s="240" t="s">
        <v>174</v>
      </c>
      <c r="E465" s="246" t="s">
        <v>21</v>
      </c>
      <c r="F465" s="247" t="s">
        <v>209</v>
      </c>
      <c r="G465" s="245"/>
      <c r="H465" s="246" t="s">
        <v>21</v>
      </c>
      <c r="I465" s="248"/>
      <c r="J465" s="245"/>
      <c r="K465" s="245"/>
      <c r="L465" s="249"/>
      <c r="M465" s="250"/>
      <c r="N465" s="251"/>
      <c r="O465" s="251"/>
      <c r="P465" s="251"/>
      <c r="Q465" s="251"/>
      <c r="R465" s="251"/>
      <c r="S465" s="251"/>
      <c r="T465" s="25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3" t="s">
        <v>174</v>
      </c>
      <c r="AU465" s="253" t="s">
        <v>82</v>
      </c>
      <c r="AV465" s="13" t="s">
        <v>80</v>
      </c>
      <c r="AW465" s="13" t="s">
        <v>34</v>
      </c>
      <c r="AX465" s="13" t="s">
        <v>73</v>
      </c>
      <c r="AY465" s="253" t="s">
        <v>164</v>
      </c>
    </row>
    <row r="466" s="14" customFormat="1">
      <c r="A466" s="14"/>
      <c r="B466" s="254"/>
      <c r="C466" s="255"/>
      <c r="D466" s="240" t="s">
        <v>174</v>
      </c>
      <c r="E466" s="256" t="s">
        <v>21</v>
      </c>
      <c r="F466" s="257" t="s">
        <v>210</v>
      </c>
      <c r="G466" s="255"/>
      <c r="H466" s="258">
        <v>1.8</v>
      </c>
      <c r="I466" s="259"/>
      <c r="J466" s="255"/>
      <c r="K466" s="255"/>
      <c r="L466" s="260"/>
      <c r="M466" s="261"/>
      <c r="N466" s="262"/>
      <c r="O466" s="262"/>
      <c r="P466" s="262"/>
      <c r="Q466" s="262"/>
      <c r="R466" s="262"/>
      <c r="S466" s="262"/>
      <c r="T466" s="26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4" t="s">
        <v>174</v>
      </c>
      <c r="AU466" s="264" t="s">
        <v>82</v>
      </c>
      <c r="AV466" s="14" t="s">
        <v>82</v>
      </c>
      <c r="AW466" s="14" t="s">
        <v>34</v>
      </c>
      <c r="AX466" s="14" t="s">
        <v>73</v>
      </c>
      <c r="AY466" s="264" t="s">
        <v>164</v>
      </c>
    </row>
    <row r="467" s="13" customFormat="1">
      <c r="A467" s="13"/>
      <c r="B467" s="244"/>
      <c r="C467" s="245"/>
      <c r="D467" s="240" t="s">
        <v>174</v>
      </c>
      <c r="E467" s="246" t="s">
        <v>21</v>
      </c>
      <c r="F467" s="247" t="s">
        <v>216</v>
      </c>
      <c r="G467" s="245"/>
      <c r="H467" s="246" t="s">
        <v>21</v>
      </c>
      <c r="I467" s="248"/>
      <c r="J467" s="245"/>
      <c r="K467" s="245"/>
      <c r="L467" s="249"/>
      <c r="M467" s="250"/>
      <c r="N467" s="251"/>
      <c r="O467" s="251"/>
      <c r="P467" s="251"/>
      <c r="Q467" s="251"/>
      <c r="R467" s="251"/>
      <c r="S467" s="251"/>
      <c r="T467" s="25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3" t="s">
        <v>174</v>
      </c>
      <c r="AU467" s="253" t="s">
        <v>82</v>
      </c>
      <c r="AV467" s="13" t="s">
        <v>80</v>
      </c>
      <c r="AW467" s="13" t="s">
        <v>34</v>
      </c>
      <c r="AX467" s="13" t="s">
        <v>73</v>
      </c>
      <c r="AY467" s="253" t="s">
        <v>164</v>
      </c>
    </row>
    <row r="468" s="13" customFormat="1">
      <c r="A468" s="13"/>
      <c r="B468" s="244"/>
      <c r="C468" s="245"/>
      <c r="D468" s="240" t="s">
        <v>174</v>
      </c>
      <c r="E468" s="246" t="s">
        <v>21</v>
      </c>
      <c r="F468" s="247" t="s">
        <v>217</v>
      </c>
      <c r="G468" s="245"/>
      <c r="H468" s="246" t="s">
        <v>21</v>
      </c>
      <c r="I468" s="248"/>
      <c r="J468" s="245"/>
      <c r="K468" s="245"/>
      <c r="L468" s="249"/>
      <c r="M468" s="250"/>
      <c r="N468" s="251"/>
      <c r="O468" s="251"/>
      <c r="P468" s="251"/>
      <c r="Q468" s="251"/>
      <c r="R468" s="251"/>
      <c r="S468" s="251"/>
      <c r="T468" s="25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3" t="s">
        <v>174</v>
      </c>
      <c r="AU468" s="253" t="s">
        <v>82</v>
      </c>
      <c r="AV468" s="13" t="s">
        <v>80</v>
      </c>
      <c r="AW468" s="13" t="s">
        <v>34</v>
      </c>
      <c r="AX468" s="13" t="s">
        <v>73</v>
      </c>
      <c r="AY468" s="253" t="s">
        <v>164</v>
      </c>
    </row>
    <row r="469" s="14" customFormat="1">
      <c r="A469" s="14"/>
      <c r="B469" s="254"/>
      <c r="C469" s="255"/>
      <c r="D469" s="240" t="s">
        <v>174</v>
      </c>
      <c r="E469" s="256" t="s">
        <v>21</v>
      </c>
      <c r="F469" s="257" t="s">
        <v>469</v>
      </c>
      <c r="G469" s="255"/>
      <c r="H469" s="258">
        <v>0.71999999999999997</v>
      </c>
      <c r="I469" s="259"/>
      <c r="J469" s="255"/>
      <c r="K469" s="255"/>
      <c r="L469" s="260"/>
      <c r="M469" s="261"/>
      <c r="N469" s="262"/>
      <c r="O469" s="262"/>
      <c r="P469" s="262"/>
      <c r="Q469" s="262"/>
      <c r="R469" s="262"/>
      <c r="S469" s="262"/>
      <c r="T469" s="26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4" t="s">
        <v>174</v>
      </c>
      <c r="AU469" s="264" t="s">
        <v>82</v>
      </c>
      <c r="AV469" s="14" t="s">
        <v>82</v>
      </c>
      <c r="AW469" s="14" t="s">
        <v>34</v>
      </c>
      <c r="AX469" s="14" t="s">
        <v>73</v>
      </c>
      <c r="AY469" s="264" t="s">
        <v>164</v>
      </c>
    </row>
    <row r="470" s="14" customFormat="1">
      <c r="A470" s="14"/>
      <c r="B470" s="254"/>
      <c r="C470" s="255"/>
      <c r="D470" s="240" t="s">
        <v>174</v>
      </c>
      <c r="E470" s="256" t="s">
        <v>21</v>
      </c>
      <c r="F470" s="257" t="s">
        <v>470</v>
      </c>
      <c r="G470" s="255"/>
      <c r="H470" s="258">
        <v>2.6400000000000001</v>
      </c>
      <c r="I470" s="259"/>
      <c r="J470" s="255"/>
      <c r="K470" s="255"/>
      <c r="L470" s="260"/>
      <c r="M470" s="261"/>
      <c r="N470" s="262"/>
      <c r="O470" s="262"/>
      <c r="P470" s="262"/>
      <c r="Q470" s="262"/>
      <c r="R470" s="262"/>
      <c r="S470" s="262"/>
      <c r="T470" s="26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4" t="s">
        <v>174</v>
      </c>
      <c r="AU470" s="264" t="s">
        <v>82</v>
      </c>
      <c r="AV470" s="14" t="s">
        <v>82</v>
      </c>
      <c r="AW470" s="14" t="s">
        <v>34</v>
      </c>
      <c r="AX470" s="14" t="s">
        <v>73</v>
      </c>
      <c r="AY470" s="264" t="s">
        <v>164</v>
      </c>
    </row>
    <row r="471" s="14" customFormat="1">
      <c r="A471" s="14"/>
      <c r="B471" s="254"/>
      <c r="C471" s="255"/>
      <c r="D471" s="240" t="s">
        <v>174</v>
      </c>
      <c r="E471" s="256" t="s">
        <v>21</v>
      </c>
      <c r="F471" s="257" t="s">
        <v>471</v>
      </c>
      <c r="G471" s="255"/>
      <c r="H471" s="258">
        <v>0.40000000000000002</v>
      </c>
      <c r="I471" s="259"/>
      <c r="J471" s="255"/>
      <c r="K471" s="255"/>
      <c r="L471" s="260"/>
      <c r="M471" s="261"/>
      <c r="N471" s="262"/>
      <c r="O471" s="262"/>
      <c r="P471" s="262"/>
      <c r="Q471" s="262"/>
      <c r="R471" s="262"/>
      <c r="S471" s="262"/>
      <c r="T471" s="26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4" t="s">
        <v>174</v>
      </c>
      <c r="AU471" s="264" t="s">
        <v>82</v>
      </c>
      <c r="AV471" s="14" t="s">
        <v>82</v>
      </c>
      <c r="AW471" s="14" t="s">
        <v>34</v>
      </c>
      <c r="AX471" s="14" t="s">
        <v>73</v>
      </c>
      <c r="AY471" s="264" t="s">
        <v>164</v>
      </c>
    </row>
    <row r="472" s="14" customFormat="1">
      <c r="A472" s="14"/>
      <c r="B472" s="254"/>
      <c r="C472" s="255"/>
      <c r="D472" s="240" t="s">
        <v>174</v>
      </c>
      <c r="E472" s="256" t="s">
        <v>21</v>
      </c>
      <c r="F472" s="257" t="s">
        <v>472</v>
      </c>
      <c r="G472" s="255"/>
      <c r="H472" s="258">
        <v>28.399999999999999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4" t="s">
        <v>174</v>
      </c>
      <c r="AU472" s="264" t="s">
        <v>82</v>
      </c>
      <c r="AV472" s="14" t="s">
        <v>82</v>
      </c>
      <c r="AW472" s="14" t="s">
        <v>34</v>
      </c>
      <c r="AX472" s="14" t="s">
        <v>73</v>
      </c>
      <c r="AY472" s="264" t="s">
        <v>164</v>
      </c>
    </row>
    <row r="473" s="14" customFormat="1">
      <c r="A473" s="14"/>
      <c r="B473" s="254"/>
      <c r="C473" s="255"/>
      <c r="D473" s="240" t="s">
        <v>174</v>
      </c>
      <c r="E473" s="256" t="s">
        <v>21</v>
      </c>
      <c r="F473" s="257" t="s">
        <v>473</v>
      </c>
      <c r="G473" s="255"/>
      <c r="H473" s="258">
        <v>11.699999999999999</v>
      </c>
      <c r="I473" s="259"/>
      <c r="J473" s="255"/>
      <c r="K473" s="255"/>
      <c r="L473" s="260"/>
      <c r="M473" s="261"/>
      <c r="N473" s="262"/>
      <c r="O473" s="262"/>
      <c r="P473" s="262"/>
      <c r="Q473" s="262"/>
      <c r="R473" s="262"/>
      <c r="S473" s="262"/>
      <c r="T473" s="26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4" t="s">
        <v>174</v>
      </c>
      <c r="AU473" s="264" t="s">
        <v>82</v>
      </c>
      <c r="AV473" s="14" t="s">
        <v>82</v>
      </c>
      <c r="AW473" s="14" t="s">
        <v>34</v>
      </c>
      <c r="AX473" s="14" t="s">
        <v>73</v>
      </c>
      <c r="AY473" s="264" t="s">
        <v>164</v>
      </c>
    </row>
    <row r="474" s="14" customFormat="1">
      <c r="A474" s="14"/>
      <c r="B474" s="254"/>
      <c r="C474" s="255"/>
      <c r="D474" s="240" t="s">
        <v>174</v>
      </c>
      <c r="E474" s="256" t="s">
        <v>21</v>
      </c>
      <c r="F474" s="257" t="s">
        <v>474</v>
      </c>
      <c r="G474" s="255"/>
      <c r="H474" s="258">
        <v>24</v>
      </c>
      <c r="I474" s="259"/>
      <c r="J474" s="255"/>
      <c r="K474" s="255"/>
      <c r="L474" s="260"/>
      <c r="M474" s="261"/>
      <c r="N474" s="262"/>
      <c r="O474" s="262"/>
      <c r="P474" s="262"/>
      <c r="Q474" s="262"/>
      <c r="R474" s="262"/>
      <c r="S474" s="262"/>
      <c r="T474" s="26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4" t="s">
        <v>174</v>
      </c>
      <c r="AU474" s="264" t="s">
        <v>82</v>
      </c>
      <c r="AV474" s="14" t="s">
        <v>82</v>
      </c>
      <c r="AW474" s="14" t="s">
        <v>34</v>
      </c>
      <c r="AX474" s="14" t="s">
        <v>73</v>
      </c>
      <c r="AY474" s="264" t="s">
        <v>164</v>
      </c>
    </row>
    <row r="475" s="14" customFormat="1">
      <c r="A475" s="14"/>
      <c r="B475" s="254"/>
      <c r="C475" s="255"/>
      <c r="D475" s="240" t="s">
        <v>174</v>
      </c>
      <c r="E475" s="256" t="s">
        <v>21</v>
      </c>
      <c r="F475" s="257" t="s">
        <v>475</v>
      </c>
      <c r="G475" s="255"/>
      <c r="H475" s="258">
        <v>7.7000000000000002</v>
      </c>
      <c r="I475" s="259"/>
      <c r="J475" s="255"/>
      <c r="K475" s="255"/>
      <c r="L475" s="260"/>
      <c r="M475" s="261"/>
      <c r="N475" s="262"/>
      <c r="O475" s="262"/>
      <c r="P475" s="262"/>
      <c r="Q475" s="262"/>
      <c r="R475" s="262"/>
      <c r="S475" s="262"/>
      <c r="T475" s="26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4" t="s">
        <v>174</v>
      </c>
      <c r="AU475" s="264" t="s">
        <v>82</v>
      </c>
      <c r="AV475" s="14" t="s">
        <v>82</v>
      </c>
      <c r="AW475" s="14" t="s">
        <v>34</v>
      </c>
      <c r="AX475" s="14" t="s">
        <v>73</v>
      </c>
      <c r="AY475" s="264" t="s">
        <v>164</v>
      </c>
    </row>
    <row r="476" s="13" customFormat="1">
      <c r="A476" s="13"/>
      <c r="B476" s="244"/>
      <c r="C476" s="245"/>
      <c r="D476" s="240" t="s">
        <v>174</v>
      </c>
      <c r="E476" s="246" t="s">
        <v>21</v>
      </c>
      <c r="F476" s="247" t="s">
        <v>223</v>
      </c>
      <c r="G476" s="245"/>
      <c r="H476" s="246" t="s">
        <v>21</v>
      </c>
      <c r="I476" s="248"/>
      <c r="J476" s="245"/>
      <c r="K476" s="245"/>
      <c r="L476" s="249"/>
      <c r="M476" s="250"/>
      <c r="N476" s="251"/>
      <c r="O476" s="251"/>
      <c r="P476" s="251"/>
      <c r="Q476" s="251"/>
      <c r="R476" s="251"/>
      <c r="S476" s="251"/>
      <c r="T476" s="25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3" t="s">
        <v>174</v>
      </c>
      <c r="AU476" s="253" t="s">
        <v>82</v>
      </c>
      <c r="AV476" s="13" t="s">
        <v>80</v>
      </c>
      <c r="AW476" s="13" t="s">
        <v>34</v>
      </c>
      <c r="AX476" s="13" t="s">
        <v>73</v>
      </c>
      <c r="AY476" s="253" t="s">
        <v>164</v>
      </c>
    </row>
    <row r="477" s="14" customFormat="1">
      <c r="A477" s="14"/>
      <c r="B477" s="254"/>
      <c r="C477" s="255"/>
      <c r="D477" s="240" t="s">
        <v>174</v>
      </c>
      <c r="E477" s="256" t="s">
        <v>21</v>
      </c>
      <c r="F477" s="257" t="s">
        <v>476</v>
      </c>
      <c r="G477" s="255"/>
      <c r="H477" s="258">
        <v>-5.516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4" t="s">
        <v>174</v>
      </c>
      <c r="AU477" s="264" t="s">
        <v>82</v>
      </c>
      <c r="AV477" s="14" t="s">
        <v>82</v>
      </c>
      <c r="AW477" s="14" t="s">
        <v>34</v>
      </c>
      <c r="AX477" s="14" t="s">
        <v>73</v>
      </c>
      <c r="AY477" s="264" t="s">
        <v>164</v>
      </c>
    </row>
    <row r="478" s="14" customFormat="1">
      <c r="A478" s="14"/>
      <c r="B478" s="254"/>
      <c r="C478" s="255"/>
      <c r="D478" s="240" t="s">
        <v>174</v>
      </c>
      <c r="E478" s="256" t="s">
        <v>21</v>
      </c>
      <c r="F478" s="257" t="s">
        <v>477</v>
      </c>
      <c r="G478" s="255"/>
      <c r="H478" s="258">
        <v>-6.3040000000000003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4" t="s">
        <v>174</v>
      </c>
      <c r="AU478" s="264" t="s">
        <v>82</v>
      </c>
      <c r="AV478" s="14" t="s">
        <v>82</v>
      </c>
      <c r="AW478" s="14" t="s">
        <v>34</v>
      </c>
      <c r="AX478" s="14" t="s">
        <v>73</v>
      </c>
      <c r="AY478" s="264" t="s">
        <v>164</v>
      </c>
    </row>
    <row r="479" s="13" customFormat="1">
      <c r="A479" s="13"/>
      <c r="B479" s="244"/>
      <c r="C479" s="245"/>
      <c r="D479" s="240" t="s">
        <v>174</v>
      </c>
      <c r="E479" s="246" t="s">
        <v>21</v>
      </c>
      <c r="F479" s="247" t="s">
        <v>220</v>
      </c>
      <c r="G479" s="245"/>
      <c r="H479" s="246" t="s">
        <v>21</v>
      </c>
      <c r="I479" s="248"/>
      <c r="J479" s="245"/>
      <c r="K479" s="245"/>
      <c r="L479" s="249"/>
      <c r="M479" s="250"/>
      <c r="N479" s="251"/>
      <c r="O479" s="251"/>
      <c r="P479" s="251"/>
      <c r="Q479" s="251"/>
      <c r="R479" s="251"/>
      <c r="S479" s="251"/>
      <c r="T479" s="25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3" t="s">
        <v>174</v>
      </c>
      <c r="AU479" s="253" t="s">
        <v>82</v>
      </c>
      <c r="AV479" s="13" t="s">
        <v>80</v>
      </c>
      <c r="AW479" s="13" t="s">
        <v>34</v>
      </c>
      <c r="AX479" s="13" t="s">
        <v>73</v>
      </c>
      <c r="AY479" s="253" t="s">
        <v>164</v>
      </c>
    </row>
    <row r="480" s="14" customFormat="1">
      <c r="A480" s="14"/>
      <c r="B480" s="254"/>
      <c r="C480" s="255"/>
      <c r="D480" s="240" t="s">
        <v>174</v>
      </c>
      <c r="E480" s="256" t="s">
        <v>21</v>
      </c>
      <c r="F480" s="257" t="s">
        <v>478</v>
      </c>
      <c r="G480" s="255"/>
      <c r="H480" s="258">
        <v>5.04</v>
      </c>
      <c r="I480" s="259"/>
      <c r="J480" s="255"/>
      <c r="K480" s="255"/>
      <c r="L480" s="260"/>
      <c r="M480" s="261"/>
      <c r="N480" s="262"/>
      <c r="O480" s="262"/>
      <c r="P480" s="262"/>
      <c r="Q480" s="262"/>
      <c r="R480" s="262"/>
      <c r="S480" s="262"/>
      <c r="T480" s="26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4" t="s">
        <v>174</v>
      </c>
      <c r="AU480" s="264" t="s">
        <v>82</v>
      </c>
      <c r="AV480" s="14" t="s">
        <v>82</v>
      </c>
      <c r="AW480" s="14" t="s">
        <v>34</v>
      </c>
      <c r="AX480" s="14" t="s">
        <v>73</v>
      </c>
      <c r="AY480" s="264" t="s">
        <v>164</v>
      </c>
    </row>
    <row r="481" s="13" customFormat="1">
      <c r="A481" s="13"/>
      <c r="B481" s="244"/>
      <c r="C481" s="245"/>
      <c r="D481" s="240" t="s">
        <v>174</v>
      </c>
      <c r="E481" s="246" t="s">
        <v>21</v>
      </c>
      <c r="F481" s="247" t="s">
        <v>223</v>
      </c>
      <c r="G481" s="245"/>
      <c r="H481" s="246" t="s">
        <v>21</v>
      </c>
      <c r="I481" s="248"/>
      <c r="J481" s="245"/>
      <c r="K481" s="245"/>
      <c r="L481" s="249"/>
      <c r="M481" s="250"/>
      <c r="N481" s="251"/>
      <c r="O481" s="251"/>
      <c r="P481" s="251"/>
      <c r="Q481" s="251"/>
      <c r="R481" s="251"/>
      <c r="S481" s="251"/>
      <c r="T481" s="25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3" t="s">
        <v>174</v>
      </c>
      <c r="AU481" s="253" t="s">
        <v>82</v>
      </c>
      <c r="AV481" s="13" t="s">
        <v>80</v>
      </c>
      <c r="AW481" s="13" t="s">
        <v>34</v>
      </c>
      <c r="AX481" s="13" t="s">
        <v>73</v>
      </c>
      <c r="AY481" s="253" t="s">
        <v>164</v>
      </c>
    </row>
    <row r="482" s="14" customFormat="1">
      <c r="A482" s="14"/>
      <c r="B482" s="254"/>
      <c r="C482" s="255"/>
      <c r="D482" s="240" t="s">
        <v>174</v>
      </c>
      <c r="E482" s="256" t="s">
        <v>21</v>
      </c>
      <c r="F482" s="257" t="s">
        <v>451</v>
      </c>
      <c r="G482" s="255"/>
      <c r="H482" s="258">
        <v>-3.1520000000000001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4" t="s">
        <v>174</v>
      </c>
      <c r="AU482" s="264" t="s">
        <v>82</v>
      </c>
      <c r="AV482" s="14" t="s">
        <v>82</v>
      </c>
      <c r="AW482" s="14" t="s">
        <v>34</v>
      </c>
      <c r="AX482" s="14" t="s">
        <v>73</v>
      </c>
      <c r="AY482" s="264" t="s">
        <v>164</v>
      </c>
    </row>
    <row r="483" s="13" customFormat="1">
      <c r="A483" s="13"/>
      <c r="B483" s="244"/>
      <c r="C483" s="245"/>
      <c r="D483" s="240" t="s">
        <v>174</v>
      </c>
      <c r="E483" s="246" t="s">
        <v>21</v>
      </c>
      <c r="F483" s="247" t="s">
        <v>479</v>
      </c>
      <c r="G483" s="245"/>
      <c r="H483" s="246" t="s">
        <v>21</v>
      </c>
      <c r="I483" s="248"/>
      <c r="J483" s="245"/>
      <c r="K483" s="245"/>
      <c r="L483" s="249"/>
      <c r="M483" s="250"/>
      <c r="N483" s="251"/>
      <c r="O483" s="251"/>
      <c r="P483" s="251"/>
      <c r="Q483" s="251"/>
      <c r="R483" s="251"/>
      <c r="S483" s="251"/>
      <c r="T483" s="25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3" t="s">
        <v>174</v>
      </c>
      <c r="AU483" s="253" t="s">
        <v>82</v>
      </c>
      <c r="AV483" s="13" t="s">
        <v>80</v>
      </c>
      <c r="AW483" s="13" t="s">
        <v>34</v>
      </c>
      <c r="AX483" s="13" t="s">
        <v>73</v>
      </c>
      <c r="AY483" s="253" t="s">
        <v>164</v>
      </c>
    </row>
    <row r="484" s="14" customFormat="1">
      <c r="A484" s="14"/>
      <c r="B484" s="254"/>
      <c r="C484" s="255"/>
      <c r="D484" s="240" t="s">
        <v>174</v>
      </c>
      <c r="E484" s="256" t="s">
        <v>21</v>
      </c>
      <c r="F484" s="257" t="s">
        <v>480</v>
      </c>
      <c r="G484" s="255"/>
      <c r="H484" s="258">
        <v>35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4" t="s">
        <v>174</v>
      </c>
      <c r="AU484" s="264" t="s">
        <v>82</v>
      </c>
      <c r="AV484" s="14" t="s">
        <v>82</v>
      </c>
      <c r="AW484" s="14" t="s">
        <v>34</v>
      </c>
      <c r="AX484" s="14" t="s">
        <v>73</v>
      </c>
      <c r="AY484" s="264" t="s">
        <v>164</v>
      </c>
    </row>
    <row r="485" s="16" customFormat="1">
      <c r="A485" s="16"/>
      <c r="B485" s="287"/>
      <c r="C485" s="288"/>
      <c r="D485" s="240" t="s">
        <v>174</v>
      </c>
      <c r="E485" s="289" t="s">
        <v>21</v>
      </c>
      <c r="F485" s="290" t="s">
        <v>514</v>
      </c>
      <c r="G485" s="288"/>
      <c r="H485" s="291">
        <v>102.428</v>
      </c>
      <c r="I485" s="292"/>
      <c r="J485" s="288"/>
      <c r="K485" s="288"/>
      <c r="L485" s="293"/>
      <c r="M485" s="294"/>
      <c r="N485" s="295"/>
      <c r="O485" s="295"/>
      <c r="P485" s="295"/>
      <c r="Q485" s="295"/>
      <c r="R485" s="295"/>
      <c r="S485" s="295"/>
      <c r="T485" s="296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97" t="s">
        <v>174</v>
      </c>
      <c r="AU485" s="297" t="s">
        <v>82</v>
      </c>
      <c r="AV485" s="16" t="s">
        <v>186</v>
      </c>
      <c r="AW485" s="16" t="s">
        <v>34</v>
      </c>
      <c r="AX485" s="16" t="s">
        <v>73</v>
      </c>
      <c r="AY485" s="297" t="s">
        <v>164</v>
      </c>
    </row>
    <row r="486" s="13" customFormat="1">
      <c r="A486" s="13"/>
      <c r="B486" s="244"/>
      <c r="C486" s="245"/>
      <c r="D486" s="240" t="s">
        <v>174</v>
      </c>
      <c r="E486" s="246" t="s">
        <v>21</v>
      </c>
      <c r="F486" s="247" t="s">
        <v>516</v>
      </c>
      <c r="G486" s="245"/>
      <c r="H486" s="246" t="s">
        <v>21</v>
      </c>
      <c r="I486" s="248"/>
      <c r="J486" s="245"/>
      <c r="K486" s="245"/>
      <c r="L486" s="249"/>
      <c r="M486" s="250"/>
      <c r="N486" s="251"/>
      <c r="O486" s="251"/>
      <c r="P486" s="251"/>
      <c r="Q486" s="251"/>
      <c r="R486" s="251"/>
      <c r="S486" s="251"/>
      <c r="T486" s="25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3" t="s">
        <v>174</v>
      </c>
      <c r="AU486" s="253" t="s">
        <v>82</v>
      </c>
      <c r="AV486" s="13" t="s">
        <v>80</v>
      </c>
      <c r="AW486" s="13" t="s">
        <v>34</v>
      </c>
      <c r="AX486" s="13" t="s">
        <v>73</v>
      </c>
      <c r="AY486" s="253" t="s">
        <v>164</v>
      </c>
    </row>
    <row r="487" s="13" customFormat="1">
      <c r="A487" s="13"/>
      <c r="B487" s="244"/>
      <c r="C487" s="245"/>
      <c r="D487" s="240" t="s">
        <v>174</v>
      </c>
      <c r="E487" s="246" t="s">
        <v>21</v>
      </c>
      <c r="F487" s="247" t="s">
        <v>216</v>
      </c>
      <c r="G487" s="245"/>
      <c r="H487" s="246" t="s">
        <v>21</v>
      </c>
      <c r="I487" s="248"/>
      <c r="J487" s="245"/>
      <c r="K487" s="245"/>
      <c r="L487" s="249"/>
      <c r="M487" s="250"/>
      <c r="N487" s="251"/>
      <c r="O487" s="251"/>
      <c r="P487" s="251"/>
      <c r="Q487" s="251"/>
      <c r="R487" s="251"/>
      <c r="S487" s="251"/>
      <c r="T487" s="25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3" t="s">
        <v>174</v>
      </c>
      <c r="AU487" s="253" t="s">
        <v>82</v>
      </c>
      <c r="AV487" s="13" t="s">
        <v>80</v>
      </c>
      <c r="AW487" s="13" t="s">
        <v>34</v>
      </c>
      <c r="AX487" s="13" t="s">
        <v>73</v>
      </c>
      <c r="AY487" s="253" t="s">
        <v>164</v>
      </c>
    </row>
    <row r="488" s="13" customFormat="1">
      <c r="A488" s="13"/>
      <c r="B488" s="244"/>
      <c r="C488" s="245"/>
      <c r="D488" s="240" t="s">
        <v>174</v>
      </c>
      <c r="E488" s="246" t="s">
        <v>21</v>
      </c>
      <c r="F488" s="247" t="s">
        <v>517</v>
      </c>
      <c r="G488" s="245"/>
      <c r="H488" s="246" t="s">
        <v>21</v>
      </c>
      <c r="I488" s="248"/>
      <c r="J488" s="245"/>
      <c r="K488" s="245"/>
      <c r="L488" s="249"/>
      <c r="M488" s="250"/>
      <c r="N488" s="251"/>
      <c r="O488" s="251"/>
      <c r="P488" s="251"/>
      <c r="Q488" s="251"/>
      <c r="R488" s="251"/>
      <c r="S488" s="251"/>
      <c r="T488" s="25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3" t="s">
        <v>174</v>
      </c>
      <c r="AU488" s="253" t="s">
        <v>82</v>
      </c>
      <c r="AV488" s="13" t="s">
        <v>80</v>
      </c>
      <c r="AW488" s="13" t="s">
        <v>34</v>
      </c>
      <c r="AX488" s="13" t="s">
        <v>73</v>
      </c>
      <c r="AY488" s="253" t="s">
        <v>164</v>
      </c>
    </row>
    <row r="489" s="13" customFormat="1">
      <c r="A489" s="13"/>
      <c r="B489" s="244"/>
      <c r="C489" s="245"/>
      <c r="D489" s="240" t="s">
        <v>174</v>
      </c>
      <c r="E489" s="246" t="s">
        <v>21</v>
      </c>
      <c r="F489" s="247" t="s">
        <v>518</v>
      </c>
      <c r="G489" s="245"/>
      <c r="H489" s="246" t="s">
        <v>21</v>
      </c>
      <c r="I489" s="248"/>
      <c r="J489" s="245"/>
      <c r="K489" s="245"/>
      <c r="L489" s="249"/>
      <c r="M489" s="250"/>
      <c r="N489" s="251"/>
      <c r="O489" s="251"/>
      <c r="P489" s="251"/>
      <c r="Q489" s="251"/>
      <c r="R489" s="251"/>
      <c r="S489" s="251"/>
      <c r="T489" s="25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3" t="s">
        <v>174</v>
      </c>
      <c r="AU489" s="253" t="s">
        <v>82</v>
      </c>
      <c r="AV489" s="13" t="s">
        <v>80</v>
      </c>
      <c r="AW489" s="13" t="s">
        <v>34</v>
      </c>
      <c r="AX489" s="13" t="s">
        <v>73</v>
      </c>
      <c r="AY489" s="253" t="s">
        <v>164</v>
      </c>
    </row>
    <row r="490" s="14" customFormat="1">
      <c r="A490" s="14"/>
      <c r="B490" s="254"/>
      <c r="C490" s="255"/>
      <c r="D490" s="240" t="s">
        <v>174</v>
      </c>
      <c r="E490" s="256" t="s">
        <v>21</v>
      </c>
      <c r="F490" s="257" t="s">
        <v>519</v>
      </c>
      <c r="G490" s="255"/>
      <c r="H490" s="258">
        <v>-12.810000000000001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4" t="s">
        <v>174</v>
      </c>
      <c r="AU490" s="264" t="s">
        <v>82</v>
      </c>
      <c r="AV490" s="14" t="s">
        <v>82</v>
      </c>
      <c r="AW490" s="14" t="s">
        <v>34</v>
      </c>
      <c r="AX490" s="14" t="s">
        <v>73</v>
      </c>
      <c r="AY490" s="264" t="s">
        <v>164</v>
      </c>
    </row>
    <row r="491" s="14" customFormat="1">
      <c r="A491" s="14"/>
      <c r="B491" s="254"/>
      <c r="C491" s="255"/>
      <c r="D491" s="240" t="s">
        <v>174</v>
      </c>
      <c r="E491" s="256" t="s">
        <v>21</v>
      </c>
      <c r="F491" s="257" t="s">
        <v>520</v>
      </c>
      <c r="G491" s="255"/>
      <c r="H491" s="258">
        <v>-18.585000000000001</v>
      </c>
      <c r="I491" s="259"/>
      <c r="J491" s="255"/>
      <c r="K491" s="255"/>
      <c r="L491" s="260"/>
      <c r="M491" s="261"/>
      <c r="N491" s="262"/>
      <c r="O491" s="262"/>
      <c r="P491" s="262"/>
      <c r="Q491" s="262"/>
      <c r="R491" s="262"/>
      <c r="S491" s="262"/>
      <c r="T491" s="26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4" t="s">
        <v>174</v>
      </c>
      <c r="AU491" s="264" t="s">
        <v>82</v>
      </c>
      <c r="AV491" s="14" t="s">
        <v>82</v>
      </c>
      <c r="AW491" s="14" t="s">
        <v>34</v>
      </c>
      <c r="AX491" s="14" t="s">
        <v>73</v>
      </c>
      <c r="AY491" s="264" t="s">
        <v>164</v>
      </c>
    </row>
    <row r="492" s="14" customFormat="1">
      <c r="A492" s="14"/>
      <c r="B492" s="254"/>
      <c r="C492" s="255"/>
      <c r="D492" s="240" t="s">
        <v>174</v>
      </c>
      <c r="E492" s="256" t="s">
        <v>21</v>
      </c>
      <c r="F492" s="257" t="s">
        <v>521</v>
      </c>
      <c r="G492" s="255"/>
      <c r="H492" s="258">
        <v>-26.25</v>
      </c>
      <c r="I492" s="259"/>
      <c r="J492" s="255"/>
      <c r="K492" s="255"/>
      <c r="L492" s="260"/>
      <c r="M492" s="261"/>
      <c r="N492" s="262"/>
      <c r="O492" s="262"/>
      <c r="P492" s="262"/>
      <c r="Q492" s="262"/>
      <c r="R492" s="262"/>
      <c r="S492" s="262"/>
      <c r="T492" s="26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4" t="s">
        <v>174</v>
      </c>
      <c r="AU492" s="264" t="s">
        <v>82</v>
      </c>
      <c r="AV492" s="14" t="s">
        <v>82</v>
      </c>
      <c r="AW492" s="14" t="s">
        <v>34</v>
      </c>
      <c r="AX492" s="14" t="s">
        <v>73</v>
      </c>
      <c r="AY492" s="264" t="s">
        <v>164</v>
      </c>
    </row>
    <row r="493" s="14" customFormat="1">
      <c r="A493" s="14"/>
      <c r="B493" s="254"/>
      <c r="C493" s="255"/>
      <c r="D493" s="240" t="s">
        <v>174</v>
      </c>
      <c r="E493" s="256" t="s">
        <v>21</v>
      </c>
      <c r="F493" s="257" t="s">
        <v>522</v>
      </c>
      <c r="G493" s="255"/>
      <c r="H493" s="258">
        <v>-22.469999999999999</v>
      </c>
      <c r="I493" s="259"/>
      <c r="J493" s="255"/>
      <c r="K493" s="255"/>
      <c r="L493" s="260"/>
      <c r="M493" s="261"/>
      <c r="N493" s="262"/>
      <c r="O493" s="262"/>
      <c r="P493" s="262"/>
      <c r="Q493" s="262"/>
      <c r="R493" s="262"/>
      <c r="S493" s="262"/>
      <c r="T493" s="26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4" t="s">
        <v>174</v>
      </c>
      <c r="AU493" s="264" t="s">
        <v>82</v>
      </c>
      <c r="AV493" s="14" t="s">
        <v>82</v>
      </c>
      <c r="AW493" s="14" t="s">
        <v>34</v>
      </c>
      <c r="AX493" s="14" t="s">
        <v>73</v>
      </c>
      <c r="AY493" s="264" t="s">
        <v>164</v>
      </c>
    </row>
    <row r="494" s="14" customFormat="1">
      <c r="A494" s="14"/>
      <c r="B494" s="254"/>
      <c r="C494" s="255"/>
      <c r="D494" s="240" t="s">
        <v>174</v>
      </c>
      <c r="E494" s="256" t="s">
        <v>21</v>
      </c>
      <c r="F494" s="257" t="s">
        <v>523</v>
      </c>
      <c r="G494" s="255"/>
      <c r="H494" s="258">
        <v>-11.865</v>
      </c>
      <c r="I494" s="259"/>
      <c r="J494" s="255"/>
      <c r="K494" s="255"/>
      <c r="L494" s="260"/>
      <c r="M494" s="261"/>
      <c r="N494" s="262"/>
      <c r="O494" s="262"/>
      <c r="P494" s="262"/>
      <c r="Q494" s="262"/>
      <c r="R494" s="262"/>
      <c r="S494" s="262"/>
      <c r="T494" s="26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4" t="s">
        <v>174</v>
      </c>
      <c r="AU494" s="264" t="s">
        <v>82</v>
      </c>
      <c r="AV494" s="14" t="s">
        <v>82</v>
      </c>
      <c r="AW494" s="14" t="s">
        <v>34</v>
      </c>
      <c r="AX494" s="14" t="s">
        <v>73</v>
      </c>
      <c r="AY494" s="264" t="s">
        <v>164</v>
      </c>
    </row>
    <row r="495" s="13" customFormat="1">
      <c r="A495" s="13"/>
      <c r="B495" s="244"/>
      <c r="C495" s="245"/>
      <c r="D495" s="240" t="s">
        <v>174</v>
      </c>
      <c r="E495" s="246" t="s">
        <v>21</v>
      </c>
      <c r="F495" s="247" t="s">
        <v>223</v>
      </c>
      <c r="G495" s="245"/>
      <c r="H495" s="246" t="s">
        <v>21</v>
      </c>
      <c r="I495" s="248"/>
      <c r="J495" s="245"/>
      <c r="K495" s="245"/>
      <c r="L495" s="249"/>
      <c r="M495" s="250"/>
      <c r="N495" s="251"/>
      <c r="O495" s="251"/>
      <c r="P495" s="251"/>
      <c r="Q495" s="251"/>
      <c r="R495" s="251"/>
      <c r="S495" s="251"/>
      <c r="T495" s="25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3" t="s">
        <v>174</v>
      </c>
      <c r="AU495" s="253" t="s">
        <v>82</v>
      </c>
      <c r="AV495" s="13" t="s">
        <v>80</v>
      </c>
      <c r="AW495" s="13" t="s">
        <v>34</v>
      </c>
      <c r="AX495" s="13" t="s">
        <v>73</v>
      </c>
      <c r="AY495" s="253" t="s">
        <v>164</v>
      </c>
    </row>
    <row r="496" s="14" customFormat="1">
      <c r="A496" s="14"/>
      <c r="B496" s="254"/>
      <c r="C496" s="255"/>
      <c r="D496" s="240" t="s">
        <v>174</v>
      </c>
      <c r="E496" s="256" t="s">
        <v>21</v>
      </c>
      <c r="F496" s="257" t="s">
        <v>524</v>
      </c>
      <c r="G496" s="255"/>
      <c r="H496" s="258">
        <v>8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4" t="s">
        <v>174</v>
      </c>
      <c r="AU496" s="264" t="s">
        <v>82</v>
      </c>
      <c r="AV496" s="14" t="s">
        <v>82</v>
      </c>
      <c r="AW496" s="14" t="s">
        <v>34</v>
      </c>
      <c r="AX496" s="14" t="s">
        <v>73</v>
      </c>
      <c r="AY496" s="264" t="s">
        <v>164</v>
      </c>
    </row>
    <row r="497" s="14" customFormat="1">
      <c r="A497" s="14"/>
      <c r="B497" s="254"/>
      <c r="C497" s="255"/>
      <c r="D497" s="240" t="s">
        <v>174</v>
      </c>
      <c r="E497" s="256" t="s">
        <v>21</v>
      </c>
      <c r="F497" s="257" t="s">
        <v>525</v>
      </c>
      <c r="G497" s="255"/>
      <c r="H497" s="258">
        <v>5.5999999999999996</v>
      </c>
      <c r="I497" s="259"/>
      <c r="J497" s="255"/>
      <c r="K497" s="255"/>
      <c r="L497" s="260"/>
      <c r="M497" s="261"/>
      <c r="N497" s="262"/>
      <c r="O497" s="262"/>
      <c r="P497" s="262"/>
      <c r="Q497" s="262"/>
      <c r="R497" s="262"/>
      <c r="S497" s="262"/>
      <c r="T497" s="26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4" t="s">
        <v>174</v>
      </c>
      <c r="AU497" s="264" t="s">
        <v>82</v>
      </c>
      <c r="AV497" s="14" t="s">
        <v>82</v>
      </c>
      <c r="AW497" s="14" t="s">
        <v>34</v>
      </c>
      <c r="AX497" s="14" t="s">
        <v>73</v>
      </c>
      <c r="AY497" s="264" t="s">
        <v>164</v>
      </c>
    </row>
    <row r="498" s="16" customFormat="1">
      <c r="A498" s="16"/>
      <c r="B498" s="287"/>
      <c r="C498" s="288"/>
      <c r="D498" s="240" t="s">
        <v>174</v>
      </c>
      <c r="E498" s="289" t="s">
        <v>21</v>
      </c>
      <c r="F498" s="290" t="s">
        <v>514</v>
      </c>
      <c r="G498" s="288"/>
      <c r="H498" s="291">
        <v>-78.379999999999995</v>
      </c>
      <c r="I498" s="292"/>
      <c r="J498" s="288"/>
      <c r="K498" s="288"/>
      <c r="L498" s="293"/>
      <c r="M498" s="294"/>
      <c r="N498" s="295"/>
      <c r="O498" s="295"/>
      <c r="P498" s="295"/>
      <c r="Q498" s="295"/>
      <c r="R498" s="295"/>
      <c r="S498" s="295"/>
      <c r="T498" s="296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T498" s="297" t="s">
        <v>174</v>
      </c>
      <c r="AU498" s="297" t="s">
        <v>82</v>
      </c>
      <c r="AV498" s="16" t="s">
        <v>186</v>
      </c>
      <c r="AW498" s="16" t="s">
        <v>34</v>
      </c>
      <c r="AX498" s="16" t="s">
        <v>73</v>
      </c>
      <c r="AY498" s="297" t="s">
        <v>164</v>
      </c>
    </row>
    <row r="499" s="15" customFormat="1">
      <c r="A499" s="15"/>
      <c r="B499" s="276"/>
      <c r="C499" s="277"/>
      <c r="D499" s="240" t="s">
        <v>174</v>
      </c>
      <c r="E499" s="278" t="s">
        <v>21</v>
      </c>
      <c r="F499" s="279" t="s">
        <v>225</v>
      </c>
      <c r="G499" s="277"/>
      <c r="H499" s="280">
        <v>252.17099999999999</v>
      </c>
      <c r="I499" s="281"/>
      <c r="J499" s="277"/>
      <c r="K499" s="277"/>
      <c r="L499" s="282"/>
      <c r="M499" s="283"/>
      <c r="N499" s="284"/>
      <c r="O499" s="284"/>
      <c r="P499" s="284"/>
      <c r="Q499" s="284"/>
      <c r="R499" s="284"/>
      <c r="S499" s="284"/>
      <c r="T499" s="28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86" t="s">
        <v>174</v>
      </c>
      <c r="AU499" s="286" t="s">
        <v>82</v>
      </c>
      <c r="AV499" s="15" t="s">
        <v>171</v>
      </c>
      <c r="AW499" s="15" t="s">
        <v>34</v>
      </c>
      <c r="AX499" s="15" t="s">
        <v>80</v>
      </c>
      <c r="AY499" s="286" t="s">
        <v>164</v>
      </c>
    </row>
    <row r="500" s="2" customFormat="1" ht="16.5" customHeight="1">
      <c r="A500" s="39"/>
      <c r="B500" s="40"/>
      <c r="C500" s="227" t="s">
        <v>526</v>
      </c>
      <c r="D500" s="227" t="s">
        <v>166</v>
      </c>
      <c r="E500" s="228" t="s">
        <v>527</v>
      </c>
      <c r="F500" s="229" t="s">
        <v>528</v>
      </c>
      <c r="G500" s="230" t="s">
        <v>204</v>
      </c>
      <c r="H500" s="231">
        <v>38.549999999999997</v>
      </c>
      <c r="I500" s="232"/>
      <c r="J500" s="233">
        <f>ROUND(I500*H500,2)</f>
        <v>0</v>
      </c>
      <c r="K500" s="229" t="s">
        <v>170</v>
      </c>
      <c r="L500" s="45"/>
      <c r="M500" s="234" t="s">
        <v>21</v>
      </c>
      <c r="N500" s="235" t="s">
        <v>44</v>
      </c>
      <c r="O500" s="85"/>
      <c r="P500" s="236">
        <f>O500*H500</f>
        <v>0</v>
      </c>
      <c r="Q500" s="236">
        <v>0.0057000000000000002</v>
      </c>
      <c r="R500" s="236">
        <f>Q500*H500</f>
        <v>0.21973499999999999</v>
      </c>
      <c r="S500" s="236">
        <v>0</v>
      </c>
      <c r="T500" s="23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8" t="s">
        <v>171</v>
      </c>
      <c r="AT500" s="238" t="s">
        <v>166</v>
      </c>
      <c r="AU500" s="238" t="s">
        <v>82</v>
      </c>
      <c r="AY500" s="18" t="s">
        <v>164</v>
      </c>
      <c r="BE500" s="239">
        <f>IF(N500="základní",J500,0)</f>
        <v>0</v>
      </c>
      <c r="BF500" s="239">
        <f>IF(N500="snížená",J500,0)</f>
        <v>0</v>
      </c>
      <c r="BG500" s="239">
        <f>IF(N500="zákl. přenesená",J500,0)</f>
        <v>0</v>
      </c>
      <c r="BH500" s="239">
        <f>IF(N500="sníž. přenesená",J500,0)</f>
        <v>0</v>
      </c>
      <c r="BI500" s="239">
        <f>IF(N500="nulová",J500,0)</f>
        <v>0</v>
      </c>
      <c r="BJ500" s="18" t="s">
        <v>80</v>
      </c>
      <c r="BK500" s="239">
        <f>ROUND(I500*H500,2)</f>
        <v>0</v>
      </c>
      <c r="BL500" s="18" t="s">
        <v>171</v>
      </c>
      <c r="BM500" s="238" t="s">
        <v>529</v>
      </c>
    </row>
    <row r="501" s="2" customFormat="1">
      <c r="A501" s="39"/>
      <c r="B501" s="40"/>
      <c r="C501" s="41"/>
      <c r="D501" s="240" t="s">
        <v>173</v>
      </c>
      <c r="E501" s="41"/>
      <c r="F501" s="241" t="s">
        <v>530</v>
      </c>
      <c r="G501" s="41"/>
      <c r="H501" s="41"/>
      <c r="I501" s="147"/>
      <c r="J501" s="41"/>
      <c r="K501" s="41"/>
      <c r="L501" s="45"/>
      <c r="M501" s="242"/>
      <c r="N501" s="243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173</v>
      </c>
      <c r="AU501" s="18" t="s">
        <v>82</v>
      </c>
    </row>
    <row r="502" s="2" customFormat="1">
      <c r="A502" s="39"/>
      <c r="B502" s="40"/>
      <c r="C502" s="41"/>
      <c r="D502" s="240" t="s">
        <v>191</v>
      </c>
      <c r="E502" s="41"/>
      <c r="F502" s="275" t="s">
        <v>531</v>
      </c>
      <c r="G502" s="41"/>
      <c r="H502" s="41"/>
      <c r="I502" s="147"/>
      <c r="J502" s="41"/>
      <c r="K502" s="41"/>
      <c r="L502" s="45"/>
      <c r="M502" s="242"/>
      <c r="N502" s="243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191</v>
      </c>
      <c r="AU502" s="18" t="s">
        <v>82</v>
      </c>
    </row>
    <row r="503" s="14" customFormat="1">
      <c r="A503" s="14"/>
      <c r="B503" s="254"/>
      <c r="C503" s="255"/>
      <c r="D503" s="240" t="s">
        <v>174</v>
      </c>
      <c r="E503" s="256" t="s">
        <v>21</v>
      </c>
      <c r="F503" s="257" t="s">
        <v>532</v>
      </c>
      <c r="G503" s="255"/>
      <c r="H503" s="258">
        <v>38.549999999999997</v>
      </c>
      <c r="I503" s="259"/>
      <c r="J503" s="255"/>
      <c r="K503" s="255"/>
      <c r="L503" s="260"/>
      <c r="M503" s="261"/>
      <c r="N503" s="262"/>
      <c r="O503" s="262"/>
      <c r="P503" s="262"/>
      <c r="Q503" s="262"/>
      <c r="R503" s="262"/>
      <c r="S503" s="262"/>
      <c r="T503" s="26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4" t="s">
        <v>174</v>
      </c>
      <c r="AU503" s="264" t="s">
        <v>82</v>
      </c>
      <c r="AV503" s="14" t="s">
        <v>82</v>
      </c>
      <c r="AW503" s="14" t="s">
        <v>34</v>
      </c>
      <c r="AX503" s="14" t="s">
        <v>73</v>
      </c>
      <c r="AY503" s="264" t="s">
        <v>164</v>
      </c>
    </row>
    <row r="504" s="2" customFormat="1" ht="21.75" customHeight="1">
      <c r="A504" s="39"/>
      <c r="B504" s="40"/>
      <c r="C504" s="227" t="s">
        <v>305</v>
      </c>
      <c r="D504" s="227" t="s">
        <v>166</v>
      </c>
      <c r="E504" s="228" t="s">
        <v>533</v>
      </c>
      <c r="F504" s="229" t="s">
        <v>534</v>
      </c>
      <c r="G504" s="230" t="s">
        <v>204</v>
      </c>
      <c r="H504" s="231">
        <v>246.185</v>
      </c>
      <c r="I504" s="232"/>
      <c r="J504" s="233">
        <f>ROUND(I504*H504,2)</f>
        <v>0</v>
      </c>
      <c r="K504" s="229" t="s">
        <v>170</v>
      </c>
      <c r="L504" s="45"/>
      <c r="M504" s="234" t="s">
        <v>21</v>
      </c>
      <c r="N504" s="235" t="s">
        <v>44</v>
      </c>
      <c r="O504" s="85"/>
      <c r="P504" s="236">
        <f>O504*H504</f>
        <v>0</v>
      </c>
      <c r="Q504" s="236">
        <v>0.0057000000000000002</v>
      </c>
      <c r="R504" s="236">
        <f>Q504*H504</f>
        <v>1.4032545000000001</v>
      </c>
      <c r="S504" s="236">
        <v>0</v>
      </c>
      <c r="T504" s="23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8" t="s">
        <v>171</v>
      </c>
      <c r="AT504" s="238" t="s">
        <v>166</v>
      </c>
      <c r="AU504" s="238" t="s">
        <v>82</v>
      </c>
      <c r="AY504" s="18" t="s">
        <v>164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8" t="s">
        <v>80</v>
      </c>
      <c r="BK504" s="239">
        <f>ROUND(I504*H504,2)</f>
        <v>0</v>
      </c>
      <c r="BL504" s="18" t="s">
        <v>171</v>
      </c>
      <c r="BM504" s="238" t="s">
        <v>535</v>
      </c>
    </row>
    <row r="505" s="2" customFormat="1">
      <c r="A505" s="39"/>
      <c r="B505" s="40"/>
      <c r="C505" s="41"/>
      <c r="D505" s="240" t="s">
        <v>173</v>
      </c>
      <c r="E505" s="41"/>
      <c r="F505" s="241" t="s">
        <v>534</v>
      </c>
      <c r="G505" s="41"/>
      <c r="H505" s="41"/>
      <c r="I505" s="147"/>
      <c r="J505" s="41"/>
      <c r="K505" s="41"/>
      <c r="L505" s="45"/>
      <c r="M505" s="242"/>
      <c r="N505" s="243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173</v>
      </c>
      <c r="AU505" s="18" t="s">
        <v>82</v>
      </c>
    </row>
    <row r="506" s="13" customFormat="1">
      <c r="A506" s="13"/>
      <c r="B506" s="244"/>
      <c r="C506" s="245"/>
      <c r="D506" s="240" t="s">
        <v>174</v>
      </c>
      <c r="E506" s="246" t="s">
        <v>21</v>
      </c>
      <c r="F506" s="247" t="s">
        <v>536</v>
      </c>
      <c r="G506" s="245"/>
      <c r="H506" s="246" t="s">
        <v>21</v>
      </c>
      <c r="I506" s="248"/>
      <c r="J506" s="245"/>
      <c r="K506" s="245"/>
      <c r="L506" s="249"/>
      <c r="M506" s="250"/>
      <c r="N506" s="251"/>
      <c r="O506" s="251"/>
      <c r="P506" s="251"/>
      <c r="Q506" s="251"/>
      <c r="R506" s="251"/>
      <c r="S506" s="251"/>
      <c r="T506" s="25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3" t="s">
        <v>174</v>
      </c>
      <c r="AU506" s="253" t="s">
        <v>82</v>
      </c>
      <c r="AV506" s="13" t="s">
        <v>80</v>
      </c>
      <c r="AW506" s="13" t="s">
        <v>34</v>
      </c>
      <c r="AX506" s="13" t="s">
        <v>73</v>
      </c>
      <c r="AY506" s="253" t="s">
        <v>164</v>
      </c>
    </row>
    <row r="507" s="13" customFormat="1">
      <c r="A507" s="13"/>
      <c r="B507" s="244"/>
      <c r="C507" s="245"/>
      <c r="D507" s="240" t="s">
        <v>174</v>
      </c>
      <c r="E507" s="246" t="s">
        <v>21</v>
      </c>
      <c r="F507" s="247" t="s">
        <v>537</v>
      </c>
      <c r="G507" s="245"/>
      <c r="H507" s="246" t="s">
        <v>21</v>
      </c>
      <c r="I507" s="248"/>
      <c r="J507" s="245"/>
      <c r="K507" s="245"/>
      <c r="L507" s="249"/>
      <c r="M507" s="250"/>
      <c r="N507" s="251"/>
      <c r="O507" s="251"/>
      <c r="P507" s="251"/>
      <c r="Q507" s="251"/>
      <c r="R507" s="251"/>
      <c r="S507" s="251"/>
      <c r="T507" s="25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3" t="s">
        <v>174</v>
      </c>
      <c r="AU507" s="253" t="s">
        <v>82</v>
      </c>
      <c r="AV507" s="13" t="s">
        <v>80</v>
      </c>
      <c r="AW507" s="13" t="s">
        <v>34</v>
      </c>
      <c r="AX507" s="13" t="s">
        <v>73</v>
      </c>
      <c r="AY507" s="253" t="s">
        <v>164</v>
      </c>
    </row>
    <row r="508" s="14" customFormat="1">
      <c r="A508" s="14"/>
      <c r="B508" s="254"/>
      <c r="C508" s="255"/>
      <c r="D508" s="240" t="s">
        <v>174</v>
      </c>
      <c r="E508" s="256" t="s">
        <v>21</v>
      </c>
      <c r="F508" s="257" t="s">
        <v>538</v>
      </c>
      <c r="G508" s="255"/>
      <c r="H508" s="258">
        <v>25.760000000000002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4" t="s">
        <v>174</v>
      </c>
      <c r="AU508" s="264" t="s">
        <v>82</v>
      </c>
      <c r="AV508" s="14" t="s">
        <v>82</v>
      </c>
      <c r="AW508" s="14" t="s">
        <v>34</v>
      </c>
      <c r="AX508" s="14" t="s">
        <v>73</v>
      </c>
      <c r="AY508" s="264" t="s">
        <v>164</v>
      </c>
    </row>
    <row r="509" s="14" customFormat="1">
      <c r="A509" s="14"/>
      <c r="B509" s="254"/>
      <c r="C509" s="255"/>
      <c r="D509" s="240" t="s">
        <v>174</v>
      </c>
      <c r="E509" s="256" t="s">
        <v>21</v>
      </c>
      <c r="F509" s="257" t="s">
        <v>539</v>
      </c>
      <c r="G509" s="255"/>
      <c r="H509" s="258">
        <v>70.656000000000006</v>
      </c>
      <c r="I509" s="259"/>
      <c r="J509" s="255"/>
      <c r="K509" s="255"/>
      <c r="L509" s="260"/>
      <c r="M509" s="261"/>
      <c r="N509" s="262"/>
      <c r="O509" s="262"/>
      <c r="P509" s="262"/>
      <c r="Q509" s="262"/>
      <c r="R509" s="262"/>
      <c r="S509" s="262"/>
      <c r="T509" s="26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4" t="s">
        <v>174</v>
      </c>
      <c r="AU509" s="264" t="s">
        <v>82</v>
      </c>
      <c r="AV509" s="14" t="s">
        <v>82</v>
      </c>
      <c r="AW509" s="14" t="s">
        <v>34</v>
      </c>
      <c r="AX509" s="14" t="s">
        <v>73</v>
      </c>
      <c r="AY509" s="264" t="s">
        <v>164</v>
      </c>
    </row>
    <row r="510" s="14" customFormat="1">
      <c r="A510" s="14"/>
      <c r="B510" s="254"/>
      <c r="C510" s="255"/>
      <c r="D510" s="240" t="s">
        <v>174</v>
      </c>
      <c r="E510" s="256" t="s">
        <v>21</v>
      </c>
      <c r="F510" s="257" t="s">
        <v>540</v>
      </c>
      <c r="G510" s="255"/>
      <c r="H510" s="258">
        <v>12.800000000000001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4" t="s">
        <v>174</v>
      </c>
      <c r="AU510" s="264" t="s">
        <v>82</v>
      </c>
      <c r="AV510" s="14" t="s">
        <v>82</v>
      </c>
      <c r="AW510" s="14" t="s">
        <v>34</v>
      </c>
      <c r="AX510" s="14" t="s">
        <v>73</v>
      </c>
      <c r="AY510" s="264" t="s">
        <v>164</v>
      </c>
    </row>
    <row r="511" s="14" customFormat="1">
      <c r="A511" s="14"/>
      <c r="B511" s="254"/>
      <c r="C511" s="255"/>
      <c r="D511" s="240" t="s">
        <v>174</v>
      </c>
      <c r="E511" s="256" t="s">
        <v>21</v>
      </c>
      <c r="F511" s="257" t="s">
        <v>541</v>
      </c>
      <c r="G511" s="255"/>
      <c r="H511" s="258">
        <v>5</v>
      </c>
      <c r="I511" s="259"/>
      <c r="J511" s="255"/>
      <c r="K511" s="255"/>
      <c r="L511" s="260"/>
      <c r="M511" s="261"/>
      <c r="N511" s="262"/>
      <c r="O511" s="262"/>
      <c r="P511" s="262"/>
      <c r="Q511" s="262"/>
      <c r="R511" s="262"/>
      <c r="S511" s="262"/>
      <c r="T511" s="26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4" t="s">
        <v>174</v>
      </c>
      <c r="AU511" s="264" t="s">
        <v>82</v>
      </c>
      <c r="AV511" s="14" t="s">
        <v>82</v>
      </c>
      <c r="AW511" s="14" t="s">
        <v>34</v>
      </c>
      <c r="AX511" s="14" t="s">
        <v>73</v>
      </c>
      <c r="AY511" s="264" t="s">
        <v>164</v>
      </c>
    </row>
    <row r="512" s="13" customFormat="1">
      <c r="A512" s="13"/>
      <c r="B512" s="244"/>
      <c r="C512" s="245"/>
      <c r="D512" s="240" t="s">
        <v>174</v>
      </c>
      <c r="E512" s="246" t="s">
        <v>21</v>
      </c>
      <c r="F512" s="247" t="s">
        <v>223</v>
      </c>
      <c r="G512" s="245"/>
      <c r="H512" s="246" t="s">
        <v>21</v>
      </c>
      <c r="I512" s="248"/>
      <c r="J512" s="245"/>
      <c r="K512" s="245"/>
      <c r="L512" s="249"/>
      <c r="M512" s="250"/>
      <c r="N512" s="251"/>
      <c r="O512" s="251"/>
      <c r="P512" s="251"/>
      <c r="Q512" s="251"/>
      <c r="R512" s="251"/>
      <c r="S512" s="251"/>
      <c r="T512" s="25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3" t="s">
        <v>174</v>
      </c>
      <c r="AU512" s="253" t="s">
        <v>82</v>
      </c>
      <c r="AV512" s="13" t="s">
        <v>80</v>
      </c>
      <c r="AW512" s="13" t="s">
        <v>34</v>
      </c>
      <c r="AX512" s="13" t="s">
        <v>73</v>
      </c>
      <c r="AY512" s="253" t="s">
        <v>164</v>
      </c>
    </row>
    <row r="513" s="14" customFormat="1">
      <c r="A513" s="14"/>
      <c r="B513" s="254"/>
      <c r="C513" s="255"/>
      <c r="D513" s="240" t="s">
        <v>174</v>
      </c>
      <c r="E513" s="256" t="s">
        <v>21</v>
      </c>
      <c r="F513" s="257" t="s">
        <v>542</v>
      </c>
      <c r="G513" s="255"/>
      <c r="H513" s="258">
        <v>-3.5459999999999998</v>
      </c>
      <c r="I513" s="259"/>
      <c r="J513" s="255"/>
      <c r="K513" s="255"/>
      <c r="L513" s="260"/>
      <c r="M513" s="261"/>
      <c r="N513" s="262"/>
      <c r="O513" s="262"/>
      <c r="P513" s="262"/>
      <c r="Q513" s="262"/>
      <c r="R513" s="262"/>
      <c r="S513" s="262"/>
      <c r="T513" s="26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4" t="s">
        <v>174</v>
      </c>
      <c r="AU513" s="264" t="s">
        <v>82</v>
      </c>
      <c r="AV513" s="14" t="s">
        <v>82</v>
      </c>
      <c r="AW513" s="14" t="s">
        <v>34</v>
      </c>
      <c r="AX513" s="14" t="s">
        <v>73</v>
      </c>
      <c r="AY513" s="264" t="s">
        <v>164</v>
      </c>
    </row>
    <row r="514" s="14" customFormat="1">
      <c r="A514" s="14"/>
      <c r="B514" s="254"/>
      <c r="C514" s="255"/>
      <c r="D514" s="240" t="s">
        <v>174</v>
      </c>
      <c r="E514" s="256" t="s">
        <v>21</v>
      </c>
      <c r="F514" s="257" t="s">
        <v>543</v>
      </c>
      <c r="G514" s="255"/>
      <c r="H514" s="258">
        <v>-1.9950000000000001</v>
      </c>
      <c r="I514" s="259"/>
      <c r="J514" s="255"/>
      <c r="K514" s="255"/>
      <c r="L514" s="260"/>
      <c r="M514" s="261"/>
      <c r="N514" s="262"/>
      <c r="O514" s="262"/>
      <c r="P514" s="262"/>
      <c r="Q514" s="262"/>
      <c r="R514" s="262"/>
      <c r="S514" s="262"/>
      <c r="T514" s="26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4" t="s">
        <v>174</v>
      </c>
      <c r="AU514" s="264" t="s">
        <v>82</v>
      </c>
      <c r="AV514" s="14" t="s">
        <v>82</v>
      </c>
      <c r="AW514" s="14" t="s">
        <v>34</v>
      </c>
      <c r="AX514" s="14" t="s">
        <v>73</v>
      </c>
      <c r="AY514" s="264" t="s">
        <v>164</v>
      </c>
    </row>
    <row r="515" s="14" customFormat="1">
      <c r="A515" s="14"/>
      <c r="B515" s="254"/>
      <c r="C515" s="255"/>
      <c r="D515" s="240" t="s">
        <v>174</v>
      </c>
      <c r="E515" s="256" t="s">
        <v>21</v>
      </c>
      <c r="F515" s="257" t="s">
        <v>544</v>
      </c>
      <c r="G515" s="255"/>
      <c r="H515" s="258">
        <v>-3.0800000000000001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4" t="s">
        <v>174</v>
      </c>
      <c r="AU515" s="264" t="s">
        <v>82</v>
      </c>
      <c r="AV515" s="14" t="s">
        <v>82</v>
      </c>
      <c r="AW515" s="14" t="s">
        <v>34</v>
      </c>
      <c r="AX515" s="14" t="s">
        <v>73</v>
      </c>
      <c r="AY515" s="264" t="s">
        <v>164</v>
      </c>
    </row>
    <row r="516" s="13" customFormat="1">
      <c r="A516" s="13"/>
      <c r="B516" s="244"/>
      <c r="C516" s="245"/>
      <c r="D516" s="240" t="s">
        <v>174</v>
      </c>
      <c r="E516" s="246" t="s">
        <v>21</v>
      </c>
      <c r="F516" s="247" t="s">
        <v>545</v>
      </c>
      <c r="G516" s="245"/>
      <c r="H516" s="246" t="s">
        <v>21</v>
      </c>
      <c r="I516" s="248"/>
      <c r="J516" s="245"/>
      <c r="K516" s="245"/>
      <c r="L516" s="249"/>
      <c r="M516" s="250"/>
      <c r="N516" s="251"/>
      <c r="O516" s="251"/>
      <c r="P516" s="251"/>
      <c r="Q516" s="251"/>
      <c r="R516" s="251"/>
      <c r="S516" s="251"/>
      <c r="T516" s="25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3" t="s">
        <v>174</v>
      </c>
      <c r="AU516" s="253" t="s">
        <v>82</v>
      </c>
      <c r="AV516" s="13" t="s">
        <v>80</v>
      </c>
      <c r="AW516" s="13" t="s">
        <v>34</v>
      </c>
      <c r="AX516" s="13" t="s">
        <v>73</v>
      </c>
      <c r="AY516" s="253" t="s">
        <v>164</v>
      </c>
    </row>
    <row r="517" s="14" customFormat="1">
      <c r="A517" s="14"/>
      <c r="B517" s="254"/>
      <c r="C517" s="255"/>
      <c r="D517" s="240" t="s">
        <v>174</v>
      </c>
      <c r="E517" s="256" t="s">
        <v>21</v>
      </c>
      <c r="F517" s="257" t="s">
        <v>546</v>
      </c>
      <c r="G517" s="255"/>
      <c r="H517" s="258">
        <v>21.280000000000001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4" t="s">
        <v>174</v>
      </c>
      <c r="AU517" s="264" t="s">
        <v>82</v>
      </c>
      <c r="AV517" s="14" t="s">
        <v>82</v>
      </c>
      <c r="AW517" s="14" t="s">
        <v>34</v>
      </c>
      <c r="AX517" s="14" t="s">
        <v>73</v>
      </c>
      <c r="AY517" s="264" t="s">
        <v>164</v>
      </c>
    </row>
    <row r="518" s="14" customFormat="1">
      <c r="A518" s="14"/>
      <c r="B518" s="254"/>
      <c r="C518" s="255"/>
      <c r="D518" s="240" t="s">
        <v>174</v>
      </c>
      <c r="E518" s="256" t="s">
        <v>21</v>
      </c>
      <c r="F518" s="257" t="s">
        <v>547</v>
      </c>
      <c r="G518" s="255"/>
      <c r="H518" s="258">
        <v>61.200000000000003</v>
      </c>
      <c r="I518" s="259"/>
      <c r="J518" s="255"/>
      <c r="K518" s="255"/>
      <c r="L518" s="260"/>
      <c r="M518" s="261"/>
      <c r="N518" s="262"/>
      <c r="O518" s="262"/>
      <c r="P518" s="262"/>
      <c r="Q518" s="262"/>
      <c r="R518" s="262"/>
      <c r="S518" s="262"/>
      <c r="T518" s="26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4" t="s">
        <v>174</v>
      </c>
      <c r="AU518" s="264" t="s">
        <v>82</v>
      </c>
      <c r="AV518" s="14" t="s">
        <v>82</v>
      </c>
      <c r="AW518" s="14" t="s">
        <v>34</v>
      </c>
      <c r="AX518" s="14" t="s">
        <v>73</v>
      </c>
      <c r="AY518" s="264" t="s">
        <v>164</v>
      </c>
    </row>
    <row r="519" s="14" customFormat="1">
      <c r="A519" s="14"/>
      <c r="B519" s="254"/>
      <c r="C519" s="255"/>
      <c r="D519" s="240" t="s">
        <v>174</v>
      </c>
      <c r="E519" s="256" t="s">
        <v>21</v>
      </c>
      <c r="F519" s="257" t="s">
        <v>548</v>
      </c>
      <c r="G519" s="255"/>
      <c r="H519" s="258">
        <v>4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4" t="s">
        <v>174</v>
      </c>
      <c r="AU519" s="264" t="s">
        <v>82</v>
      </c>
      <c r="AV519" s="14" t="s">
        <v>82</v>
      </c>
      <c r="AW519" s="14" t="s">
        <v>34</v>
      </c>
      <c r="AX519" s="14" t="s">
        <v>73</v>
      </c>
      <c r="AY519" s="264" t="s">
        <v>164</v>
      </c>
    </row>
    <row r="520" s="13" customFormat="1">
      <c r="A520" s="13"/>
      <c r="B520" s="244"/>
      <c r="C520" s="245"/>
      <c r="D520" s="240" t="s">
        <v>174</v>
      </c>
      <c r="E520" s="246" t="s">
        <v>21</v>
      </c>
      <c r="F520" s="247" t="s">
        <v>223</v>
      </c>
      <c r="G520" s="245"/>
      <c r="H520" s="246" t="s">
        <v>21</v>
      </c>
      <c r="I520" s="248"/>
      <c r="J520" s="245"/>
      <c r="K520" s="245"/>
      <c r="L520" s="249"/>
      <c r="M520" s="250"/>
      <c r="N520" s="251"/>
      <c r="O520" s="251"/>
      <c r="P520" s="251"/>
      <c r="Q520" s="251"/>
      <c r="R520" s="251"/>
      <c r="S520" s="251"/>
      <c r="T520" s="25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3" t="s">
        <v>174</v>
      </c>
      <c r="AU520" s="253" t="s">
        <v>82</v>
      </c>
      <c r="AV520" s="13" t="s">
        <v>80</v>
      </c>
      <c r="AW520" s="13" t="s">
        <v>34</v>
      </c>
      <c r="AX520" s="13" t="s">
        <v>73</v>
      </c>
      <c r="AY520" s="253" t="s">
        <v>164</v>
      </c>
    </row>
    <row r="521" s="14" customFormat="1">
      <c r="A521" s="14"/>
      <c r="B521" s="254"/>
      <c r="C521" s="255"/>
      <c r="D521" s="240" t="s">
        <v>174</v>
      </c>
      <c r="E521" s="256" t="s">
        <v>21</v>
      </c>
      <c r="F521" s="257" t="s">
        <v>549</v>
      </c>
      <c r="G521" s="255"/>
      <c r="H521" s="258">
        <v>-6.7599999999999998</v>
      </c>
      <c r="I521" s="259"/>
      <c r="J521" s="255"/>
      <c r="K521" s="255"/>
      <c r="L521" s="260"/>
      <c r="M521" s="261"/>
      <c r="N521" s="262"/>
      <c r="O521" s="262"/>
      <c r="P521" s="262"/>
      <c r="Q521" s="262"/>
      <c r="R521" s="262"/>
      <c r="S521" s="262"/>
      <c r="T521" s="26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4" t="s">
        <v>174</v>
      </c>
      <c r="AU521" s="264" t="s">
        <v>82</v>
      </c>
      <c r="AV521" s="14" t="s">
        <v>82</v>
      </c>
      <c r="AW521" s="14" t="s">
        <v>34</v>
      </c>
      <c r="AX521" s="14" t="s">
        <v>73</v>
      </c>
      <c r="AY521" s="264" t="s">
        <v>164</v>
      </c>
    </row>
    <row r="522" s="14" customFormat="1">
      <c r="A522" s="14"/>
      <c r="B522" s="254"/>
      <c r="C522" s="255"/>
      <c r="D522" s="240" t="s">
        <v>174</v>
      </c>
      <c r="E522" s="256" t="s">
        <v>21</v>
      </c>
      <c r="F522" s="257" t="s">
        <v>550</v>
      </c>
      <c r="G522" s="255"/>
      <c r="H522" s="258">
        <v>-2.2050000000000001</v>
      </c>
      <c r="I522" s="259"/>
      <c r="J522" s="255"/>
      <c r="K522" s="255"/>
      <c r="L522" s="260"/>
      <c r="M522" s="261"/>
      <c r="N522" s="262"/>
      <c r="O522" s="262"/>
      <c r="P522" s="262"/>
      <c r="Q522" s="262"/>
      <c r="R522" s="262"/>
      <c r="S522" s="262"/>
      <c r="T522" s="26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4" t="s">
        <v>174</v>
      </c>
      <c r="AU522" s="264" t="s">
        <v>82</v>
      </c>
      <c r="AV522" s="14" t="s">
        <v>82</v>
      </c>
      <c r="AW522" s="14" t="s">
        <v>34</v>
      </c>
      <c r="AX522" s="14" t="s">
        <v>73</v>
      </c>
      <c r="AY522" s="264" t="s">
        <v>164</v>
      </c>
    </row>
    <row r="523" s="13" customFormat="1">
      <c r="A523" s="13"/>
      <c r="B523" s="244"/>
      <c r="C523" s="245"/>
      <c r="D523" s="240" t="s">
        <v>174</v>
      </c>
      <c r="E523" s="246" t="s">
        <v>21</v>
      </c>
      <c r="F523" s="247" t="s">
        <v>551</v>
      </c>
      <c r="G523" s="245"/>
      <c r="H523" s="246" t="s">
        <v>21</v>
      </c>
      <c r="I523" s="248"/>
      <c r="J523" s="245"/>
      <c r="K523" s="245"/>
      <c r="L523" s="249"/>
      <c r="M523" s="250"/>
      <c r="N523" s="251"/>
      <c r="O523" s="251"/>
      <c r="P523" s="251"/>
      <c r="Q523" s="251"/>
      <c r="R523" s="251"/>
      <c r="S523" s="251"/>
      <c r="T523" s="25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3" t="s">
        <v>174</v>
      </c>
      <c r="AU523" s="253" t="s">
        <v>82</v>
      </c>
      <c r="AV523" s="13" t="s">
        <v>80</v>
      </c>
      <c r="AW523" s="13" t="s">
        <v>34</v>
      </c>
      <c r="AX523" s="13" t="s">
        <v>73</v>
      </c>
      <c r="AY523" s="253" t="s">
        <v>164</v>
      </c>
    </row>
    <row r="524" s="14" customFormat="1">
      <c r="A524" s="14"/>
      <c r="B524" s="254"/>
      <c r="C524" s="255"/>
      <c r="D524" s="240" t="s">
        <v>174</v>
      </c>
      <c r="E524" s="256" t="s">
        <v>21</v>
      </c>
      <c r="F524" s="257" t="s">
        <v>552</v>
      </c>
      <c r="G524" s="255"/>
      <c r="H524" s="258">
        <v>0.94499999999999995</v>
      </c>
      <c r="I524" s="259"/>
      <c r="J524" s="255"/>
      <c r="K524" s="255"/>
      <c r="L524" s="260"/>
      <c r="M524" s="261"/>
      <c r="N524" s="262"/>
      <c r="O524" s="262"/>
      <c r="P524" s="262"/>
      <c r="Q524" s="262"/>
      <c r="R524" s="262"/>
      <c r="S524" s="262"/>
      <c r="T524" s="26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4" t="s">
        <v>174</v>
      </c>
      <c r="AU524" s="264" t="s">
        <v>82</v>
      </c>
      <c r="AV524" s="14" t="s">
        <v>82</v>
      </c>
      <c r="AW524" s="14" t="s">
        <v>34</v>
      </c>
      <c r="AX524" s="14" t="s">
        <v>73</v>
      </c>
      <c r="AY524" s="264" t="s">
        <v>164</v>
      </c>
    </row>
    <row r="525" s="13" customFormat="1">
      <c r="A525" s="13"/>
      <c r="B525" s="244"/>
      <c r="C525" s="245"/>
      <c r="D525" s="240" t="s">
        <v>174</v>
      </c>
      <c r="E525" s="246" t="s">
        <v>21</v>
      </c>
      <c r="F525" s="247" t="s">
        <v>553</v>
      </c>
      <c r="G525" s="245"/>
      <c r="H525" s="246" t="s">
        <v>21</v>
      </c>
      <c r="I525" s="248"/>
      <c r="J525" s="245"/>
      <c r="K525" s="245"/>
      <c r="L525" s="249"/>
      <c r="M525" s="250"/>
      <c r="N525" s="251"/>
      <c r="O525" s="251"/>
      <c r="P525" s="251"/>
      <c r="Q525" s="251"/>
      <c r="R525" s="251"/>
      <c r="S525" s="251"/>
      <c r="T525" s="25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3" t="s">
        <v>174</v>
      </c>
      <c r="AU525" s="253" t="s">
        <v>82</v>
      </c>
      <c r="AV525" s="13" t="s">
        <v>80</v>
      </c>
      <c r="AW525" s="13" t="s">
        <v>34</v>
      </c>
      <c r="AX525" s="13" t="s">
        <v>73</v>
      </c>
      <c r="AY525" s="253" t="s">
        <v>164</v>
      </c>
    </row>
    <row r="526" s="13" customFormat="1">
      <c r="A526" s="13"/>
      <c r="B526" s="244"/>
      <c r="C526" s="245"/>
      <c r="D526" s="240" t="s">
        <v>174</v>
      </c>
      <c r="E526" s="246" t="s">
        <v>21</v>
      </c>
      <c r="F526" s="247" t="s">
        <v>221</v>
      </c>
      <c r="G526" s="245"/>
      <c r="H526" s="246" t="s">
        <v>21</v>
      </c>
      <c r="I526" s="248"/>
      <c r="J526" s="245"/>
      <c r="K526" s="245"/>
      <c r="L526" s="249"/>
      <c r="M526" s="250"/>
      <c r="N526" s="251"/>
      <c r="O526" s="251"/>
      <c r="P526" s="251"/>
      <c r="Q526" s="251"/>
      <c r="R526" s="251"/>
      <c r="S526" s="251"/>
      <c r="T526" s="25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3" t="s">
        <v>174</v>
      </c>
      <c r="AU526" s="253" t="s">
        <v>82</v>
      </c>
      <c r="AV526" s="13" t="s">
        <v>80</v>
      </c>
      <c r="AW526" s="13" t="s">
        <v>34</v>
      </c>
      <c r="AX526" s="13" t="s">
        <v>73</v>
      </c>
      <c r="AY526" s="253" t="s">
        <v>164</v>
      </c>
    </row>
    <row r="527" s="14" customFormat="1">
      <c r="A527" s="14"/>
      <c r="B527" s="254"/>
      <c r="C527" s="255"/>
      <c r="D527" s="240" t="s">
        <v>174</v>
      </c>
      <c r="E527" s="256" t="s">
        <v>21</v>
      </c>
      <c r="F527" s="257" t="s">
        <v>554</v>
      </c>
      <c r="G527" s="255"/>
      <c r="H527" s="258">
        <v>11.310000000000001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4" t="s">
        <v>174</v>
      </c>
      <c r="AU527" s="264" t="s">
        <v>82</v>
      </c>
      <c r="AV527" s="14" t="s">
        <v>82</v>
      </c>
      <c r="AW527" s="14" t="s">
        <v>34</v>
      </c>
      <c r="AX527" s="14" t="s">
        <v>73</v>
      </c>
      <c r="AY527" s="264" t="s">
        <v>164</v>
      </c>
    </row>
    <row r="528" s="14" customFormat="1">
      <c r="A528" s="14"/>
      <c r="B528" s="254"/>
      <c r="C528" s="255"/>
      <c r="D528" s="240" t="s">
        <v>174</v>
      </c>
      <c r="E528" s="256" t="s">
        <v>21</v>
      </c>
      <c r="F528" s="257" t="s">
        <v>555</v>
      </c>
      <c r="G528" s="255"/>
      <c r="H528" s="258">
        <v>53.07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4" t="s">
        <v>174</v>
      </c>
      <c r="AU528" s="264" t="s">
        <v>82</v>
      </c>
      <c r="AV528" s="14" t="s">
        <v>82</v>
      </c>
      <c r="AW528" s="14" t="s">
        <v>34</v>
      </c>
      <c r="AX528" s="14" t="s">
        <v>73</v>
      </c>
      <c r="AY528" s="264" t="s">
        <v>164</v>
      </c>
    </row>
    <row r="529" s="13" customFormat="1">
      <c r="A529" s="13"/>
      <c r="B529" s="244"/>
      <c r="C529" s="245"/>
      <c r="D529" s="240" t="s">
        <v>174</v>
      </c>
      <c r="E529" s="246" t="s">
        <v>21</v>
      </c>
      <c r="F529" s="247" t="s">
        <v>556</v>
      </c>
      <c r="G529" s="245"/>
      <c r="H529" s="246" t="s">
        <v>21</v>
      </c>
      <c r="I529" s="248"/>
      <c r="J529" s="245"/>
      <c r="K529" s="245"/>
      <c r="L529" s="249"/>
      <c r="M529" s="250"/>
      <c r="N529" s="251"/>
      <c r="O529" s="251"/>
      <c r="P529" s="251"/>
      <c r="Q529" s="251"/>
      <c r="R529" s="251"/>
      <c r="S529" s="251"/>
      <c r="T529" s="25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3" t="s">
        <v>174</v>
      </c>
      <c r="AU529" s="253" t="s">
        <v>82</v>
      </c>
      <c r="AV529" s="13" t="s">
        <v>80</v>
      </c>
      <c r="AW529" s="13" t="s">
        <v>34</v>
      </c>
      <c r="AX529" s="13" t="s">
        <v>73</v>
      </c>
      <c r="AY529" s="253" t="s">
        <v>164</v>
      </c>
    </row>
    <row r="530" s="14" customFormat="1">
      <c r="A530" s="14"/>
      <c r="B530" s="254"/>
      <c r="C530" s="255"/>
      <c r="D530" s="240" t="s">
        <v>174</v>
      </c>
      <c r="E530" s="256" t="s">
        <v>21</v>
      </c>
      <c r="F530" s="257" t="s">
        <v>557</v>
      </c>
      <c r="G530" s="255"/>
      <c r="H530" s="258">
        <v>-0.81000000000000005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4" t="s">
        <v>174</v>
      </c>
      <c r="AU530" s="264" t="s">
        <v>82</v>
      </c>
      <c r="AV530" s="14" t="s">
        <v>82</v>
      </c>
      <c r="AW530" s="14" t="s">
        <v>34</v>
      </c>
      <c r="AX530" s="14" t="s">
        <v>73</v>
      </c>
      <c r="AY530" s="264" t="s">
        <v>164</v>
      </c>
    </row>
    <row r="531" s="14" customFormat="1">
      <c r="A531" s="14"/>
      <c r="B531" s="254"/>
      <c r="C531" s="255"/>
      <c r="D531" s="240" t="s">
        <v>174</v>
      </c>
      <c r="E531" s="256" t="s">
        <v>21</v>
      </c>
      <c r="F531" s="257" t="s">
        <v>558</v>
      </c>
      <c r="G531" s="255"/>
      <c r="H531" s="258">
        <v>-2.52</v>
      </c>
      <c r="I531" s="259"/>
      <c r="J531" s="255"/>
      <c r="K531" s="255"/>
      <c r="L531" s="260"/>
      <c r="M531" s="261"/>
      <c r="N531" s="262"/>
      <c r="O531" s="262"/>
      <c r="P531" s="262"/>
      <c r="Q531" s="262"/>
      <c r="R531" s="262"/>
      <c r="S531" s="262"/>
      <c r="T531" s="26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4" t="s">
        <v>174</v>
      </c>
      <c r="AU531" s="264" t="s">
        <v>82</v>
      </c>
      <c r="AV531" s="14" t="s">
        <v>82</v>
      </c>
      <c r="AW531" s="14" t="s">
        <v>34</v>
      </c>
      <c r="AX531" s="14" t="s">
        <v>73</v>
      </c>
      <c r="AY531" s="264" t="s">
        <v>164</v>
      </c>
    </row>
    <row r="532" s="13" customFormat="1">
      <c r="A532" s="13"/>
      <c r="B532" s="244"/>
      <c r="C532" s="245"/>
      <c r="D532" s="240" t="s">
        <v>174</v>
      </c>
      <c r="E532" s="246" t="s">
        <v>21</v>
      </c>
      <c r="F532" s="247" t="s">
        <v>453</v>
      </c>
      <c r="G532" s="245"/>
      <c r="H532" s="246" t="s">
        <v>21</v>
      </c>
      <c r="I532" s="248"/>
      <c r="J532" s="245"/>
      <c r="K532" s="245"/>
      <c r="L532" s="249"/>
      <c r="M532" s="250"/>
      <c r="N532" s="251"/>
      <c r="O532" s="251"/>
      <c r="P532" s="251"/>
      <c r="Q532" s="251"/>
      <c r="R532" s="251"/>
      <c r="S532" s="251"/>
      <c r="T532" s="25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3" t="s">
        <v>174</v>
      </c>
      <c r="AU532" s="253" t="s">
        <v>82</v>
      </c>
      <c r="AV532" s="13" t="s">
        <v>80</v>
      </c>
      <c r="AW532" s="13" t="s">
        <v>34</v>
      </c>
      <c r="AX532" s="13" t="s">
        <v>73</v>
      </c>
      <c r="AY532" s="253" t="s">
        <v>164</v>
      </c>
    </row>
    <row r="533" s="14" customFormat="1">
      <c r="A533" s="14"/>
      <c r="B533" s="254"/>
      <c r="C533" s="255"/>
      <c r="D533" s="240" t="s">
        <v>174</v>
      </c>
      <c r="E533" s="256" t="s">
        <v>21</v>
      </c>
      <c r="F533" s="257" t="s">
        <v>559</v>
      </c>
      <c r="G533" s="255"/>
      <c r="H533" s="258">
        <v>1.0800000000000001</v>
      </c>
      <c r="I533" s="259"/>
      <c r="J533" s="255"/>
      <c r="K533" s="255"/>
      <c r="L533" s="260"/>
      <c r="M533" s="261"/>
      <c r="N533" s="262"/>
      <c r="O533" s="262"/>
      <c r="P533" s="262"/>
      <c r="Q533" s="262"/>
      <c r="R533" s="262"/>
      <c r="S533" s="262"/>
      <c r="T533" s="26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4" t="s">
        <v>174</v>
      </c>
      <c r="AU533" s="264" t="s">
        <v>82</v>
      </c>
      <c r="AV533" s="14" t="s">
        <v>82</v>
      </c>
      <c r="AW533" s="14" t="s">
        <v>34</v>
      </c>
      <c r="AX533" s="14" t="s">
        <v>73</v>
      </c>
      <c r="AY533" s="264" t="s">
        <v>164</v>
      </c>
    </row>
    <row r="534" s="2" customFormat="1" ht="21.75" customHeight="1">
      <c r="A534" s="39"/>
      <c r="B534" s="40"/>
      <c r="C534" s="227" t="s">
        <v>560</v>
      </c>
      <c r="D534" s="227" t="s">
        <v>166</v>
      </c>
      <c r="E534" s="228" t="s">
        <v>561</v>
      </c>
      <c r="F534" s="229" t="s">
        <v>562</v>
      </c>
      <c r="G534" s="230" t="s">
        <v>204</v>
      </c>
      <c r="H534" s="231">
        <v>142.993</v>
      </c>
      <c r="I534" s="232"/>
      <c r="J534" s="233">
        <f>ROUND(I534*H534,2)</f>
        <v>0</v>
      </c>
      <c r="K534" s="229" t="s">
        <v>170</v>
      </c>
      <c r="L534" s="45"/>
      <c r="M534" s="234" t="s">
        <v>21</v>
      </c>
      <c r="N534" s="235" t="s">
        <v>44</v>
      </c>
      <c r="O534" s="85"/>
      <c r="P534" s="236">
        <f>O534*H534</f>
        <v>0</v>
      </c>
      <c r="Q534" s="236">
        <v>0.017000000000000001</v>
      </c>
      <c r="R534" s="236">
        <f>Q534*H534</f>
        <v>2.4308810000000003</v>
      </c>
      <c r="S534" s="236">
        <v>0</v>
      </c>
      <c r="T534" s="237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8" t="s">
        <v>171</v>
      </c>
      <c r="AT534" s="238" t="s">
        <v>166</v>
      </c>
      <c r="AU534" s="238" t="s">
        <v>82</v>
      </c>
      <c r="AY534" s="18" t="s">
        <v>164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8" t="s">
        <v>80</v>
      </c>
      <c r="BK534" s="239">
        <f>ROUND(I534*H534,2)</f>
        <v>0</v>
      </c>
      <c r="BL534" s="18" t="s">
        <v>171</v>
      </c>
      <c r="BM534" s="238" t="s">
        <v>563</v>
      </c>
    </row>
    <row r="535" s="2" customFormat="1">
      <c r="A535" s="39"/>
      <c r="B535" s="40"/>
      <c r="C535" s="41"/>
      <c r="D535" s="240" t="s">
        <v>173</v>
      </c>
      <c r="E535" s="41"/>
      <c r="F535" s="241" t="s">
        <v>562</v>
      </c>
      <c r="G535" s="41"/>
      <c r="H535" s="41"/>
      <c r="I535" s="147"/>
      <c r="J535" s="41"/>
      <c r="K535" s="41"/>
      <c r="L535" s="45"/>
      <c r="M535" s="242"/>
      <c r="N535" s="243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173</v>
      </c>
      <c r="AU535" s="18" t="s">
        <v>82</v>
      </c>
    </row>
    <row r="536" s="13" customFormat="1">
      <c r="A536" s="13"/>
      <c r="B536" s="244"/>
      <c r="C536" s="245"/>
      <c r="D536" s="240" t="s">
        <v>174</v>
      </c>
      <c r="E536" s="246" t="s">
        <v>21</v>
      </c>
      <c r="F536" s="247" t="s">
        <v>564</v>
      </c>
      <c r="G536" s="245"/>
      <c r="H536" s="246" t="s">
        <v>21</v>
      </c>
      <c r="I536" s="248"/>
      <c r="J536" s="245"/>
      <c r="K536" s="245"/>
      <c r="L536" s="249"/>
      <c r="M536" s="250"/>
      <c r="N536" s="251"/>
      <c r="O536" s="251"/>
      <c r="P536" s="251"/>
      <c r="Q536" s="251"/>
      <c r="R536" s="251"/>
      <c r="S536" s="251"/>
      <c r="T536" s="25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3" t="s">
        <v>174</v>
      </c>
      <c r="AU536" s="253" t="s">
        <v>82</v>
      </c>
      <c r="AV536" s="13" t="s">
        <v>80</v>
      </c>
      <c r="AW536" s="13" t="s">
        <v>34</v>
      </c>
      <c r="AX536" s="13" t="s">
        <v>73</v>
      </c>
      <c r="AY536" s="253" t="s">
        <v>164</v>
      </c>
    </row>
    <row r="537" s="13" customFormat="1">
      <c r="A537" s="13"/>
      <c r="B537" s="244"/>
      <c r="C537" s="245"/>
      <c r="D537" s="240" t="s">
        <v>174</v>
      </c>
      <c r="E537" s="246" t="s">
        <v>21</v>
      </c>
      <c r="F537" s="247" t="s">
        <v>221</v>
      </c>
      <c r="G537" s="245"/>
      <c r="H537" s="246" t="s">
        <v>21</v>
      </c>
      <c r="I537" s="248"/>
      <c r="J537" s="245"/>
      <c r="K537" s="245"/>
      <c r="L537" s="249"/>
      <c r="M537" s="250"/>
      <c r="N537" s="251"/>
      <c r="O537" s="251"/>
      <c r="P537" s="251"/>
      <c r="Q537" s="251"/>
      <c r="R537" s="251"/>
      <c r="S537" s="251"/>
      <c r="T537" s="25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3" t="s">
        <v>174</v>
      </c>
      <c r="AU537" s="253" t="s">
        <v>82</v>
      </c>
      <c r="AV537" s="13" t="s">
        <v>80</v>
      </c>
      <c r="AW537" s="13" t="s">
        <v>34</v>
      </c>
      <c r="AX537" s="13" t="s">
        <v>73</v>
      </c>
      <c r="AY537" s="253" t="s">
        <v>164</v>
      </c>
    </row>
    <row r="538" s="14" customFormat="1">
      <c r="A538" s="14"/>
      <c r="B538" s="254"/>
      <c r="C538" s="255"/>
      <c r="D538" s="240" t="s">
        <v>174</v>
      </c>
      <c r="E538" s="256" t="s">
        <v>21</v>
      </c>
      <c r="F538" s="257" t="s">
        <v>565</v>
      </c>
      <c r="G538" s="255"/>
      <c r="H538" s="258">
        <v>31.079999999999998</v>
      </c>
      <c r="I538" s="259"/>
      <c r="J538" s="255"/>
      <c r="K538" s="255"/>
      <c r="L538" s="260"/>
      <c r="M538" s="261"/>
      <c r="N538" s="262"/>
      <c r="O538" s="262"/>
      <c r="P538" s="262"/>
      <c r="Q538" s="262"/>
      <c r="R538" s="262"/>
      <c r="S538" s="262"/>
      <c r="T538" s="26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4" t="s">
        <v>174</v>
      </c>
      <c r="AU538" s="264" t="s">
        <v>82</v>
      </c>
      <c r="AV538" s="14" t="s">
        <v>82</v>
      </c>
      <c r="AW538" s="14" t="s">
        <v>34</v>
      </c>
      <c r="AX538" s="14" t="s">
        <v>73</v>
      </c>
      <c r="AY538" s="264" t="s">
        <v>164</v>
      </c>
    </row>
    <row r="539" s="14" customFormat="1">
      <c r="A539" s="14"/>
      <c r="B539" s="254"/>
      <c r="C539" s="255"/>
      <c r="D539" s="240" t="s">
        <v>174</v>
      </c>
      <c r="E539" s="256" t="s">
        <v>21</v>
      </c>
      <c r="F539" s="257" t="s">
        <v>566</v>
      </c>
      <c r="G539" s="255"/>
      <c r="H539" s="258">
        <v>12.769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4" t="s">
        <v>174</v>
      </c>
      <c r="AU539" s="264" t="s">
        <v>82</v>
      </c>
      <c r="AV539" s="14" t="s">
        <v>82</v>
      </c>
      <c r="AW539" s="14" t="s">
        <v>34</v>
      </c>
      <c r="AX539" s="14" t="s">
        <v>73</v>
      </c>
      <c r="AY539" s="264" t="s">
        <v>164</v>
      </c>
    </row>
    <row r="540" s="14" customFormat="1">
      <c r="A540" s="14"/>
      <c r="B540" s="254"/>
      <c r="C540" s="255"/>
      <c r="D540" s="240" t="s">
        <v>174</v>
      </c>
      <c r="E540" s="256" t="s">
        <v>21</v>
      </c>
      <c r="F540" s="257" t="s">
        <v>567</v>
      </c>
      <c r="G540" s="255"/>
      <c r="H540" s="258">
        <v>16.960000000000001</v>
      </c>
      <c r="I540" s="259"/>
      <c r="J540" s="255"/>
      <c r="K540" s="255"/>
      <c r="L540" s="260"/>
      <c r="M540" s="261"/>
      <c r="N540" s="262"/>
      <c r="O540" s="262"/>
      <c r="P540" s="262"/>
      <c r="Q540" s="262"/>
      <c r="R540" s="262"/>
      <c r="S540" s="262"/>
      <c r="T540" s="26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4" t="s">
        <v>174</v>
      </c>
      <c r="AU540" s="264" t="s">
        <v>82</v>
      </c>
      <c r="AV540" s="14" t="s">
        <v>82</v>
      </c>
      <c r="AW540" s="14" t="s">
        <v>34</v>
      </c>
      <c r="AX540" s="14" t="s">
        <v>73</v>
      </c>
      <c r="AY540" s="264" t="s">
        <v>164</v>
      </c>
    </row>
    <row r="541" s="14" customFormat="1">
      <c r="A541" s="14"/>
      <c r="B541" s="254"/>
      <c r="C541" s="255"/>
      <c r="D541" s="240" t="s">
        <v>174</v>
      </c>
      <c r="E541" s="256" t="s">
        <v>21</v>
      </c>
      <c r="F541" s="257" t="s">
        <v>568</v>
      </c>
      <c r="G541" s="255"/>
      <c r="H541" s="258">
        <v>16.399999999999999</v>
      </c>
      <c r="I541" s="259"/>
      <c r="J541" s="255"/>
      <c r="K541" s="255"/>
      <c r="L541" s="260"/>
      <c r="M541" s="261"/>
      <c r="N541" s="262"/>
      <c r="O541" s="262"/>
      <c r="P541" s="262"/>
      <c r="Q541" s="262"/>
      <c r="R541" s="262"/>
      <c r="S541" s="262"/>
      <c r="T541" s="26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4" t="s">
        <v>174</v>
      </c>
      <c r="AU541" s="264" t="s">
        <v>82</v>
      </c>
      <c r="AV541" s="14" t="s">
        <v>82</v>
      </c>
      <c r="AW541" s="14" t="s">
        <v>34</v>
      </c>
      <c r="AX541" s="14" t="s">
        <v>73</v>
      </c>
      <c r="AY541" s="264" t="s">
        <v>164</v>
      </c>
    </row>
    <row r="542" s="14" customFormat="1">
      <c r="A542" s="14"/>
      <c r="B542" s="254"/>
      <c r="C542" s="255"/>
      <c r="D542" s="240" t="s">
        <v>174</v>
      </c>
      <c r="E542" s="256" t="s">
        <v>21</v>
      </c>
      <c r="F542" s="257" t="s">
        <v>569</v>
      </c>
      <c r="G542" s="255"/>
      <c r="H542" s="258">
        <v>15.369999999999999</v>
      </c>
      <c r="I542" s="259"/>
      <c r="J542" s="255"/>
      <c r="K542" s="255"/>
      <c r="L542" s="260"/>
      <c r="M542" s="261"/>
      <c r="N542" s="262"/>
      <c r="O542" s="262"/>
      <c r="P542" s="262"/>
      <c r="Q542" s="262"/>
      <c r="R542" s="262"/>
      <c r="S542" s="262"/>
      <c r="T542" s="26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4" t="s">
        <v>174</v>
      </c>
      <c r="AU542" s="264" t="s">
        <v>82</v>
      </c>
      <c r="AV542" s="14" t="s">
        <v>82</v>
      </c>
      <c r="AW542" s="14" t="s">
        <v>34</v>
      </c>
      <c r="AX542" s="14" t="s">
        <v>73</v>
      </c>
      <c r="AY542" s="264" t="s">
        <v>164</v>
      </c>
    </row>
    <row r="543" s="14" customFormat="1">
      <c r="A543" s="14"/>
      <c r="B543" s="254"/>
      <c r="C543" s="255"/>
      <c r="D543" s="240" t="s">
        <v>174</v>
      </c>
      <c r="E543" s="256" t="s">
        <v>21</v>
      </c>
      <c r="F543" s="257" t="s">
        <v>570</v>
      </c>
      <c r="G543" s="255"/>
      <c r="H543" s="258">
        <v>24.795000000000002</v>
      </c>
      <c r="I543" s="259"/>
      <c r="J543" s="255"/>
      <c r="K543" s="255"/>
      <c r="L543" s="260"/>
      <c r="M543" s="261"/>
      <c r="N543" s="262"/>
      <c r="O543" s="262"/>
      <c r="P543" s="262"/>
      <c r="Q543" s="262"/>
      <c r="R543" s="262"/>
      <c r="S543" s="262"/>
      <c r="T543" s="26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4" t="s">
        <v>174</v>
      </c>
      <c r="AU543" s="264" t="s">
        <v>82</v>
      </c>
      <c r="AV543" s="14" t="s">
        <v>82</v>
      </c>
      <c r="AW543" s="14" t="s">
        <v>34</v>
      </c>
      <c r="AX543" s="14" t="s">
        <v>73</v>
      </c>
      <c r="AY543" s="264" t="s">
        <v>164</v>
      </c>
    </row>
    <row r="544" s="14" customFormat="1">
      <c r="A544" s="14"/>
      <c r="B544" s="254"/>
      <c r="C544" s="255"/>
      <c r="D544" s="240" t="s">
        <v>174</v>
      </c>
      <c r="E544" s="256" t="s">
        <v>21</v>
      </c>
      <c r="F544" s="257" t="s">
        <v>571</v>
      </c>
      <c r="G544" s="255"/>
      <c r="H544" s="258">
        <v>19.199999999999999</v>
      </c>
      <c r="I544" s="259"/>
      <c r="J544" s="255"/>
      <c r="K544" s="255"/>
      <c r="L544" s="260"/>
      <c r="M544" s="261"/>
      <c r="N544" s="262"/>
      <c r="O544" s="262"/>
      <c r="P544" s="262"/>
      <c r="Q544" s="262"/>
      <c r="R544" s="262"/>
      <c r="S544" s="262"/>
      <c r="T544" s="26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4" t="s">
        <v>174</v>
      </c>
      <c r="AU544" s="264" t="s">
        <v>82</v>
      </c>
      <c r="AV544" s="14" t="s">
        <v>82</v>
      </c>
      <c r="AW544" s="14" t="s">
        <v>34</v>
      </c>
      <c r="AX544" s="14" t="s">
        <v>73</v>
      </c>
      <c r="AY544" s="264" t="s">
        <v>164</v>
      </c>
    </row>
    <row r="545" s="14" customFormat="1">
      <c r="A545" s="14"/>
      <c r="B545" s="254"/>
      <c r="C545" s="255"/>
      <c r="D545" s="240" t="s">
        <v>174</v>
      </c>
      <c r="E545" s="256" t="s">
        <v>21</v>
      </c>
      <c r="F545" s="257" t="s">
        <v>572</v>
      </c>
      <c r="G545" s="255"/>
      <c r="H545" s="258">
        <v>7.2000000000000002</v>
      </c>
      <c r="I545" s="259"/>
      <c r="J545" s="255"/>
      <c r="K545" s="255"/>
      <c r="L545" s="260"/>
      <c r="M545" s="261"/>
      <c r="N545" s="262"/>
      <c r="O545" s="262"/>
      <c r="P545" s="262"/>
      <c r="Q545" s="262"/>
      <c r="R545" s="262"/>
      <c r="S545" s="262"/>
      <c r="T545" s="26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4" t="s">
        <v>174</v>
      </c>
      <c r="AU545" s="264" t="s">
        <v>82</v>
      </c>
      <c r="AV545" s="14" t="s">
        <v>82</v>
      </c>
      <c r="AW545" s="14" t="s">
        <v>34</v>
      </c>
      <c r="AX545" s="14" t="s">
        <v>73</v>
      </c>
      <c r="AY545" s="264" t="s">
        <v>164</v>
      </c>
    </row>
    <row r="546" s="13" customFormat="1">
      <c r="A546" s="13"/>
      <c r="B546" s="244"/>
      <c r="C546" s="245"/>
      <c r="D546" s="240" t="s">
        <v>174</v>
      </c>
      <c r="E546" s="246" t="s">
        <v>21</v>
      </c>
      <c r="F546" s="247" t="s">
        <v>556</v>
      </c>
      <c r="G546" s="245"/>
      <c r="H546" s="246" t="s">
        <v>21</v>
      </c>
      <c r="I546" s="248"/>
      <c r="J546" s="245"/>
      <c r="K546" s="245"/>
      <c r="L546" s="249"/>
      <c r="M546" s="250"/>
      <c r="N546" s="251"/>
      <c r="O546" s="251"/>
      <c r="P546" s="251"/>
      <c r="Q546" s="251"/>
      <c r="R546" s="251"/>
      <c r="S546" s="251"/>
      <c r="T546" s="25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3" t="s">
        <v>174</v>
      </c>
      <c r="AU546" s="253" t="s">
        <v>82</v>
      </c>
      <c r="AV546" s="13" t="s">
        <v>80</v>
      </c>
      <c r="AW546" s="13" t="s">
        <v>34</v>
      </c>
      <c r="AX546" s="13" t="s">
        <v>73</v>
      </c>
      <c r="AY546" s="253" t="s">
        <v>164</v>
      </c>
    </row>
    <row r="547" s="14" customFormat="1">
      <c r="A547" s="14"/>
      <c r="B547" s="254"/>
      <c r="C547" s="255"/>
      <c r="D547" s="240" t="s">
        <v>174</v>
      </c>
      <c r="E547" s="256" t="s">
        <v>21</v>
      </c>
      <c r="F547" s="257" t="s">
        <v>573</v>
      </c>
      <c r="G547" s="255"/>
      <c r="H547" s="258">
        <v>-2.1309999999999998</v>
      </c>
      <c r="I547" s="259"/>
      <c r="J547" s="255"/>
      <c r="K547" s="255"/>
      <c r="L547" s="260"/>
      <c r="M547" s="261"/>
      <c r="N547" s="262"/>
      <c r="O547" s="262"/>
      <c r="P547" s="262"/>
      <c r="Q547" s="262"/>
      <c r="R547" s="262"/>
      <c r="S547" s="262"/>
      <c r="T547" s="26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4" t="s">
        <v>174</v>
      </c>
      <c r="AU547" s="264" t="s">
        <v>82</v>
      </c>
      <c r="AV547" s="14" t="s">
        <v>82</v>
      </c>
      <c r="AW547" s="14" t="s">
        <v>34</v>
      </c>
      <c r="AX547" s="14" t="s">
        <v>73</v>
      </c>
      <c r="AY547" s="264" t="s">
        <v>164</v>
      </c>
    </row>
    <row r="548" s="14" customFormat="1">
      <c r="A548" s="14"/>
      <c r="B548" s="254"/>
      <c r="C548" s="255"/>
      <c r="D548" s="240" t="s">
        <v>174</v>
      </c>
      <c r="E548" s="256" t="s">
        <v>21</v>
      </c>
      <c r="F548" s="257" t="s">
        <v>557</v>
      </c>
      <c r="G548" s="255"/>
      <c r="H548" s="258">
        <v>-0.81000000000000005</v>
      </c>
      <c r="I548" s="259"/>
      <c r="J548" s="255"/>
      <c r="K548" s="255"/>
      <c r="L548" s="260"/>
      <c r="M548" s="261"/>
      <c r="N548" s="262"/>
      <c r="O548" s="262"/>
      <c r="P548" s="262"/>
      <c r="Q548" s="262"/>
      <c r="R548" s="262"/>
      <c r="S548" s="262"/>
      <c r="T548" s="26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4" t="s">
        <v>174</v>
      </c>
      <c r="AU548" s="264" t="s">
        <v>82</v>
      </c>
      <c r="AV548" s="14" t="s">
        <v>82</v>
      </c>
      <c r="AW548" s="14" t="s">
        <v>34</v>
      </c>
      <c r="AX548" s="14" t="s">
        <v>73</v>
      </c>
      <c r="AY548" s="264" t="s">
        <v>164</v>
      </c>
    </row>
    <row r="549" s="14" customFormat="1">
      <c r="A549" s="14"/>
      <c r="B549" s="254"/>
      <c r="C549" s="255"/>
      <c r="D549" s="240" t="s">
        <v>174</v>
      </c>
      <c r="E549" s="256" t="s">
        <v>21</v>
      </c>
      <c r="F549" s="257" t="s">
        <v>558</v>
      </c>
      <c r="G549" s="255"/>
      <c r="H549" s="258">
        <v>-2.52</v>
      </c>
      <c r="I549" s="259"/>
      <c r="J549" s="255"/>
      <c r="K549" s="255"/>
      <c r="L549" s="260"/>
      <c r="M549" s="261"/>
      <c r="N549" s="262"/>
      <c r="O549" s="262"/>
      <c r="P549" s="262"/>
      <c r="Q549" s="262"/>
      <c r="R549" s="262"/>
      <c r="S549" s="262"/>
      <c r="T549" s="26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4" t="s">
        <v>174</v>
      </c>
      <c r="AU549" s="264" t="s">
        <v>82</v>
      </c>
      <c r="AV549" s="14" t="s">
        <v>82</v>
      </c>
      <c r="AW549" s="14" t="s">
        <v>34</v>
      </c>
      <c r="AX549" s="14" t="s">
        <v>73</v>
      </c>
      <c r="AY549" s="264" t="s">
        <v>164</v>
      </c>
    </row>
    <row r="550" s="13" customFormat="1">
      <c r="A550" s="13"/>
      <c r="B550" s="244"/>
      <c r="C550" s="245"/>
      <c r="D550" s="240" t="s">
        <v>174</v>
      </c>
      <c r="E550" s="246" t="s">
        <v>21</v>
      </c>
      <c r="F550" s="247" t="s">
        <v>453</v>
      </c>
      <c r="G550" s="245"/>
      <c r="H550" s="246" t="s">
        <v>21</v>
      </c>
      <c r="I550" s="248"/>
      <c r="J550" s="245"/>
      <c r="K550" s="245"/>
      <c r="L550" s="249"/>
      <c r="M550" s="250"/>
      <c r="N550" s="251"/>
      <c r="O550" s="251"/>
      <c r="P550" s="251"/>
      <c r="Q550" s="251"/>
      <c r="R550" s="251"/>
      <c r="S550" s="251"/>
      <c r="T550" s="25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3" t="s">
        <v>174</v>
      </c>
      <c r="AU550" s="253" t="s">
        <v>82</v>
      </c>
      <c r="AV550" s="13" t="s">
        <v>80</v>
      </c>
      <c r="AW550" s="13" t="s">
        <v>34</v>
      </c>
      <c r="AX550" s="13" t="s">
        <v>73</v>
      </c>
      <c r="AY550" s="253" t="s">
        <v>164</v>
      </c>
    </row>
    <row r="551" s="14" customFormat="1">
      <c r="A551" s="14"/>
      <c r="B551" s="254"/>
      <c r="C551" s="255"/>
      <c r="D551" s="240" t="s">
        <v>174</v>
      </c>
      <c r="E551" s="256" t="s">
        <v>21</v>
      </c>
      <c r="F551" s="257" t="s">
        <v>574</v>
      </c>
      <c r="G551" s="255"/>
      <c r="H551" s="258">
        <v>2.6400000000000001</v>
      </c>
      <c r="I551" s="259"/>
      <c r="J551" s="255"/>
      <c r="K551" s="255"/>
      <c r="L551" s="260"/>
      <c r="M551" s="261"/>
      <c r="N551" s="262"/>
      <c r="O551" s="262"/>
      <c r="P551" s="262"/>
      <c r="Q551" s="262"/>
      <c r="R551" s="262"/>
      <c r="S551" s="262"/>
      <c r="T551" s="26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4" t="s">
        <v>174</v>
      </c>
      <c r="AU551" s="264" t="s">
        <v>82</v>
      </c>
      <c r="AV551" s="14" t="s">
        <v>82</v>
      </c>
      <c r="AW551" s="14" t="s">
        <v>34</v>
      </c>
      <c r="AX551" s="14" t="s">
        <v>73</v>
      </c>
      <c r="AY551" s="264" t="s">
        <v>164</v>
      </c>
    </row>
    <row r="552" s="14" customFormat="1">
      <c r="A552" s="14"/>
      <c r="B552" s="254"/>
      <c r="C552" s="255"/>
      <c r="D552" s="240" t="s">
        <v>174</v>
      </c>
      <c r="E552" s="256" t="s">
        <v>21</v>
      </c>
      <c r="F552" s="257" t="s">
        <v>575</v>
      </c>
      <c r="G552" s="255"/>
      <c r="H552" s="258">
        <v>0.95999999999999996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4" t="s">
        <v>174</v>
      </c>
      <c r="AU552" s="264" t="s">
        <v>82</v>
      </c>
      <c r="AV552" s="14" t="s">
        <v>82</v>
      </c>
      <c r="AW552" s="14" t="s">
        <v>34</v>
      </c>
      <c r="AX552" s="14" t="s">
        <v>73</v>
      </c>
      <c r="AY552" s="264" t="s">
        <v>164</v>
      </c>
    </row>
    <row r="553" s="14" customFormat="1">
      <c r="A553" s="14"/>
      <c r="B553" s="254"/>
      <c r="C553" s="255"/>
      <c r="D553" s="240" t="s">
        <v>174</v>
      </c>
      <c r="E553" s="256" t="s">
        <v>21</v>
      </c>
      <c r="F553" s="257" t="s">
        <v>576</v>
      </c>
      <c r="G553" s="255"/>
      <c r="H553" s="258">
        <v>1.0800000000000001</v>
      </c>
      <c r="I553" s="259"/>
      <c r="J553" s="255"/>
      <c r="K553" s="255"/>
      <c r="L553" s="260"/>
      <c r="M553" s="261"/>
      <c r="N553" s="262"/>
      <c r="O553" s="262"/>
      <c r="P553" s="262"/>
      <c r="Q553" s="262"/>
      <c r="R553" s="262"/>
      <c r="S553" s="262"/>
      <c r="T553" s="26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4" t="s">
        <v>174</v>
      </c>
      <c r="AU553" s="264" t="s">
        <v>82</v>
      </c>
      <c r="AV553" s="14" t="s">
        <v>82</v>
      </c>
      <c r="AW553" s="14" t="s">
        <v>34</v>
      </c>
      <c r="AX553" s="14" t="s">
        <v>73</v>
      </c>
      <c r="AY553" s="264" t="s">
        <v>164</v>
      </c>
    </row>
    <row r="554" s="15" customFormat="1">
      <c r="A554" s="15"/>
      <c r="B554" s="276"/>
      <c r="C554" s="277"/>
      <c r="D554" s="240" t="s">
        <v>174</v>
      </c>
      <c r="E554" s="278" t="s">
        <v>21</v>
      </c>
      <c r="F554" s="279" t="s">
        <v>225</v>
      </c>
      <c r="G554" s="277"/>
      <c r="H554" s="280">
        <v>142.993</v>
      </c>
      <c r="I554" s="281"/>
      <c r="J554" s="277"/>
      <c r="K554" s="277"/>
      <c r="L554" s="282"/>
      <c r="M554" s="283"/>
      <c r="N554" s="284"/>
      <c r="O554" s="284"/>
      <c r="P554" s="284"/>
      <c r="Q554" s="284"/>
      <c r="R554" s="284"/>
      <c r="S554" s="284"/>
      <c r="T554" s="28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86" t="s">
        <v>174</v>
      </c>
      <c r="AU554" s="286" t="s">
        <v>82</v>
      </c>
      <c r="AV554" s="15" t="s">
        <v>171</v>
      </c>
      <c r="AW554" s="15" t="s">
        <v>34</v>
      </c>
      <c r="AX554" s="15" t="s">
        <v>80</v>
      </c>
      <c r="AY554" s="286" t="s">
        <v>164</v>
      </c>
    </row>
    <row r="555" s="2" customFormat="1" ht="21.75" customHeight="1">
      <c r="A555" s="39"/>
      <c r="B555" s="40"/>
      <c r="C555" s="227" t="s">
        <v>577</v>
      </c>
      <c r="D555" s="227" t="s">
        <v>166</v>
      </c>
      <c r="E555" s="228" t="s">
        <v>578</v>
      </c>
      <c r="F555" s="229" t="s">
        <v>579</v>
      </c>
      <c r="G555" s="230" t="s">
        <v>253</v>
      </c>
      <c r="H555" s="231">
        <v>170</v>
      </c>
      <c r="I555" s="232"/>
      <c r="J555" s="233">
        <f>ROUND(I555*H555,2)</f>
        <v>0</v>
      </c>
      <c r="K555" s="229" t="s">
        <v>170</v>
      </c>
      <c r="L555" s="45"/>
      <c r="M555" s="234" t="s">
        <v>21</v>
      </c>
      <c r="N555" s="235" t="s">
        <v>44</v>
      </c>
      <c r="O555" s="85"/>
      <c r="P555" s="236">
        <f>O555*H555</f>
        <v>0</v>
      </c>
      <c r="Q555" s="236">
        <v>0</v>
      </c>
      <c r="R555" s="236">
        <f>Q555*H555</f>
        <v>0</v>
      </c>
      <c r="S555" s="236">
        <v>0</v>
      </c>
      <c r="T555" s="237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8" t="s">
        <v>171</v>
      </c>
      <c r="AT555" s="238" t="s">
        <v>166</v>
      </c>
      <c r="AU555" s="238" t="s">
        <v>82</v>
      </c>
      <c r="AY555" s="18" t="s">
        <v>164</v>
      </c>
      <c r="BE555" s="239">
        <f>IF(N555="základní",J555,0)</f>
        <v>0</v>
      </c>
      <c r="BF555" s="239">
        <f>IF(N555="snížená",J555,0)</f>
        <v>0</v>
      </c>
      <c r="BG555" s="239">
        <f>IF(N555="zákl. přenesená",J555,0)</f>
        <v>0</v>
      </c>
      <c r="BH555" s="239">
        <f>IF(N555="sníž. přenesená",J555,0)</f>
        <v>0</v>
      </c>
      <c r="BI555" s="239">
        <f>IF(N555="nulová",J555,0)</f>
        <v>0</v>
      </c>
      <c r="BJ555" s="18" t="s">
        <v>80</v>
      </c>
      <c r="BK555" s="239">
        <f>ROUND(I555*H555,2)</f>
        <v>0</v>
      </c>
      <c r="BL555" s="18" t="s">
        <v>171</v>
      </c>
      <c r="BM555" s="238" t="s">
        <v>580</v>
      </c>
    </row>
    <row r="556" s="2" customFormat="1">
      <c r="A556" s="39"/>
      <c r="B556" s="40"/>
      <c r="C556" s="41"/>
      <c r="D556" s="240" t="s">
        <v>173</v>
      </c>
      <c r="E556" s="41"/>
      <c r="F556" s="241" t="s">
        <v>579</v>
      </c>
      <c r="G556" s="41"/>
      <c r="H556" s="41"/>
      <c r="I556" s="147"/>
      <c r="J556" s="41"/>
      <c r="K556" s="41"/>
      <c r="L556" s="45"/>
      <c r="M556" s="242"/>
      <c r="N556" s="243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173</v>
      </c>
      <c r="AU556" s="18" t="s">
        <v>82</v>
      </c>
    </row>
    <row r="557" s="13" customFormat="1">
      <c r="A557" s="13"/>
      <c r="B557" s="244"/>
      <c r="C557" s="245"/>
      <c r="D557" s="240" t="s">
        <v>174</v>
      </c>
      <c r="E557" s="246" t="s">
        <v>21</v>
      </c>
      <c r="F557" s="247" t="s">
        <v>581</v>
      </c>
      <c r="G557" s="245"/>
      <c r="H557" s="246" t="s">
        <v>21</v>
      </c>
      <c r="I557" s="248"/>
      <c r="J557" s="245"/>
      <c r="K557" s="245"/>
      <c r="L557" s="249"/>
      <c r="M557" s="250"/>
      <c r="N557" s="251"/>
      <c r="O557" s="251"/>
      <c r="P557" s="251"/>
      <c r="Q557" s="251"/>
      <c r="R557" s="251"/>
      <c r="S557" s="251"/>
      <c r="T557" s="25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3" t="s">
        <v>174</v>
      </c>
      <c r="AU557" s="253" t="s">
        <v>82</v>
      </c>
      <c r="AV557" s="13" t="s">
        <v>80</v>
      </c>
      <c r="AW557" s="13" t="s">
        <v>34</v>
      </c>
      <c r="AX557" s="13" t="s">
        <v>73</v>
      </c>
      <c r="AY557" s="253" t="s">
        <v>164</v>
      </c>
    </row>
    <row r="558" s="13" customFormat="1">
      <c r="A558" s="13"/>
      <c r="B558" s="244"/>
      <c r="C558" s="245"/>
      <c r="D558" s="240" t="s">
        <v>174</v>
      </c>
      <c r="E558" s="246" t="s">
        <v>21</v>
      </c>
      <c r="F558" s="247" t="s">
        <v>582</v>
      </c>
      <c r="G558" s="245"/>
      <c r="H558" s="246" t="s">
        <v>21</v>
      </c>
      <c r="I558" s="248"/>
      <c r="J558" s="245"/>
      <c r="K558" s="245"/>
      <c r="L558" s="249"/>
      <c r="M558" s="250"/>
      <c r="N558" s="251"/>
      <c r="O558" s="251"/>
      <c r="P558" s="251"/>
      <c r="Q558" s="251"/>
      <c r="R558" s="251"/>
      <c r="S558" s="251"/>
      <c r="T558" s="25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3" t="s">
        <v>174</v>
      </c>
      <c r="AU558" s="253" t="s">
        <v>82</v>
      </c>
      <c r="AV558" s="13" t="s">
        <v>80</v>
      </c>
      <c r="AW558" s="13" t="s">
        <v>34</v>
      </c>
      <c r="AX558" s="13" t="s">
        <v>73</v>
      </c>
      <c r="AY558" s="253" t="s">
        <v>164</v>
      </c>
    </row>
    <row r="559" s="13" customFormat="1">
      <c r="A559" s="13"/>
      <c r="B559" s="244"/>
      <c r="C559" s="245"/>
      <c r="D559" s="240" t="s">
        <v>174</v>
      </c>
      <c r="E559" s="246" t="s">
        <v>21</v>
      </c>
      <c r="F559" s="247" t="s">
        <v>583</v>
      </c>
      <c r="G559" s="245"/>
      <c r="H559" s="246" t="s">
        <v>21</v>
      </c>
      <c r="I559" s="248"/>
      <c r="J559" s="245"/>
      <c r="K559" s="245"/>
      <c r="L559" s="249"/>
      <c r="M559" s="250"/>
      <c r="N559" s="251"/>
      <c r="O559" s="251"/>
      <c r="P559" s="251"/>
      <c r="Q559" s="251"/>
      <c r="R559" s="251"/>
      <c r="S559" s="251"/>
      <c r="T559" s="25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3" t="s">
        <v>174</v>
      </c>
      <c r="AU559" s="253" t="s">
        <v>82</v>
      </c>
      <c r="AV559" s="13" t="s">
        <v>80</v>
      </c>
      <c r="AW559" s="13" t="s">
        <v>34</v>
      </c>
      <c r="AX559" s="13" t="s">
        <v>73</v>
      </c>
      <c r="AY559" s="253" t="s">
        <v>164</v>
      </c>
    </row>
    <row r="560" s="14" customFormat="1">
      <c r="A560" s="14"/>
      <c r="B560" s="254"/>
      <c r="C560" s="255"/>
      <c r="D560" s="240" t="s">
        <v>174</v>
      </c>
      <c r="E560" s="256" t="s">
        <v>21</v>
      </c>
      <c r="F560" s="257" t="s">
        <v>584</v>
      </c>
      <c r="G560" s="255"/>
      <c r="H560" s="258">
        <v>170</v>
      </c>
      <c r="I560" s="259"/>
      <c r="J560" s="255"/>
      <c r="K560" s="255"/>
      <c r="L560" s="260"/>
      <c r="M560" s="261"/>
      <c r="N560" s="262"/>
      <c r="O560" s="262"/>
      <c r="P560" s="262"/>
      <c r="Q560" s="262"/>
      <c r="R560" s="262"/>
      <c r="S560" s="262"/>
      <c r="T560" s="26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4" t="s">
        <v>174</v>
      </c>
      <c r="AU560" s="264" t="s">
        <v>82</v>
      </c>
      <c r="AV560" s="14" t="s">
        <v>82</v>
      </c>
      <c r="AW560" s="14" t="s">
        <v>34</v>
      </c>
      <c r="AX560" s="14" t="s">
        <v>73</v>
      </c>
      <c r="AY560" s="264" t="s">
        <v>164</v>
      </c>
    </row>
    <row r="561" s="15" customFormat="1">
      <c r="A561" s="15"/>
      <c r="B561" s="276"/>
      <c r="C561" s="277"/>
      <c r="D561" s="240" t="s">
        <v>174</v>
      </c>
      <c r="E561" s="278" t="s">
        <v>21</v>
      </c>
      <c r="F561" s="279" t="s">
        <v>225</v>
      </c>
      <c r="G561" s="277"/>
      <c r="H561" s="280">
        <v>170</v>
      </c>
      <c r="I561" s="281"/>
      <c r="J561" s="277"/>
      <c r="K561" s="277"/>
      <c r="L561" s="282"/>
      <c r="M561" s="283"/>
      <c r="N561" s="284"/>
      <c r="O561" s="284"/>
      <c r="P561" s="284"/>
      <c r="Q561" s="284"/>
      <c r="R561" s="284"/>
      <c r="S561" s="284"/>
      <c r="T561" s="28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86" t="s">
        <v>174</v>
      </c>
      <c r="AU561" s="286" t="s">
        <v>82</v>
      </c>
      <c r="AV561" s="15" t="s">
        <v>171</v>
      </c>
      <c r="AW561" s="15" t="s">
        <v>34</v>
      </c>
      <c r="AX561" s="15" t="s">
        <v>80</v>
      </c>
      <c r="AY561" s="286" t="s">
        <v>164</v>
      </c>
    </row>
    <row r="562" s="2" customFormat="1" ht="16.5" customHeight="1">
      <c r="A562" s="39"/>
      <c r="B562" s="40"/>
      <c r="C562" s="265" t="s">
        <v>585</v>
      </c>
      <c r="D562" s="265" t="s">
        <v>178</v>
      </c>
      <c r="E562" s="266" t="s">
        <v>586</v>
      </c>
      <c r="F562" s="267" t="s">
        <v>587</v>
      </c>
      <c r="G562" s="268" t="s">
        <v>253</v>
      </c>
      <c r="H562" s="269">
        <v>187</v>
      </c>
      <c r="I562" s="270"/>
      <c r="J562" s="271">
        <f>ROUND(I562*H562,2)</f>
        <v>0</v>
      </c>
      <c r="K562" s="267" t="s">
        <v>170</v>
      </c>
      <c r="L562" s="272"/>
      <c r="M562" s="273" t="s">
        <v>21</v>
      </c>
      <c r="N562" s="274" t="s">
        <v>44</v>
      </c>
      <c r="O562" s="85"/>
      <c r="P562" s="236">
        <f>O562*H562</f>
        <v>0</v>
      </c>
      <c r="Q562" s="236">
        <v>0.00010000000000000001</v>
      </c>
      <c r="R562" s="236">
        <f>Q562*H562</f>
        <v>0.018700000000000001</v>
      </c>
      <c r="S562" s="236">
        <v>0</v>
      </c>
      <c r="T562" s="23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8" t="s">
        <v>182</v>
      </c>
      <c r="AT562" s="238" t="s">
        <v>178</v>
      </c>
      <c r="AU562" s="238" t="s">
        <v>82</v>
      </c>
      <c r="AY562" s="18" t="s">
        <v>164</v>
      </c>
      <c r="BE562" s="239">
        <f>IF(N562="základní",J562,0)</f>
        <v>0</v>
      </c>
      <c r="BF562" s="239">
        <f>IF(N562="snížená",J562,0)</f>
        <v>0</v>
      </c>
      <c r="BG562" s="239">
        <f>IF(N562="zákl. přenesená",J562,0)</f>
        <v>0</v>
      </c>
      <c r="BH562" s="239">
        <f>IF(N562="sníž. přenesená",J562,0)</f>
        <v>0</v>
      </c>
      <c r="BI562" s="239">
        <f>IF(N562="nulová",J562,0)</f>
        <v>0</v>
      </c>
      <c r="BJ562" s="18" t="s">
        <v>80</v>
      </c>
      <c r="BK562" s="239">
        <f>ROUND(I562*H562,2)</f>
        <v>0</v>
      </c>
      <c r="BL562" s="18" t="s">
        <v>171</v>
      </c>
      <c r="BM562" s="238" t="s">
        <v>588</v>
      </c>
    </row>
    <row r="563" s="2" customFormat="1">
      <c r="A563" s="39"/>
      <c r="B563" s="40"/>
      <c r="C563" s="41"/>
      <c r="D563" s="240" t="s">
        <v>173</v>
      </c>
      <c r="E563" s="41"/>
      <c r="F563" s="241" t="s">
        <v>587</v>
      </c>
      <c r="G563" s="41"/>
      <c r="H563" s="41"/>
      <c r="I563" s="147"/>
      <c r="J563" s="41"/>
      <c r="K563" s="41"/>
      <c r="L563" s="45"/>
      <c r="M563" s="242"/>
      <c r="N563" s="243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173</v>
      </c>
      <c r="AU563" s="18" t="s">
        <v>82</v>
      </c>
    </row>
    <row r="564" s="14" customFormat="1">
      <c r="A564" s="14"/>
      <c r="B564" s="254"/>
      <c r="C564" s="255"/>
      <c r="D564" s="240" t="s">
        <v>174</v>
      </c>
      <c r="E564" s="256" t="s">
        <v>21</v>
      </c>
      <c r="F564" s="257" t="s">
        <v>589</v>
      </c>
      <c r="G564" s="255"/>
      <c r="H564" s="258">
        <v>187</v>
      </c>
      <c r="I564" s="259"/>
      <c r="J564" s="255"/>
      <c r="K564" s="255"/>
      <c r="L564" s="260"/>
      <c r="M564" s="261"/>
      <c r="N564" s="262"/>
      <c r="O564" s="262"/>
      <c r="P564" s="262"/>
      <c r="Q564" s="262"/>
      <c r="R564" s="262"/>
      <c r="S564" s="262"/>
      <c r="T564" s="26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4" t="s">
        <v>174</v>
      </c>
      <c r="AU564" s="264" t="s">
        <v>82</v>
      </c>
      <c r="AV564" s="14" t="s">
        <v>82</v>
      </c>
      <c r="AW564" s="14" t="s">
        <v>34</v>
      </c>
      <c r="AX564" s="14" t="s">
        <v>80</v>
      </c>
      <c r="AY564" s="264" t="s">
        <v>164</v>
      </c>
    </row>
    <row r="565" s="12" customFormat="1" ht="22.8" customHeight="1">
      <c r="A565" s="12"/>
      <c r="B565" s="211"/>
      <c r="C565" s="212"/>
      <c r="D565" s="213" t="s">
        <v>72</v>
      </c>
      <c r="E565" s="225" t="s">
        <v>590</v>
      </c>
      <c r="F565" s="225" t="s">
        <v>591</v>
      </c>
      <c r="G565" s="212"/>
      <c r="H565" s="212"/>
      <c r="I565" s="215"/>
      <c r="J565" s="226">
        <f>BK565</f>
        <v>0</v>
      </c>
      <c r="K565" s="212"/>
      <c r="L565" s="217"/>
      <c r="M565" s="218"/>
      <c r="N565" s="219"/>
      <c r="O565" s="219"/>
      <c r="P565" s="220">
        <f>SUM(P566:P824)</f>
        <v>0</v>
      </c>
      <c r="Q565" s="219"/>
      <c r="R565" s="220">
        <f>SUM(R566:R824)</f>
        <v>34.411299039999989</v>
      </c>
      <c r="S565" s="219"/>
      <c r="T565" s="221">
        <f>SUM(T566:T824)</f>
        <v>4.0240799999999997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22" t="s">
        <v>80</v>
      </c>
      <c r="AT565" s="223" t="s">
        <v>72</v>
      </c>
      <c r="AU565" s="223" t="s">
        <v>80</v>
      </c>
      <c r="AY565" s="222" t="s">
        <v>164</v>
      </c>
      <c r="BK565" s="224">
        <f>SUM(BK566:BK824)</f>
        <v>0</v>
      </c>
    </row>
    <row r="566" s="2" customFormat="1" ht="21.75" customHeight="1">
      <c r="A566" s="39"/>
      <c r="B566" s="40"/>
      <c r="C566" s="227" t="s">
        <v>592</v>
      </c>
      <c r="D566" s="227" t="s">
        <v>166</v>
      </c>
      <c r="E566" s="228" t="s">
        <v>593</v>
      </c>
      <c r="F566" s="229" t="s">
        <v>594</v>
      </c>
      <c r="G566" s="230" t="s">
        <v>204</v>
      </c>
      <c r="H566" s="231">
        <v>307.94600000000003</v>
      </c>
      <c r="I566" s="232"/>
      <c r="J566" s="233">
        <f>ROUND(I566*H566,2)</f>
        <v>0</v>
      </c>
      <c r="K566" s="229" t="s">
        <v>170</v>
      </c>
      <c r="L566" s="45"/>
      <c r="M566" s="234" t="s">
        <v>21</v>
      </c>
      <c r="N566" s="235" t="s">
        <v>44</v>
      </c>
      <c r="O566" s="85"/>
      <c r="P566" s="236">
        <f>O566*H566</f>
        <v>0</v>
      </c>
      <c r="Q566" s="236">
        <v>0</v>
      </c>
      <c r="R566" s="236">
        <f>Q566*H566</f>
        <v>0</v>
      </c>
      <c r="S566" s="236">
        <v>0</v>
      </c>
      <c r="T566" s="23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8" t="s">
        <v>171</v>
      </c>
      <c r="AT566" s="238" t="s">
        <v>166</v>
      </c>
      <c r="AU566" s="238" t="s">
        <v>82</v>
      </c>
      <c r="AY566" s="18" t="s">
        <v>164</v>
      </c>
      <c r="BE566" s="239">
        <f>IF(N566="základní",J566,0)</f>
        <v>0</v>
      </c>
      <c r="BF566" s="239">
        <f>IF(N566="snížená",J566,0)</f>
        <v>0</v>
      </c>
      <c r="BG566" s="239">
        <f>IF(N566="zákl. přenesená",J566,0)</f>
        <v>0</v>
      </c>
      <c r="BH566" s="239">
        <f>IF(N566="sníž. přenesená",J566,0)</f>
        <v>0</v>
      </c>
      <c r="BI566" s="239">
        <f>IF(N566="nulová",J566,0)</f>
        <v>0</v>
      </c>
      <c r="BJ566" s="18" t="s">
        <v>80</v>
      </c>
      <c r="BK566" s="239">
        <f>ROUND(I566*H566,2)</f>
        <v>0</v>
      </c>
      <c r="BL566" s="18" t="s">
        <v>171</v>
      </c>
      <c r="BM566" s="238" t="s">
        <v>595</v>
      </c>
    </row>
    <row r="567" s="2" customFormat="1">
      <c r="A567" s="39"/>
      <c r="B567" s="40"/>
      <c r="C567" s="41"/>
      <c r="D567" s="240" t="s">
        <v>173</v>
      </c>
      <c r="E567" s="41"/>
      <c r="F567" s="241" t="s">
        <v>594</v>
      </c>
      <c r="G567" s="41"/>
      <c r="H567" s="41"/>
      <c r="I567" s="147"/>
      <c r="J567" s="41"/>
      <c r="K567" s="41"/>
      <c r="L567" s="45"/>
      <c r="M567" s="242"/>
      <c r="N567" s="243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173</v>
      </c>
      <c r="AU567" s="18" t="s">
        <v>82</v>
      </c>
    </row>
    <row r="568" s="13" customFormat="1">
      <c r="A568" s="13"/>
      <c r="B568" s="244"/>
      <c r="C568" s="245"/>
      <c r="D568" s="240" t="s">
        <v>174</v>
      </c>
      <c r="E568" s="246" t="s">
        <v>21</v>
      </c>
      <c r="F568" s="247" t="s">
        <v>596</v>
      </c>
      <c r="G568" s="245"/>
      <c r="H568" s="246" t="s">
        <v>21</v>
      </c>
      <c r="I568" s="248"/>
      <c r="J568" s="245"/>
      <c r="K568" s="245"/>
      <c r="L568" s="249"/>
      <c r="M568" s="250"/>
      <c r="N568" s="251"/>
      <c r="O568" s="251"/>
      <c r="P568" s="251"/>
      <c r="Q568" s="251"/>
      <c r="R568" s="251"/>
      <c r="S568" s="251"/>
      <c r="T568" s="25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3" t="s">
        <v>174</v>
      </c>
      <c r="AU568" s="253" t="s">
        <v>82</v>
      </c>
      <c r="AV568" s="13" t="s">
        <v>80</v>
      </c>
      <c r="AW568" s="13" t="s">
        <v>34</v>
      </c>
      <c r="AX568" s="13" t="s">
        <v>73</v>
      </c>
      <c r="AY568" s="253" t="s">
        <v>164</v>
      </c>
    </row>
    <row r="569" s="13" customFormat="1">
      <c r="A569" s="13"/>
      <c r="B569" s="244"/>
      <c r="C569" s="245"/>
      <c r="D569" s="240" t="s">
        <v>174</v>
      </c>
      <c r="E569" s="246" t="s">
        <v>21</v>
      </c>
      <c r="F569" s="247" t="s">
        <v>597</v>
      </c>
      <c r="G569" s="245"/>
      <c r="H569" s="246" t="s">
        <v>21</v>
      </c>
      <c r="I569" s="248"/>
      <c r="J569" s="245"/>
      <c r="K569" s="245"/>
      <c r="L569" s="249"/>
      <c r="M569" s="250"/>
      <c r="N569" s="251"/>
      <c r="O569" s="251"/>
      <c r="P569" s="251"/>
      <c r="Q569" s="251"/>
      <c r="R569" s="251"/>
      <c r="S569" s="251"/>
      <c r="T569" s="25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3" t="s">
        <v>174</v>
      </c>
      <c r="AU569" s="253" t="s">
        <v>82</v>
      </c>
      <c r="AV569" s="13" t="s">
        <v>80</v>
      </c>
      <c r="AW569" s="13" t="s">
        <v>34</v>
      </c>
      <c r="AX569" s="13" t="s">
        <v>73</v>
      </c>
      <c r="AY569" s="253" t="s">
        <v>164</v>
      </c>
    </row>
    <row r="570" s="13" customFormat="1">
      <c r="A570" s="13"/>
      <c r="B570" s="244"/>
      <c r="C570" s="245"/>
      <c r="D570" s="240" t="s">
        <v>174</v>
      </c>
      <c r="E570" s="246" t="s">
        <v>21</v>
      </c>
      <c r="F570" s="247" t="s">
        <v>402</v>
      </c>
      <c r="G570" s="245"/>
      <c r="H570" s="246" t="s">
        <v>21</v>
      </c>
      <c r="I570" s="248"/>
      <c r="J570" s="245"/>
      <c r="K570" s="245"/>
      <c r="L570" s="249"/>
      <c r="M570" s="250"/>
      <c r="N570" s="251"/>
      <c r="O570" s="251"/>
      <c r="P570" s="251"/>
      <c r="Q570" s="251"/>
      <c r="R570" s="251"/>
      <c r="S570" s="251"/>
      <c r="T570" s="25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3" t="s">
        <v>174</v>
      </c>
      <c r="AU570" s="253" t="s">
        <v>82</v>
      </c>
      <c r="AV570" s="13" t="s">
        <v>80</v>
      </c>
      <c r="AW570" s="13" t="s">
        <v>34</v>
      </c>
      <c r="AX570" s="13" t="s">
        <v>73</v>
      </c>
      <c r="AY570" s="253" t="s">
        <v>164</v>
      </c>
    </row>
    <row r="571" s="14" customFormat="1">
      <c r="A571" s="14"/>
      <c r="B571" s="254"/>
      <c r="C571" s="255"/>
      <c r="D571" s="240" t="s">
        <v>174</v>
      </c>
      <c r="E571" s="256" t="s">
        <v>21</v>
      </c>
      <c r="F571" s="257" t="s">
        <v>598</v>
      </c>
      <c r="G571" s="255"/>
      <c r="H571" s="258">
        <v>5.0140000000000002</v>
      </c>
      <c r="I571" s="259"/>
      <c r="J571" s="255"/>
      <c r="K571" s="255"/>
      <c r="L571" s="260"/>
      <c r="M571" s="261"/>
      <c r="N571" s="262"/>
      <c r="O571" s="262"/>
      <c r="P571" s="262"/>
      <c r="Q571" s="262"/>
      <c r="R571" s="262"/>
      <c r="S571" s="262"/>
      <c r="T571" s="26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4" t="s">
        <v>174</v>
      </c>
      <c r="AU571" s="264" t="s">
        <v>82</v>
      </c>
      <c r="AV571" s="14" t="s">
        <v>82</v>
      </c>
      <c r="AW571" s="14" t="s">
        <v>34</v>
      </c>
      <c r="AX571" s="14" t="s">
        <v>73</v>
      </c>
      <c r="AY571" s="264" t="s">
        <v>164</v>
      </c>
    </row>
    <row r="572" s="14" customFormat="1">
      <c r="A572" s="14"/>
      <c r="B572" s="254"/>
      <c r="C572" s="255"/>
      <c r="D572" s="240" t="s">
        <v>174</v>
      </c>
      <c r="E572" s="256" t="s">
        <v>21</v>
      </c>
      <c r="F572" s="257" t="s">
        <v>599</v>
      </c>
      <c r="G572" s="255"/>
      <c r="H572" s="258">
        <v>5.3630000000000004</v>
      </c>
      <c r="I572" s="259"/>
      <c r="J572" s="255"/>
      <c r="K572" s="255"/>
      <c r="L572" s="260"/>
      <c r="M572" s="261"/>
      <c r="N572" s="262"/>
      <c r="O572" s="262"/>
      <c r="P572" s="262"/>
      <c r="Q572" s="262"/>
      <c r="R572" s="262"/>
      <c r="S572" s="262"/>
      <c r="T572" s="26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4" t="s">
        <v>174</v>
      </c>
      <c r="AU572" s="264" t="s">
        <v>82</v>
      </c>
      <c r="AV572" s="14" t="s">
        <v>82</v>
      </c>
      <c r="AW572" s="14" t="s">
        <v>34</v>
      </c>
      <c r="AX572" s="14" t="s">
        <v>73</v>
      </c>
      <c r="AY572" s="264" t="s">
        <v>164</v>
      </c>
    </row>
    <row r="573" s="14" customFormat="1">
      <c r="A573" s="14"/>
      <c r="B573" s="254"/>
      <c r="C573" s="255"/>
      <c r="D573" s="240" t="s">
        <v>174</v>
      </c>
      <c r="E573" s="256" t="s">
        <v>21</v>
      </c>
      <c r="F573" s="257" t="s">
        <v>600</v>
      </c>
      <c r="G573" s="255"/>
      <c r="H573" s="258">
        <v>10.529999999999999</v>
      </c>
      <c r="I573" s="259"/>
      <c r="J573" s="255"/>
      <c r="K573" s="255"/>
      <c r="L573" s="260"/>
      <c r="M573" s="261"/>
      <c r="N573" s="262"/>
      <c r="O573" s="262"/>
      <c r="P573" s="262"/>
      <c r="Q573" s="262"/>
      <c r="R573" s="262"/>
      <c r="S573" s="262"/>
      <c r="T573" s="26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4" t="s">
        <v>174</v>
      </c>
      <c r="AU573" s="264" t="s">
        <v>82</v>
      </c>
      <c r="AV573" s="14" t="s">
        <v>82</v>
      </c>
      <c r="AW573" s="14" t="s">
        <v>34</v>
      </c>
      <c r="AX573" s="14" t="s">
        <v>73</v>
      </c>
      <c r="AY573" s="264" t="s">
        <v>164</v>
      </c>
    </row>
    <row r="574" s="14" customFormat="1">
      <c r="A574" s="14"/>
      <c r="B574" s="254"/>
      <c r="C574" s="255"/>
      <c r="D574" s="240" t="s">
        <v>174</v>
      </c>
      <c r="E574" s="256" t="s">
        <v>21</v>
      </c>
      <c r="F574" s="257" t="s">
        <v>601</v>
      </c>
      <c r="G574" s="255"/>
      <c r="H574" s="258">
        <v>6.2480000000000002</v>
      </c>
      <c r="I574" s="259"/>
      <c r="J574" s="255"/>
      <c r="K574" s="255"/>
      <c r="L574" s="260"/>
      <c r="M574" s="261"/>
      <c r="N574" s="262"/>
      <c r="O574" s="262"/>
      <c r="P574" s="262"/>
      <c r="Q574" s="262"/>
      <c r="R574" s="262"/>
      <c r="S574" s="262"/>
      <c r="T574" s="26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4" t="s">
        <v>174</v>
      </c>
      <c r="AU574" s="264" t="s">
        <v>82</v>
      </c>
      <c r="AV574" s="14" t="s">
        <v>82</v>
      </c>
      <c r="AW574" s="14" t="s">
        <v>34</v>
      </c>
      <c r="AX574" s="14" t="s">
        <v>73</v>
      </c>
      <c r="AY574" s="264" t="s">
        <v>164</v>
      </c>
    </row>
    <row r="575" s="14" customFormat="1">
      <c r="A575" s="14"/>
      <c r="B575" s="254"/>
      <c r="C575" s="255"/>
      <c r="D575" s="240" t="s">
        <v>174</v>
      </c>
      <c r="E575" s="256" t="s">
        <v>21</v>
      </c>
      <c r="F575" s="257" t="s">
        <v>602</v>
      </c>
      <c r="G575" s="255"/>
      <c r="H575" s="258">
        <v>7.173</v>
      </c>
      <c r="I575" s="259"/>
      <c r="J575" s="255"/>
      <c r="K575" s="255"/>
      <c r="L575" s="260"/>
      <c r="M575" s="261"/>
      <c r="N575" s="262"/>
      <c r="O575" s="262"/>
      <c r="P575" s="262"/>
      <c r="Q575" s="262"/>
      <c r="R575" s="262"/>
      <c r="S575" s="262"/>
      <c r="T575" s="26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4" t="s">
        <v>174</v>
      </c>
      <c r="AU575" s="264" t="s">
        <v>82</v>
      </c>
      <c r="AV575" s="14" t="s">
        <v>82</v>
      </c>
      <c r="AW575" s="14" t="s">
        <v>34</v>
      </c>
      <c r="AX575" s="14" t="s">
        <v>73</v>
      </c>
      <c r="AY575" s="264" t="s">
        <v>164</v>
      </c>
    </row>
    <row r="576" s="14" customFormat="1">
      <c r="A576" s="14"/>
      <c r="B576" s="254"/>
      <c r="C576" s="255"/>
      <c r="D576" s="240" t="s">
        <v>174</v>
      </c>
      <c r="E576" s="256" t="s">
        <v>21</v>
      </c>
      <c r="F576" s="257" t="s">
        <v>603</v>
      </c>
      <c r="G576" s="255"/>
      <c r="H576" s="258">
        <v>4.2130000000000001</v>
      </c>
      <c r="I576" s="259"/>
      <c r="J576" s="255"/>
      <c r="K576" s="255"/>
      <c r="L576" s="260"/>
      <c r="M576" s="261"/>
      <c r="N576" s="262"/>
      <c r="O576" s="262"/>
      <c r="P576" s="262"/>
      <c r="Q576" s="262"/>
      <c r="R576" s="262"/>
      <c r="S576" s="262"/>
      <c r="T576" s="26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4" t="s">
        <v>174</v>
      </c>
      <c r="AU576" s="264" t="s">
        <v>82</v>
      </c>
      <c r="AV576" s="14" t="s">
        <v>82</v>
      </c>
      <c r="AW576" s="14" t="s">
        <v>34</v>
      </c>
      <c r="AX576" s="14" t="s">
        <v>73</v>
      </c>
      <c r="AY576" s="264" t="s">
        <v>164</v>
      </c>
    </row>
    <row r="577" s="14" customFormat="1">
      <c r="A577" s="14"/>
      <c r="B577" s="254"/>
      <c r="C577" s="255"/>
      <c r="D577" s="240" t="s">
        <v>174</v>
      </c>
      <c r="E577" s="256" t="s">
        <v>21</v>
      </c>
      <c r="F577" s="257" t="s">
        <v>604</v>
      </c>
      <c r="G577" s="255"/>
      <c r="H577" s="258">
        <v>22.050000000000001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4" t="s">
        <v>174</v>
      </c>
      <c r="AU577" s="264" t="s">
        <v>82</v>
      </c>
      <c r="AV577" s="14" t="s">
        <v>82</v>
      </c>
      <c r="AW577" s="14" t="s">
        <v>34</v>
      </c>
      <c r="AX577" s="14" t="s">
        <v>73</v>
      </c>
      <c r="AY577" s="264" t="s">
        <v>164</v>
      </c>
    </row>
    <row r="578" s="14" customFormat="1">
      <c r="A578" s="14"/>
      <c r="B578" s="254"/>
      <c r="C578" s="255"/>
      <c r="D578" s="240" t="s">
        <v>174</v>
      </c>
      <c r="E578" s="256" t="s">
        <v>21</v>
      </c>
      <c r="F578" s="257" t="s">
        <v>605</v>
      </c>
      <c r="G578" s="255"/>
      <c r="H578" s="258">
        <v>2.625</v>
      </c>
      <c r="I578" s="259"/>
      <c r="J578" s="255"/>
      <c r="K578" s="255"/>
      <c r="L578" s="260"/>
      <c r="M578" s="261"/>
      <c r="N578" s="262"/>
      <c r="O578" s="262"/>
      <c r="P578" s="262"/>
      <c r="Q578" s="262"/>
      <c r="R578" s="262"/>
      <c r="S578" s="262"/>
      <c r="T578" s="26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4" t="s">
        <v>174</v>
      </c>
      <c r="AU578" s="264" t="s">
        <v>82</v>
      </c>
      <c r="AV578" s="14" t="s">
        <v>82</v>
      </c>
      <c r="AW578" s="14" t="s">
        <v>34</v>
      </c>
      <c r="AX578" s="14" t="s">
        <v>73</v>
      </c>
      <c r="AY578" s="264" t="s">
        <v>164</v>
      </c>
    </row>
    <row r="579" s="14" customFormat="1">
      <c r="A579" s="14"/>
      <c r="B579" s="254"/>
      <c r="C579" s="255"/>
      <c r="D579" s="240" t="s">
        <v>174</v>
      </c>
      <c r="E579" s="256" t="s">
        <v>21</v>
      </c>
      <c r="F579" s="257" t="s">
        <v>606</v>
      </c>
      <c r="G579" s="255"/>
      <c r="H579" s="258">
        <v>0.92800000000000005</v>
      </c>
      <c r="I579" s="259"/>
      <c r="J579" s="255"/>
      <c r="K579" s="255"/>
      <c r="L579" s="260"/>
      <c r="M579" s="261"/>
      <c r="N579" s="262"/>
      <c r="O579" s="262"/>
      <c r="P579" s="262"/>
      <c r="Q579" s="262"/>
      <c r="R579" s="262"/>
      <c r="S579" s="262"/>
      <c r="T579" s="26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4" t="s">
        <v>174</v>
      </c>
      <c r="AU579" s="264" t="s">
        <v>82</v>
      </c>
      <c r="AV579" s="14" t="s">
        <v>82</v>
      </c>
      <c r="AW579" s="14" t="s">
        <v>34</v>
      </c>
      <c r="AX579" s="14" t="s">
        <v>73</v>
      </c>
      <c r="AY579" s="264" t="s">
        <v>164</v>
      </c>
    </row>
    <row r="580" s="14" customFormat="1">
      <c r="A580" s="14"/>
      <c r="B580" s="254"/>
      <c r="C580" s="255"/>
      <c r="D580" s="240" t="s">
        <v>174</v>
      </c>
      <c r="E580" s="256" t="s">
        <v>21</v>
      </c>
      <c r="F580" s="257" t="s">
        <v>607</v>
      </c>
      <c r="G580" s="255"/>
      <c r="H580" s="258">
        <v>3.2410000000000001</v>
      </c>
      <c r="I580" s="259"/>
      <c r="J580" s="255"/>
      <c r="K580" s="255"/>
      <c r="L580" s="260"/>
      <c r="M580" s="261"/>
      <c r="N580" s="262"/>
      <c r="O580" s="262"/>
      <c r="P580" s="262"/>
      <c r="Q580" s="262"/>
      <c r="R580" s="262"/>
      <c r="S580" s="262"/>
      <c r="T580" s="26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4" t="s">
        <v>174</v>
      </c>
      <c r="AU580" s="264" t="s">
        <v>82</v>
      </c>
      <c r="AV580" s="14" t="s">
        <v>82</v>
      </c>
      <c r="AW580" s="14" t="s">
        <v>34</v>
      </c>
      <c r="AX580" s="14" t="s">
        <v>73</v>
      </c>
      <c r="AY580" s="264" t="s">
        <v>164</v>
      </c>
    </row>
    <row r="581" s="13" customFormat="1">
      <c r="A581" s="13"/>
      <c r="B581" s="244"/>
      <c r="C581" s="245"/>
      <c r="D581" s="240" t="s">
        <v>174</v>
      </c>
      <c r="E581" s="246" t="s">
        <v>21</v>
      </c>
      <c r="F581" s="247" t="s">
        <v>608</v>
      </c>
      <c r="G581" s="245"/>
      <c r="H581" s="246" t="s">
        <v>21</v>
      </c>
      <c r="I581" s="248"/>
      <c r="J581" s="245"/>
      <c r="K581" s="245"/>
      <c r="L581" s="249"/>
      <c r="M581" s="250"/>
      <c r="N581" s="251"/>
      <c r="O581" s="251"/>
      <c r="P581" s="251"/>
      <c r="Q581" s="251"/>
      <c r="R581" s="251"/>
      <c r="S581" s="251"/>
      <c r="T581" s="25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3" t="s">
        <v>174</v>
      </c>
      <c r="AU581" s="253" t="s">
        <v>82</v>
      </c>
      <c r="AV581" s="13" t="s">
        <v>80</v>
      </c>
      <c r="AW581" s="13" t="s">
        <v>34</v>
      </c>
      <c r="AX581" s="13" t="s">
        <v>73</v>
      </c>
      <c r="AY581" s="253" t="s">
        <v>164</v>
      </c>
    </row>
    <row r="582" s="14" customFormat="1">
      <c r="A582" s="14"/>
      <c r="B582" s="254"/>
      <c r="C582" s="255"/>
      <c r="D582" s="240" t="s">
        <v>174</v>
      </c>
      <c r="E582" s="256" t="s">
        <v>21</v>
      </c>
      <c r="F582" s="257" t="s">
        <v>609</v>
      </c>
      <c r="G582" s="255"/>
      <c r="H582" s="258">
        <v>9.2550000000000008</v>
      </c>
      <c r="I582" s="259"/>
      <c r="J582" s="255"/>
      <c r="K582" s="255"/>
      <c r="L582" s="260"/>
      <c r="M582" s="261"/>
      <c r="N582" s="262"/>
      <c r="O582" s="262"/>
      <c r="P582" s="262"/>
      <c r="Q582" s="262"/>
      <c r="R582" s="262"/>
      <c r="S582" s="262"/>
      <c r="T582" s="26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4" t="s">
        <v>174</v>
      </c>
      <c r="AU582" s="264" t="s">
        <v>82</v>
      </c>
      <c r="AV582" s="14" t="s">
        <v>82</v>
      </c>
      <c r="AW582" s="14" t="s">
        <v>34</v>
      </c>
      <c r="AX582" s="14" t="s">
        <v>73</v>
      </c>
      <c r="AY582" s="264" t="s">
        <v>164</v>
      </c>
    </row>
    <row r="583" s="14" customFormat="1">
      <c r="A583" s="14"/>
      <c r="B583" s="254"/>
      <c r="C583" s="255"/>
      <c r="D583" s="240" t="s">
        <v>174</v>
      </c>
      <c r="E583" s="256" t="s">
        <v>21</v>
      </c>
      <c r="F583" s="257" t="s">
        <v>610</v>
      </c>
      <c r="G583" s="255"/>
      <c r="H583" s="258">
        <v>3.5459999999999998</v>
      </c>
      <c r="I583" s="259"/>
      <c r="J583" s="255"/>
      <c r="K583" s="255"/>
      <c r="L583" s="260"/>
      <c r="M583" s="261"/>
      <c r="N583" s="262"/>
      <c r="O583" s="262"/>
      <c r="P583" s="262"/>
      <c r="Q583" s="262"/>
      <c r="R583" s="262"/>
      <c r="S583" s="262"/>
      <c r="T583" s="26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4" t="s">
        <v>174</v>
      </c>
      <c r="AU583" s="264" t="s">
        <v>82</v>
      </c>
      <c r="AV583" s="14" t="s">
        <v>82</v>
      </c>
      <c r="AW583" s="14" t="s">
        <v>34</v>
      </c>
      <c r="AX583" s="14" t="s">
        <v>73</v>
      </c>
      <c r="AY583" s="264" t="s">
        <v>164</v>
      </c>
    </row>
    <row r="584" s="14" customFormat="1">
      <c r="A584" s="14"/>
      <c r="B584" s="254"/>
      <c r="C584" s="255"/>
      <c r="D584" s="240" t="s">
        <v>174</v>
      </c>
      <c r="E584" s="256" t="s">
        <v>21</v>
      </c>
      <c r="F584" s="257" t="s">
        <v>611</v>
      </c>
      <c r="G584" s="255"/>
      <c r="H584" s="258">
        <v>1.9350000000000001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4" t="s">
        <v>174</v>
      </c>
      <c r="AU584" s="264" t="s">
        <v>82</v>
      </c>
      <c r="AV584" s="14" t="s">
        <v>82</v>
      </c>
      <c r="AW584" s="14" t="s">
        <v>34</v>
      </c>
      <c r="AX584" s="14" t="s">
        <v>73</v>
      </c>
      <c r="AY584" s="264" t="s">
        <v>164</v>
      </c>
    </row>
    <row r="585" s="14" customFormat="1">
      <c r="A585" s="14"/>
      <c r="B585" s="254"/>
      <c r="C585" s="255"/>
      <c r="D585" s="240" t="s">
        <v>174</v>
      </c>
      <c r="E585" s="256" t="s">
        <v>21</v>
      </c>
      <c r="F585" s="257" t="s">
        <v>612</v>
      </c>
      <c r="G585" s="255"/>
      <c r="H585" s="258">
        <v>3.1520000000000001</v>
      </c>
      <c r="I585" s="259"/>
      <c r="J585" s="255"/>
      <c r="K585" s="255"/>
      <c r="L585" s="260"/>
      <c r="M585" s="261"/>
      <c r="N585" s="262"/>
      <c r="O585" s="262"/>
      <c r="P585" s="262"/>
      <c r="Q585" s="262"/>
      <c r="R585" s="262"/>
      <c r="S585" s="262"/>
      <c r="T585" s="26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4" t="s">
        <v>174</v>
      </c>
      <c r="AU585" s="264" t="s">
        <v>82</v>
      </c>
      <c r="AV585" s="14" t="s">
        <v>82</v>
      </c>
      <c r="AW585" s="14" t="s">
        <v>34</v>
      </c>
      <c r="AX585" s="14" t="s">
        <v>73</v>
      </c>
      <c r="AY585" s="264" t="s">
        <v>164</v>
      </c>
    </row>
    <row r="586" s="14" customFormat="1">
      <c r="A586" s="14"/>
      <c r="B586" s="254"/>
      <c r="C586" s="255"/>
      <c r="D586" s="240" t="s">
        <v>174</v>
      </c>
      <c r="E586" s="256" t="s">
        <v>21</v>
      </c>
      <c r="F586" s="257" t="s">
        <v>613</v>
      </c>
      <c r="G586" s="255"/>
      <c r="H586" s="258">
        <v>1.986</v>
      </c>
      <c r="I586" s="259"/>
      <c r="J586" s="255"/>
      <c r="K586" s="255"/>
      <c r="L586" s="260"/>
      <c r="M586" s="261"/>
      <c r="N586" s="262"/>
      <c r="O586" s="262"/>
      <c r="P586" s="262"/>
      <c r="Q586" s="262"/>
      <c r="R586" s="262"/>
      <c r="S586" s="262"/>
      <c r="T586" s="26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4" t="s">
        <v>174</v>
      </c>
      <c r="AU586" s="264" t="s">
        <v>82</v>
      </c>
      <c r="AV586" s="14" t="s">
        <v>82</v>
      </c>
      <c r="AW586" s="14" t="s">
        <v>34</v>
      </c>
      <c r="AX586" s="14" t="s">
        <v>73</v>
      </c>
      <c r="AY586" s="264" t="s">
        <v>164</v>
      </c>
    </row>
    <row r="587" s="14" customFormat="1">
      <c r="A587" s="14"/>
      <c r="B587" s="254"/>
      <c r="C587" s="255"/>
      <c r="D587" s="240" t="s">
        <v>174</v>
      </c>
      <c r="E587" s="256" t="s">
        <v>21</v>
      </c>
      <c r="F587" s="257" t="s">
        <v>614</v>
      </c>
      <c r="G587" s="255"/>
      <c r="H587" s="258">
        <v>3.794</v>
      </c>
      <c r="I587" s="259"/>
      <c r="J587" s="255"/>
      <c r="K587" s="255"/>
      <c r="L587" s="260"/>
      <c r="M587" s="261"/>
      <c r="N587" s="262"/>
      <c r="O587" s="262"/>
      <c r="P587" s="262"/>
      <c r="Q587" s="262"/>
      <c r="R587" s="262"/>
      <c r="S587" s="262"/>
      <c r="T587" s="26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4" t="s">
        <v>174</v>
      </c>
      <c r="AU587" s="264" t="s">
        <v>82</v>
      </c>
      <c r="AV587" s="14" t="s">
        <v>82</v>
      </c>
      <c r="AW587" s="14" t="s">
        <v>34</v>
      </c>
      <c r="AX587" s="14" t="s">
        <v>73</v>
      </c>
      <c r="AY587" s="264" t="s">
        <v>164</v>
      </c>
    </row>
    <row r="588" s="14" customFormat="1">
      <c r="A588" s="14"/>
      <c r="B588" s="254"/>
      <c r="C588" s="255"/>
      <c r="D588" s="240" t="s">
        <v>174</v>
      </c>
      <c r="E588" s="256" t="s">
        <v>21</v>
      </c>
      <c r="F588" s="257" t="s">
        <v>615</v>
      </c>
      <c r="G588" s="255"/>
      <c r="H588" s="258">
        <v>3.0249999999999999</v>
      </c>
      <c r="I588" s="259"/>
      <c r="J588" s="255"/>
      <c r="K588" s="255"/>
      <c r="L588" s="260"/>
      <c r="M588" s="261"/>
      <c r="N588" s="262"/>
      <c r="O588" s="262"/>
      <c r="P588" s="262"/>
      <c r="Q588" s="262"/>
      <c r="R588" s="262"/>
      <c r="S588" s="262"/>
      <c r="T588" s="26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4" t="s">
        <v>174</v>
      </c>
      <c r="AU588" s="264" t="s">
        <v>82</v>
      </c>
      <c r="AV588" s="14" t="s">
        <v>82</v>
      </c>
      <c r="AW588" s="14" t="s">
        <v>34</v>
      </c>
      <c r="AX588" s="14" t="s">
        <v>73</v>
      </c>
      <c r="AY588" s="264" t="s">
        <v>164</v>
      </c>
    </row>
    <row r="589" s="14" customFormat="1">
      <c r="A589" s="14"/>
      <c r="B589" s="254"/>
      <c r="C589" s="255"/>
      <c r="D589" s="240" t="s">
        <v>174</v>
      </c>
      <c r="E589" s="256" t="s">
        <v>21</v>
      </c>
      <c r="F589" s="257" t="s">
        <v>616</v>
      </c>
      <c r="G589" s="255"/>
      <c r="H589" s="258">
        <v>1.8680000000000001</v>
      </c>
      <c r="I589" s="259"/>
      <c r="J589" s="255"/>
      <c r="K589" s="255"/>
      <c r="L589" s="260"/>
      <c r="M589" s="261"/>
      <c r="N589" s="262"/>
      <c r="O589" s="262"/>
      <c r="P589" s="262"/>
      <c r="Q589" s="262"/>
      <c r="R589" s="262"/>
      <c r="S589" s="262"/>
      <c r="T589" s="26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4" t="s">
        <v>174</v>
      </c>
      <c r="AU589" s="264" t="s">
        <v>82</v>
      </c>
      <c r="AV589" s="14" t="s">
        <v>82</v>
      </c>
      <c r="AW589" s="14" t="s">
        <v>34</v>
      </c>
      <c r="AX589" s="14" t="s">
        <v>73</v>
      </c>
      <c r="AY589" s="264" t="s">
        <v>164</v>
      </c>
    </row>
    <row r="590" s="13" customFormat="1">
      <c r="A590" s="13"/>
      <c r="B590" s="244"/>
      <c r="C590" s="245"/>
      <c r="D590" s="240" t="s">
        <v>174</v>
      </c>
      <c r="E590" s="246" t="s">
        <v>21</v>
      </c>
      <c r="F590" s="247" t="s">
        <v>617</v>
      </c>
      <c r="G590" s="245"/>
      <c r="H590" s="246" t="s">
        <v>21</v>
      </c>
      <c r="I590" s="248"/>
      <c r="J590" s="245"/>
      <c r="K590" s="245"/>
      <c r="L590" s="249"/>
      <c r="M590" s="250"/>
      <c r="N590" s="251"/>
      <c r="O590" s="251"/>
      <c r="P590" s="251"/>
      <c r="Q590" s="251"/>
      <c r="R590" s="251"/>
      <c r="S590" s="251"/>
      <c r="T590" s="25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3" t="s">
        <v>174</v>
      </c>
      <c r="AU590" s="253" t="s">
        <v>82</v>
      </c>
      <c r="AV590" s="13" t="s">
        <v>80</v>
      </c>
      <c r="AW590" s="13" t="s">
        <v>34</v>
      </c>
      <c r="AX590" s="13" t="s">
        <v>73</v>
      </c>
      <c r="AY590" s="253" t="s">
        <v>164</v>
      </c>
    </row>
    <row r="591" s="14" customFormat="1">
      <c r="A591" s="14"/>
      <c r="B591" s="254"/>
      <c r="C591" s="255"/>
      <c r="D591" s="240" t="s">
        <v>174</v>
      </c>
      <c r="E591" s="256" t="s">
        <v>21</v>
      </c>
      <c r="F591" s="257" t="s">
        <v>618</v>
      </c>
      <c r="G591" s="255"/>
      <c r="H591" s="258">
        <v>187</v>
      </c>
      <c r="I591" s="259"/>
      <c r="J591" s="255"/>
      <c r="K591" s="255"/>
      <c r="L591" s="260"/>
      <c r="M591" s="261"/>
      <c r="N591" s="262"/>
      <c r="O591" s="262"/>
      <c r="P591" s="262"/>
      <c r="Q591" s="262"/>
      <c r="R591" s="262"/>
      <c r="S591" s="262"/>
      <c r="T591" s="26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4" t="s">
        <v>174</v>
      </c>
      <c r="AU591" s="264" t="s">
        <v>82</v>
      </c>
      <c r="AV591" s="14" t="s">
        <v>82</v>
      </c>
      <c r="AW591" s="14" t="s">
        <v>34</v>
      </c>
      <c r="AX591" s="14" t="s">
        <v>73</v>
      </c>
      <c r="AY591" s="264" t="s">
        <v>164</v>
      </c>
    </row>
    <row r="592" s="13" customFormat="1">
      <c r="A592" s="13"/>
      <c r="B592" s="244"/>
      <c r="C592" s="245"/>
      <c r="D592" s="240" t="s">
        <v>174</v>
      </c>
      <c r="E592" s="246" t="s">
        <v>21</v>
      </c>
      <c r="F592" s="247" t="s">
        <v>619</v>
      </c>
      <c r="G592" s="245"/>
      <c r="H592" s="246" t="s">
        <v>21</v>
      </c>
      <c r="I592" s="248"/>
      <c r="J592" s="245"/>
      <c r="K592" s="245"/>
      <c r="L592" s="249"/>
      <c r="M592" s="250"/>
      <c r="N592" s="251"/>
      <c r="O592" s="251"/>
      <c r="P592" s="251"/>
      <c r="Q592" s="251"/>
      <c r="R592" s="251"/>
      <c r="S592" s="251"/>
      <c r="T592" s="25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3" t="s">
        <v>174</v>
      </c>
      <c r="AU592" s="253" t="s">
        <v>82</v>
      </c>
      <c r="AV592" s="13" t="s">
        <v>80</v>
      </c>
      <c r="AW592" s="13" t="s">
        <v>34</v>
      </c>
      <c r="AX592" s="13" t="s">
        <v>73</v>
      </c>
      <c r="AY592" s="253" t="s">
        <v>164</v>
      </c>
    </row>
    <row r="593" s="14" customFormat="1">
      <c r="A593" s="14"/>
      <c r="B593" s="254"/>
      <c r="C593" s="255"/>
      <c r="D593" s="240" t="s">
        <v>174</v>
      </c>
      <c r="E593" s="256" t="s">
        <v>21</v>
      </c>
      <c r="F593" s="257" t="s">
        <v>620</v>
      </c>
      <c r="G593" s="255"/>
      <c r="H593" s="258">
        <v>25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4" t="s">
        <v>174</v>
      </c>
      <c r="AU593" s="264" t="s">
        <v>82</v>
      </c>
      <c r="AV593" s="14" t="s">
        <v>82</v>
      </c>
      <c r="AW593" s="14" t="s">
        <v>34</v>
      </c>
      <c r="AX593" s="14" t="s">
        <v>73</v>
      </c>
      <c r="AY593" s="264" t="s">
        <v>164</v>
      </c>
    </row>
    <row r="594" s="15" customFormat="1">
      <c r="A594" s="15"/>
      <c r="B594" s="276"/>
      <c r="C594" s="277"/>
      <c r="D594" s="240" t="s">
        <v>174</v>
      </c>
      <c r="E594" s="278" t="s">
        <v>21</v>
      </c>
      <c r="F594" s="279" t="s">
        <v>225</v>
      </c>
      <c r="G594" s="277"/>
      <c r="H594" s="280">
        <v>307.94600000000003</v>
      </c>
      <c r="I594" s="281"/>
      <c r="J594" s="277"/>
      <c r="K594" s="277"/>
      <c r="L594" s="282"/>
      <c r="M594" s="283"/>
      <c r="N594" s="284"/>
      <c r="O594" s="284"/>
      <c r="P594" s="284"/>
      <c r="Q594" s="284"/>
      <c r="R594" s="284"/>
      <c r="S594" s="284"/>
      <c r="T594" s="28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86" t="s">
        <v>174</v>
      </c>
      <c r="AU594" s="286" t="s">
        <v>82</v>
      </c>
      <c r="AV594" s="15" t="s">
        <v>171</v>
      </c>
      <c r="AW594" s="15" t="s">
        <v>34</v>
      </c>
      <c r="AX594" s="15" t="s">
        <v>80</v>
      </c>
      <c r="AY594" s="286" t="s">
        <v>164</v>
      </c>
    </row>
    <row r="595" s="2" customFormat="1" ht="21.75" customHeight="1">
      <c r="A595" s="39"/>
      <c r="B595" s="40"/>
      <c r="C595" s="227" t="s">
        <v>621</v>
      </c>
      <c r="D595" s="227" t="s">
        <v>166</v>
      </c>
      <c r="E595" s="228" t="s">
        <v>622</v>
      </c>
      <c r="F595" s="229" t="s">
        <v>623</v>
      </c>
      <c r="G595" s="230" t="s">
        <v>204</v>
      </c>
      <c r="H595" s="231">
        <v>181.5</v>
      </c>
      <c r="I595" s="232"/>
      <c r="J595" s="233">
        <f>ROUND(I595*H595,2)</f>
        <v>0</v>
      </c>
      <c r="K595" s="229" t="s">
        <v>170</v>
      </c>
      <c r="L595" s="45"/>
      <c r="M595" s="234" t="s">
        <v>21</v>
      </c>
      <c r="N595" s="235" t="s">
        <v>44</v>
      </c>
      <c r="O595" s="85"/>
      <c r="P595" s="236">
        <f>O595*H595</f>
        <v>0</v>
      </c>
      <c r="Q595" s="236">
        <v>0</v>
      </c>
      <c r="R595" s="236">
        <f>Q595*H595</f>
        <v>0</v>
      </c>
      <c r="S595" s="236">
        <v>0</v>
      </c>
      <c r="T595" s="237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8" t="s">
        <v>171</v>
      </c>
      <c r="AT595" s="238" t="s">
        <v>166</v>
      </c>
      <c r="AU595" s="238" t="s">
        <v>82</v>
      </c>
      <c r="AY595" s="18" t="s">
        <v>164</v>
      </c>
      <c r="BE595" s="239">
        <f>IF(N595="základní",J595,0)</f>
        <v>0</v>
      </c>
      <c r="BF595" s="239">
        <f>IF(N595="snížená",J595,0)</f>
        <v>0</v>
      </c>
      <c r="BG595" s="239">
        <f>IF(N595="zákl. přenesená",J595,0)</f>
        <v>0</v>
      </c>
      <c r="BH595" s="239">
        <f>IF(N595="sníž. přenesená",J595,0)</f>
        <v>0</v>
      </c>
      <c r="BI595" s="239">
        <f>IF(N595="nulová",J595,0)</f>
        <v>0</v>
      </c>
      <c r="BJ595" s="18" t="s">
        <v>80</v>
      </c>
      <c r="BK595" s="239">
        <f>ROUND(I595*H595,2)</f>
        <v>0</v>
      </c>
      <c r="BL595" s="18" t="s">
        <v>171</v>
      </c>
      <c r="BM595" s="238" t="s">
        <v>624</v>
      </c>
    </row>
    <row r="596" s="2" customFormat="1">
      <c r="A596" s="39"/>
      <c r="B596" s="40"/>
      <c r="C596" s="41"/>
      <c r="D596" s="240" t="s">
        <v>173</v>
      </c>
      <c r="E596" s="41"/>
      <c r="F596" s="241" t="s">
        <v>623</v>
      </c>
      <c r="G596" s="41"/>
      <c r="H596" s="41"/>
      <c r="I596" s="147"/>
      <c r="J596" s="41"/>
      <c r="K596" s="41"/>
      <c r="L596" s="45"/>
      <c r="M596" s="242"/>
      <c r="N596" s="243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173</v>
      </c>
      <c r="AU596" s="18" t="s">
        <v>82</v>
      </c>
    </row>
    <row r="597" s="13" customFormat="1">
      <c r="A597" s="13"/>
      <c r="B597" s="244"/>
      <c r="C597" s="245"/>
      <c r="D597" s="240" t="s">
        <v>174</v>
      </c>
      <c r="E597" s="246" t="s">
        <v>21</v>
      </c>
      <c r="F597" s="247" t="s">
        <v>625</v>
      </c>
      <c r="G597" s="245"/>
      <c r="H597" s="246" t="s">
        <v>21</v>
      </c>
      <c r="I597" s="248"/>
      <c r="J597" s="245"/>
      <c r="K597" s="245"/>
      <c r="L597" s="249"/>
      <c r="M597" s="250"/>
      <c r="N597" s="251"/>
      <c r="O597" s="251"/>
      <c r="P597" s="251"/>
      <c r="Q597" s="251"/>
      <c r="R597" s="251"/>
      <c r="S597" s="251"/>
      <c r="T597" s="25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3" t="s">
        <v>174</v>
      </c>
      <c r="AU597" s="253" t="s">
        <v>82</v>
      </c>
      <c r="AV597" s="13" t="s">
        <v>80</v>
      </c>
      <c r="AW597" s="13" t="s">
        <v>34</v>
      </c>
      <c r="AX597" s="13" t="s">
        <v>73</v>
      </c>
      <c r="AY597" s="253" t="s">
        <v>164</v>
      </c>
    </row>
    <row r="598" s="13" customFormat="1">
      <c r="A598" s="13"/>
      <c r="B598" s="244"/>
      <c r="C598" s="245"/>
      <c r="D598" s="240" t="s">
        <v>174</v>
      </c>
      <c r="E598" s="246" t="s">
        <v>21</v>
      </c>
      <c r="F598" s="247" t="s">
        <v>626</v>
      </c>
      <c r="G598" s="245"/>
      <c r="H598" s="246" t="s">
        <v>21</v>
      </c>
      <c r="I598" s="248"/>
      <c r="J598" s="245"/>
      <c r="K598" s="245"/>
      <c r="L598" s="249"/>
      <c r="M598" s="250"/>
      <c r="N598" s="251"/>
      <c r="O598" s="251"/>
      <c r="P598" s="251"/>
      <c r="Q598" s="251"/>
      <c r="R598" s="251"/>
      <c r="S598" s="251"/>
      <c r="T598" s="25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3" t="s">
        <v>174</v>
      </c>
      <c r="AU598" s="253" t="s">
        <v>82</v>
      </c>
      <c r="AV598" s="13" t="s">
        <v>80</v>
      </c>
      <c r="AW598" s="13" t="s">
        <v>34</v>
      </c>
      <c r="AX598" s="13" t="s">
        <v>73</v>
      </c>
      <c r="AY598" s="253" t="s">
        <v>164</v>
      </c>
    </row>
    <row r="599" s="14" customFormat="1">
      <c r="A599" s="14"/>
      <c r="B599" s="254"/>
      <c r="C599" s="255"/>
      <c r="D599" s="240" t="s">
        <v>174</v>
      </c>
      <c r="E599" s="256" t="s">
        <v>21</v>
      </c>
      <c r="F599" s="257" t="s">
        <v>627</v>
      </c>
      <c r="G599" s="255"/>
      <c r="H599" s="258">
        <v>51</v>
      </c>
      <c r="I599" s="259"/>
      <c r="J599" s="255"/>
      <c r="K599" s="255"/>
      <c r="L599" s="260"/>
      <c r="M599" s="261"/>
      <c r="N599" s="262"/>
      <c r="O599" s="262"/>
      <c r="P599" s="262"/>
      <c r="Q599" s="262"/>
      <c r="R599" s="262"/>
      <c r="S599" s="262"/>
      <c r="T599" s="26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4" t="s">
        <v>174</v>
      </c>
      <c r="AU599" s="264" t="s">
        <v>82</v>
      </c>
      <c r="AV599" s="14" t="s">
        <v>82</v>
      </c>
      <c r="AW599" s="14" t="s">
        <v>34</v>
      </c>
      <c r="AX599" s="14" t="s">
        <v>73</v>
      </c>
      <c r="AY599" s="264" t="s">
        <v>164</v>
      </c>
    </row>
    <row r="600" s="13" customFormat="1">
      <c r="A600" s="13"/>
      <c r="B600" s="244"/>
      <c r="C600" s="245"/>
      <c r="D600" s="240" t="s">
        <v>174</v>
      </c>
      <c r="E600" s="246" t="s">
        <v>21</v>
      </c>
      <c r="F600" s="247" t="s">
        <v>628</v>
      </c>
      <c r="G600" s="245"/>
      <c r="H600" s="246" t="s">
        <v>21</v>
      </c>
      <c r="I600" s="248"/>
      <c r="J600" s="245"/>
      <c r="K600" s="245"/>
      <c r="L600" s="249"/>
      <c r="M600" s="250"/>
      <c r="N600" s="251"/>
      <c r="O600" s="251"/>
      <c r="P600" s="251"/>
      <c r="Q600" s="251"/>
      <c r="R600" s="251"/>
      <c r="S600" s="251"/>
      <c r="T600" s="25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3" t="s">
        <v>174</v>
      </c>
      <c r="AU600" s="253" t="s">
        <v>82</v>
      </c>
      <c r="AV600" s="13" t="s">
        <v>80</v>
      </c>
      <c r="AW600" s="13" t="s">
        <v>34</v>
      </c>
      <c r="AX600" s="13" t="s">
        <v>73</v>
      </c>
      <c r="AY600" s="253" t="s">
        <v>164</v>
      </c>
    </row>
    <row r="601" s="14" customFormat="1">
      <c r="A601" s="14"/>
      <c r="B601" s="254"/>
      <c r="C601" s="255"/>
      <c r="D601" s="240" t="s">
        <v>174</v>
      </c>
      <c r="E601" s="256" t="s">
        <v>21</v>
      </c>
      <c r="F601" s="257" t="s">
        <v>629</v>
      </c>
      <c r="G601" s="255"/>
      <c r="H601" s="258">
        <v>93</v>
      </c>
      <c r="I601" s="259"/>
      <c r="J601" s="255"/>
      <c r="K601" s="255"/>
      <c r="L601" s="260"/>
      <c r="M601" s="261"/>
      <c r="N601" s="262"/>
      <c r="O601" s="262"/>
      <c r="P601" s="262"/>
      <c r="Q601" s="262"/>
      <c r="R601" s="262"/>
      <c r="S601" s="262"/>
      <c r="T601" s="26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4" t="s">
        <v>174</v>
      </c>
      <c r="AU601" s="264" t="s">
        <v>82</v>
      </c>
      <c r="AV601" s="14" t="s">
        <v>82</v>
      </c>
      <c r="AW601" s="14" t="s">
        <v>34</v>
      </c>
      <c r="AX601" s="14" t="s">
        <v>73</v>
      </c>
      <c r="AY601" s="264" t="s">
        <v>164</v>
      </c>
    </row>
    <row r="602" s="13" customFormat="1">
      <c r="A602" s="13"/>
      <c r="B602" s="244"/>
      <c r="C602" s="245"/>
      <c r="D602" s="240" t="s">
        <v>174</v>
      </c>
      <c r="E602" s="246" t="s">
        <v>21</v>
      </c>
      <c r="F602" s="247" t="s">
        <v>630</v>
      </c>
      <c r="G602" s="245"/>
      <c r="H602" s="246" t="s">
        <v>21</v>
      </c>
      <c r="I602" s="248"/>
      <c r="J602" s="245"/>
      <c r="K602" s="245"/>
      <c r="L602" s="249"/>
      <c r="M602" s="250"/>
      <c r="N602" s="251"/>
      <c r="O602" s="251"/>
      <c r="P602" s="251"/>
      <c r="Q602" s="251"/>
      <c r="R602" s="251"/>
      <c r="S602" s="251"/>
      <c r="T602" s="25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3" t="s">
        <v>174</v>
      </c>
      <c r="AU602" s="253" t="s">
        <v>82</v>
      </c>
      <c r="AV602" s="13" t="s">
        <v>80</v>
      </c>
      <c r="AW602" s="13" t="s">
        <v>34</v>
      </c>
      <c r="AX602" s="13" t="s">
        <v>73</v>
      </c>
      <c r="AY602" s="253" t="s">
        <v>164</v>
      </c>
    </row>
    <row r="603" s="14" customFormat="1">
      <c r="A603" s="14"/>
      <c r="B603" s="254"/>
      <c r="C603" s="255"/>
      <c r="D603" s="240" t="s">
        <v>174</v>
      </c>
      <c r="E603" s="256" t="s">
        <v>21</v>
      </c>
      <c r="F603" s="257" t="s">
        <v>631</v>
      </c>
      <c r="G603" s="255"/>
      <c r="H603" s="258">
        <v>37.5</v>
      </c>
      <c r="I603" s="259"/>
      <c r="J603" s="255"/>
      <c r="K603" s="255"/>
      <c r="L603" s="260"/>
      <c r="M603" s="261"/>
      <c r="N603" s="262"/>
      <c r="O603" s="262"/>
      <c r="P603" s="262"/>
      <c r="Q603" s="262"/>
      <c r="R603" s="262"/>
      <c r="S603" s="262"/>
      <c r="T603" s="26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4" t="s">
        <v>174</v>
      </c>
      <c r="AU603" s="264" t="s">
        <v>82</v>
      </c>
      <c r="AV603" s="14" t="s">
        <v>82</v>
      </c>
      <c r="AW603" s="14" t="s">
        <v>34</v>
      </c>
      <c r="AX603" s="14" t="s">
        <v>73</v>
      </c>
      <c r="AY603" s="264" t="s">
        <v>164</v>
      </c>
    </row>
    <row r="604" s="15" customFormat="1">
      <c r="A604" s="15"/>
      <c r="B604" s="276"/>
      <c r="C604" s="277"/>
      <c r="D604" s="240" t="s">
        <v>174</v>
      </c>
      <c r="E604" s="278" t="s">
        <v>21</v>
      </c>
      <c r="F604" s="279" t="s">
        <v>225</v>
      </c>
      <c r="G604" s="277"/>
      <c r="H604" s="280">
        <v>181.5</v>
      </c>
      <c r="I604" s="281"/>
      <c r="J604" s="277"/>
      <c r="K604" s="277"/>
      <c r="L604" s="282"/>
      <c r="M604" s="283"/>
      <c r="N604" s="284"/>
      <c r="O604" s="284"/>
      <c r="P604" s="284"/>
      <c r="Q604" s="284"/>
      <c r="R604" s="284"/>
      <c r="S604" s="284"/>
      <c r="T604" s="28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86" t="s">
        <v>174</v>
      </c>
      <c r="AU604" s="286" t="s">
        <v>82</v>
      </c>
      <c r="AV604" s="15" t="s">
        <v>171</v>
      </c>
      <c r="AW604" s="15" t="s">
        <v>34</v>
      </c>
      <c r="AX604" s="15" t="s">
        <v>80</v>
      </c>
      <c r="AY604" s="286" t="s">
        <v>164</v>
      </c>
    </row>
    <row r="605" s="2" customFormat="1" ht="16.5" customHeight="1">
      <c r="A605" s="39"/>
      <c r="B605" s="40"/>
      <c r="C605" s="227" t="s">
        <v>632</v>
      </c>
      <c r="D605" s="227" t="s">
        <v>166</v>
      </c>
      <c r="E605" s="228" t="s">
        <v>633</v>
      </c>
      <c r="F605" s="229" t="s">
        <v>634</v>
      </c>
      <c r="G605" s="230" t="s">
        <v>253</v>
      </c>
      <c r="H605" s="231">
        <v>115.8</v>
      </c>
      <c r="I605" s="232"/>
      <c r="J605" s="233">
        <f>ROUND(I605*H605,2)</f>
        <v>0</v>
      </c>
      <c r="K605" s="229" t="s">
        <v>170</v>
      </c>
      <c r="L605" s="45"/>
      <c r="M605" s="234" t="s">
        <v>21</v>
      </c>
      <c r="N605" s="235" t="s">
        <v>44</v>
      </c>
      <c r="O605" s="85"/>
      <c r="P605" s="236">
        <f>O605*H605</f>
        <v>0</v>
      </c>
      <c r="Q605" s="236">
        <v>0.020650000000000002</v>
      </c>
      <c r="R605" s="236">
        <f>Q605*H605</f>
        <v>2.39127</v>
      </c>
      <c r="S605" s="236">
        <v>0</v>
      </c>
      <c r="T605" s="237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8" t="s">
        <v>171</v>
      </c>
      <c r="AT605" s="238" t="s">
        <v>166</v>
      </c>
      <c r="AU605" s="238" t="s">
        <v>82</v>
      </c>
      <c r="AY605" s="18" t="s">
        <v>164</v>
      </c>
      <c r="BE605" s="239">
        <f>IF(N605="základní",J605,0)</f>
        <v>0</v>
      </c>
      <c r="BF605" s="239">
        <f>IF(N605="snížená",J605,0)</f>
        <v>0</v>
      </c>
      <c r="BG605" s="239">
        <f>IF(N605="zákl. přenesená",J605,0)</f>
        <v>0</v>
      </c>
      <c r="BH605" s="239">
        <f>IF(N605="sníž. přenesená",J605,0)</f>
        <v>0</v>
      </c>
      <c r="BI605" s="239">
        <f>IF(N605="nulová",J605,0)</f>
        <v>0</v>
      </c>
      <c r="BJ605" s="18" t="s">
        <v>80</v>
      </c>
      <c r="BK605" s="239">
        <f>ROUND(I605*H605,2)</f>
        <v>0</v>
      </c>
      <c r="BL605" s="18" t="s">
        <v>171</v>
      </c>
      <c r="BM605" s="238" t="s">
        <v>635</v>
      </c>
    </row>
    <row r="606" s="2" customFormat="1">
      <c r="A606" s="39"/>
      <c r="B606" s="40"/>
      <c r="C606" s="41"/>
      <c r="D606" s="240" t="s">
        <v>173</v>
      </c>
      <c r="E606" s="41"/>
      <c r="F606" s="241" t="s">
        <v>634</v>
      </c>
      <c r="G606" s="41"/>
      <c r="H606" s="41"/>
      <c r="I606" s="147"/>
      <c r="J606" s="41"/>
      <c r="K606" s="41"/>
      <c r="L606" s="45"/>
      <c r="M606" s="242"/>
      <c r="N606" s="243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173</v>
      </c>
      <c r="AU606" s="18" t="s">
        <v>82</v>
      </c>
    </row>
    <row r="607" s="13" customFormat="1">
      <c r="A607" s="13"/>
      <c r="B607" s="244"/>
      <c r="C607" s="245"/>
      <c r="D607" s="240" t="s">
        <v>174</v>
      </c>
      <c r="E607" s="246" t="s">
        <v>21</v>
      </c>
      <c r="F607" s="247" t="s">
        <v>636</v>
      </c>
      <c r="G607" s="245"/>
      <c r="H607" s="246" t="s">
        <v>21</v>
      </c>
      <c r="I607" s="248"/>
      <c r="J607" s="245"/>
      <c r="K607" s="245"/>
      <c r="L607" s="249"/>
      <c r="M607" s="250"/>
      <c r="N607" s="251"/>
      <c r="O607" s="251"/>
      <c r="P607" s="251"/>
      <c r="Q607" s="251"/>
      <c r="R607" s="251"/>
      <c r="S607" s="251"/>
      <c r="T607" s="25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3" t="s">
        <v>174</v>
      </c>
      <c r="AU607" s="253" t="s">
        <v>82</v>
      </c>
      <c r="AV607" s="13" t="s">
        <v>80</v>
      </c>
      <c r="AW607" s="13" t="s">
        <v>34</v>
      </c>
      <c r="AX607" s="13" t="s">
        <v>73</v>
      </c>
      <c r="AY607" s="253" t="s">
        <v>164</v>
      </c>
    </row>
    <row r="608" s="13" customFormat="1">
      <c r="A608" s="13"/>
      <c r="B608" s="244"/>
      <c r="C608" s="245"/>
      <c r="D608" s="240" t="s">
        <v>174</v>
      </c>
      <c r="E608" s="246" t="s">
        <v>21</v>
      </c>
      <c r="F608" s="247" t="s">
        <v>637</v>
      </c>
      <c r="G608" s="245"/>
      <c r="H608" s="246" t="s">
        <v>21</v>
      </c>
      <c r="I608" s="248"/>
      <c r="J608" s="245"/>
      <c r="K608" s="245"/>
      <c r="L608" s="249"/>
      <c r="M608" s="250"/>
      <c r="N608" s="251"/>
      <c r="O608" s="251"/>
      <c r="P608" s="251"/>
      <c r="Q608" s="251"/>
      <c r="R608" s="251"/>
      <c r="S608" s="251"/>
      <c r="T608" s="25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3" t="s">
        <v>174</v>
      </c>
      <c r="AU608" s="253" t="s">
        <v>82</v>
      </c>
      <c r="AV608" s="13" t="s">
        <v>80</v>
      </c>
      <c r="AW608" s="13" t="s">
        <v>34</v>
      </c>
      <c r="AX608" s="13" t="s">
        <v>73</v>
      </c>
      <c r="AY608" s="253" t="s">
        <v>164</v>
      </c>
    </row>
    <row r="609" s="14" customFormat="1">
      <c r="A609" s="14"/>
      <c r="B609" s="254"/>
      <c r="C609" s="255"/>
      <c r="D609" s="240" t="s">
        <v>174</v>
      </c>
      <c r="E609" s="256" t="s">
        <v>21</v>
      </c>
      <c r="F609" s="257" t="s">
        <v>638</v>
      </c>
      <c r="G609" s="255"/>
      <c r="H609" s="258">
        <v>40.799999999999997</v>
      </c>
      <c r="I609" s="259"/>
      <c r="J609" s="255"/>
      <c r="K609" s="255"/>
      <c r="L609" s="260"/>
      <c r="M609" s="261"/>
      <c r="N609" s="262"/>
      <c r="O609" s="262"/>
      <c r="P609" s="262"/>
      <c r="Q609" s="262"/>
      <c r="R609" s="262"/>
      <c r="S609" s="262"/>
      <c r="T609" s="26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4" t="s">
        <v>174</v>
      </c>
      <c r="AU609" s="264" t="s">
        <v>82</v>
      </c>
      <c r="AV609" s="14" t="s">
        <v>82</v>
      </c>
      <c r="AW609" s="14" t="s">
        <v>34</v>
      </c>
      <c r="AX609" s="14" t="s">
        <v>73</v>
      </c>
      <c r="AY609" s="264" t="s">
        <v>164</v>
      </c>
    </row>
    <row r="610" s="13" customFormat="1">
      <c r="A610" s="13"/>
      <c r="B610" s="244"/>
      <c r="C610" s="245"/>
      <c r="D610" s="240" t="s">
        <v>174</v>
      </c>
      <c r="E610" s="246" t="s">
        <v>21</v>
      </c>
      <c r="F610" s="247" t="s">
        <v>639</v>
      </c>
      <c r="G610" s="245"/>
      <c r="H610" s="246" t="s">
        <v>21</v>
      </c>
      <c r="I610" s="248"/>
      <c r="J610" s="245"/>
      <c r="K610" s="245"/>
      <c r="L610" s="249"/>
      <c r="M610" s="250"/>
      <c r="N610" s="251"/>
      <c r="O610" s="251"/>
      <c r="P610" s="251"/>
      <c r="Q610" s="251"/>
      <c r="R610" s="251"/>
      <c r="S610" s="251"/>
      <c r="T610" s="25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3" t="s">
        <v>174</v>
      </c>
      <c r="AU610" s="253" t="s">
        <v>82</v>
      </c>
      <c r="AV610" s="13" t="s">
        <v>80</v>
      </c>
      <c r="AW610" s="13" t="s">
        <v>34</v>
      </c>
      <c r="AX610" s="13" t="s">
        <v>73</v>
      </c>
      <c r="AY610" s="253" t="s">
        <v>164</v>
      </c>
    </row>
    <row r="611" s="14" customFormat="1">
      <c r="A611" s="14"/>
      <c r="B611" s="254"/>
      <c r="C611" s="255"/>
      <c r="D611" s="240" t="s">
        <v>174</v>
      </c>
      <c r="E611" s="256" t="s">
        <v>21</v>
      </c>
      <c r="F611" s="257" t="s">
        <v>640</v>
      </c>
      <c r="G611" s="255"/>
      <c r="H611" s="258">
        <v>75</v>
      </c>
      <c r="I611" s="259"/>
      <c r="J611" s="255"/>
      <c r="K611" s="255"/>
      <c r="L611" s="260"/>
      <c r="M611" s="261"/>
      <c r="N611" s="262"/>
      <c r="O611" s="262"/>
      <c r="P611" s="262"/>
      <c r="Q611" s="262"/>
      <c r="R611" s="262"/>
      <c r="S611" s="262"/>
      <c r="T611" s="26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4" t="s">
        <v>174</v>
      </c>
      <c r="AU611" s="264" t="s">
        <v>82</v>
      </c>
      <c r="AV611" s="14" t="s">
        <v>82</v>
      </c>
      <c r="AW611" s="14" t="s">
        <v>34</v>
      </c>
      <c r="AX611" s="14" t="s">
        <v>73</v>
      </c>
      <c r="AY611" s="264" t="s">
        <v>164</v>
      </c>
    </row>
    <row r="612" s="15" customFormat="1">
      <c r="A612" s="15"/>
      <c r="B612" s="276"/>
      <c r="C612" s="277"/>
      <c r="D612" s="240" t="s">
        <v>174</v>
      </c>
      <c r="E612" s="278" t="s">
        <v>21</v>
      </c>
      <c r="F612" s="279" t="s">
        <v>225</v>
      </c>
      <c r="G612" s="277"/>
      <c r="H612" s="280">
        <v>115.8</v>
      </c>
      <c r="I612" s="281"/>
      <c r="J612" s="277"/>
      <c r="K612" s="277"/>
      <c r="L612" s="282"/>
      <c r="M612" s="283"/>
      <c r="N612" s="284"/>
      <c r="O612" s="284"/>
      <c r="P612" s="284"/>
      <c r="Q612" s="284"/>
      <c r="R612" s="284"/>
      <c r="S612" s="284"/>
      <c r="T612" s="28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86" t="s">
        <v>174</v>
      </c>
      <c r="AU612" s="286" t="s">
        <v>82</v>
      </c>
      <c r="AV612" s="15" t="s">
        <v>171</v>
      </c>
      <c r="AW612" s="15" t="s">
        <v>34</v>
      </c>
      <c r="AX612" s="15" t="s">
        <v>80</v>
      </c>
      <c r="AY612" s="286" t="s">
        <v>164</v>
      </c>
    </row>
    <row r="613" s="2" customFormat="1" ht="16.5" customHeight="1">
      <c r="A613" s="39"/>
      <c r="B613" s="40"/>
      <c r="C613" s="227" t="s">
        <v>641</v>
      </c>
      <c r="D613" s="227" t="s">
        <v>166</v>
      </c>
      <c r="E613" s="228" t="s">
        <v>642</v>
      </c>
      <c r="F613" s="229" t="s">
        <v>643</v>
      </c>
      <c r="G613" s="230" t="s">
        <v>204</v>
      </c>
      <c r="H613" s="231">
        <v>88</v>
      </c>
      <c r="I613" s="232"/>
      <c r="J613" s="233">
        <f>ROUND(I613*H613,2)</f>
        <v>0</v>
      </c>
      <c r="K613" s="229" t="s">
        <v>170</v>
      </c>
      <c r="L613" s="45"/>
      <c r="M613" s="234" t="s">
        <v>21</v>
      </c>
      <c r="N613" s="235" t="s">
        <v>44</v>
      </c>
      <c r="O613" s="85"/>
      <c r="P613" s="236">
        <f>O613*H613</f>
        <v>0</v>
      </c>
      <c r="Q613" s="236">
        <v>0.0037000000000000002</v>
      </c>
      <c r="R613" s="236">
        <f>Q613*H613</f>
        <v>0.3256</v>
      </c>
      <c r="S613" s="236">
        <v>0</v>
      </c>
      <c r="T613" s="237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8" t="s">
        <v>171</v>
      </c>
      <c r="AT613" s="238" t="s">
        <v>166</v>
      </c>
      <c r="AU613" s="238" t="s">
        <v>82</v>
      </c>
      <c r="AY613" s="18" t="s">
        <v>164</v>
      </c>
      <c r="BE613" s="239">
        <f>IF(N613="základní",J613,0)</f>
        <v>0</v>
      </c>
      <c r="BF613" s="239">
        <f>IF(N613="snížená",J613,0)</f>
        <v>0</v>
      </c>
      <c r="BG613" s="239">
        <f>IF(N613="zákl. přenesená",J613,0)</f>
        <v>0</v>
      </c>
      <c r="BH613" s="239">
        <f>IF(N613="sníž. přenesená",J613,0)</f>
        <v>0</v>
      </c>
      <c r="BI613" s="239">
        <f>IF(N613="nulová",J613,0)</f>
        <v>0</v>
      </c>
      <c r="BJ613" s="18" t="s">
        <v>80</v>
      </c>
      <c r="BK613" s="239">
        <f>ROUND(I613*H613,2)</f>
        <v>0</v>
      </c>
      <c r="BL613" s="18" t="s">
        <v>171</v>
      </c>
      <c r="BM613" s="238" t="s">
        <v>644</v>
      </c>
    </row>
    <row r="614" s="2" customFormat="1">
      <c r="A614" s="39"/>
      <c r="B614" s="40"/>
      <c r="C614" s="41"/>
      <c r="D614" s="240" t="s">
        <v>173</v>
      </c>
      <c r="E614" s="41"/>
      <c r="F614" s="241" t="s">
        <v>645</v>
      </c>
      <c r="G614" s="41"/>
      <c r="H614" s="41"/>
      <c r="I614" s="147"/>
      <c r="J614" s="41"/>
      <c r="K614" s="41"/>
      <c r="L614" s="45"/>
      <c r="M614" s="242"/>
      <c r="N614" s="243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173</v>
      </c>
      <c r="AU614" s="18" t="s">
        <v>82</v>
      </c>
    </row>
    <row r="615" s="2" customFormat="1">
      <c r="A615" s="39"/>
      <c r="B615" s="40"/>
      <c r="C615" s="41"/>
      <c r="D615" s="240" t="s">
        <v>191</v>
      </c>
      <c r="E615" s="41"/>
      <c r="F615" s="275" t="s">
        <v>646</v>
      </c>
      <c r="G615" s="41"/>
      <c r="H615" s="41"/>
      <c r="I615" s="147"/>
      <c r="J615" s="41"/>
      <c r="K615" s="41"/>
      <c r="L615" s="45"/>
      <c r="M615" s="242"/>
      <c r="N615" s="243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191</v>
      </c>
      <c r="AU615" s="18" t="s">
        <v>82</v>
      </c>
    </row>
    <row r="616" s="13" customFormat="1">
      <c r="A616" s="13"/>
      <c r="B616" s="244"/>
      <c r="C616" s="245"/>
      <c r="D616" s="240" t="s">
        <v>174</v>
      </c>
      <c r="E616" s="246" t="s">
        <v>21</v>
      </c>
      <c r="F616" s="247" t="s">
        <v>647</v>
      </c>
      <c r="G616" s="245"/>
      <c r="H616" s="246" t="s">
        <v>21</v>
      </c>
      <c r="I616" s="248"/>
      <c r="J616" s="245"/>
      <c r="K616" s="245"/>
      <c r="L616" s="249"/>
      <c r="M616" s="250"/>
      <c r="N616" s="251"/>
      <c r="O616" s="251"/>
      <c r="P616" s="251"/>
      <c r="Q616" s="251"/>
      <c r="R616" s="251"/>
      <c r="S616" s="251"/>
      <c r="T616" s="25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3" t="s">
        <v>174</v>
      </c>
      <c r="AU616" s="253" t="s">
        <v>82</v>
      </c>
      <c r="AV616" s="13" t="s">
        <v>80</v>
      </c>
      <c r="AW616" s="13" t="s">
        <v>34</v>
      </c>
      <c r="AX616" s="13" t="s">
        <v>73</v>
      </c>
      <c r="AY616" s="253" t="s">
        <v>164</v>
      </c>
    </row>
    <row r="617" s="13" customFormat="1">
      <c r="A617" s="13"/>
      <c r="B617" s="244"/>
      <c r="C617" s="245"/>
      <c r="D617" s="240" t="s">
        <v>174</v>
      </c>
      <c r="E617" s="246" t="s">
        <v>21</v>
      </c>
      <c r="F617" s="247" t="s">
        <v>648</v>
      </c>
      <c r="G617" s="245"/>
      <c r="H617" s="246" t="s">
        <v>21</v>
      </c>
      <c r="I617" s="248"/>
      <c r="J617" s="245"/>
      <c r="K617" s="245"/>
      <c r="L617" s="249"/>
      <c r="M617" s="250"/>
      <c r="N617" s="251"/>
      <c r="O617" s="251"/>
      <c r="P617" s="251"/>
      <c r="Q617" s="251"/>
      <c r="R617" s="251"/>
      <c r="S617" s="251"/>
      <c r="T617" s="25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3" t="s">
        <v>174</v>
      </c>
      <c r="AU617" s="253" t="s">
        <v>82</v>
      </c>
      <c r="AV617" s="13" t="s">
        <v>80</v>
      </c>
      <c r="AW617" s="13" t="s">
        <v>34</v>
      </c>
      <c r="AX617" s="13" t="s">
        <v>73</v>
      </c>
      <c r="AY617" s="253" t="s">
        <v>164</v>
      </c>
    </row>
    <row r="618" s="13" customFormat="1">
      <c r="A618" s="13"/>
      <c r="B618" s="244"/>
      <c r="C618" s="245"/>
      <c r="D618" s="240" t="s">
        <v>174</v>
      </c>
      <c r="E618" s="246" t="s">
        <v>21</v>
      </c>
      <c r="F618" s="247" t="s">
        <v>649</v>
      </c>
      <c r="G618" s="245"/>
      <c r="H618" s="246" t="s">
        <v>21</v>
      </c>
      <c r="I618" s="248"/>
      <c r="J618" s="245"/>
      <c r="K618" s="245"/>
      <c r="L618" s="249"/>
      <c r="M618" s="250"/>
      <c r="N618" s="251"/>
      <c r="O618" s="251"/>
      <c r="P618" s="251"/>
      <c r="Q618" s="251"/>
      <c r="R618" s="251"/>
      <c r="S618" s="251"/>
      <c r="T618" s="25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3" t="s">
        <v>174</v>
      </c>
      <c r="AU618" s="253" t="s">
        <v>82</v>
      </c>
      <c r="AV618" s="13" t="s">
        <v>80</v>
      </c>
      <c r="AW618" s="13" t="s">
        <v>34</v>
      </c>
      <c r="AX618" s="13" t="s">
        <v>73</v>
      </c>
      <c r="AY618" s="253" t="s">
        <v>164</v>
      </c>
    </row>
    <row r="619" s="14" customFormat="1">
      <c r="A619" s="14"/>
      <c r="B619" s="254"/>
      <c r="C619" s="255"/>
      <c r="D619" s="240" t="s">
        <v>174</v>
      </c>
      <c r="E619" s="256" t="s">
        <v>21</v>
      </c>
      <c r="F619" s="257" t="s">
        <v>650</v>
      </c>
      <c r="G619" s="255"/>
      <c r="H619" s="258">
        <v>9</v>
      </c>
      <c r="I619" s="259"/>
      <c r="J619" s="255"/>
      <c r="K619" s="255"/>
      <c r="L619" s="260"/>
      <c r="M619" s="261"/>
      <c r="N619" s="262"/>
      <c r="O619" s="262"/>
      <c r="P619" s="262"/>
      <c r="Q619" s="262"/>
      <c r="R619" s="262"/>
      <c r="S619" s="262"/>
      <c r="T619" s="26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4" t="s">
        <v>174</v>
      </c>
      <c r="AU619" s="264" t="s">
        <v>82</v>
      </c>
      <c r="AV619" s="14" t="s">
        <v>82</v>
      </c>
      <c r="AW619" s="14" t="s">
        <v>34</v>
      </c>
      <c r="AX619" s="14" t="s">
        <v>73</v>
      </c>
      <c r="AY619" s="264" t="s">
        <v>164</v>
      </c>
    </row>
    <row r="620" s="13" customFormat="1">
      <c r="A620" s="13"/>
      <c r="B620" s="244"/>
      <c r="C620" s="245"/>
      <c r="D620" s="240" t="s">
        <v>174</v>
      </c>
      <c r="E620" s="246" t="s">
        <v>21</v>
      </c>
      <c r="F620" s="247" t="s">
        <v>651</v>
      </c>
      <c r="G620" s="245"/>
      <c r="H620" s="246" t="s">
        <v>21</v>
      </c>
      <c r="I620" s="248"/>
      <c r="J620" s="245"/>
      <c r="K620" s="245"/>
      <c r="L620" s="249"/>
      <c r="M620" s="250"/>
      <c r="N620" s="251"/>
      <c r="O620" s="251"/>
      <c r="P620" s="251"/>
      <c r="Q620" s="251"/>
      <c r="R620" s="251"/>
      <c r="S620" s="251"/>
      <c r="T620" s="25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3" t="s">
        <v>174</v>
      </c>
      <c r="AU620" s="253" t="s">
        <v>82</v>
      </c>
      <c r="AV620" s="13" t="s">
        <v>80</v>
      </c>
      <c r="AW620" s="13" t="s">
        <v>34</v>
      </c>
      <c r="AX620" s="13" t="s">
        <v>73</v>
      </c>
      <c r="AY620" s="253" t="s">
        <v>164</v>
      </c>
    </row>
    <row r="621" s="14" customFormat="1">
      <c r="A621" s="14"/>
      <c r="B621" s="254"/>
      <c r="C621" s="255"/>
      <c r="D621" s="240" t="s">
        <v>174</v>
      </c>
      <c r="E621" s="256" t="s">
        <v>21</v>
      </c>
      <c r="F621" s="257" t="s">
        <v>652</v>
      </c>
      <c r="G621" s="255"/>
      <c r="H621" s="258">
        <v>17</v>
      </c>
      <c r="I621" s="259"/>
      <c r="J621" s="255"/>
      <c r="K621" s="255"/>
      <c r="L621" s="260"/>
      <c r="M621" s="261"/>
      <c r="N621" s="262"/>
      <c r="O621" s="262"/>
      <c r="P621" s="262"/>
      <c r="Q621" s="262"/>
      <c r="R621" s="262"/>
      <c r="S621" s="262"/>
      <c r="T621" s="26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4" t="s">
        <v>174</v>
      </c>
      <c r="AU621" s="264" t="s">
        <v>82</v>
      </c>
      <c r="AV621" s="14" t="s">
        <v>82</v>
      </c>
      <c r="AW621" s="14" t="s">
        <v>34</v>
      </c>
      <c r="AX621" s="14" t="s">
        <v>73</v>
      </c>
      <c r="AY621" s="264" t="s">
        <v>164</v>
      </c>
    </row>
    <row r="622" s="13" customFormat="1">
      <c r="A622" s="13"/>
      <c r="B622" s="244"/>
      <c r="C622" s="245"/>
      <c r="D622" s="240" t="s">
        <v>174</v>
      </c>
      <c r="E622" s="246" t="s">
        <v>21</v>
      </c>
      <c r="F622" s="247" t="s">
        <v>653</v>
      </c>
      <c r="G622" s="245"/>
      <c r="H622" s="246" t="s">
        <v>21</v>
      </c>
      <c r="I622" s="248"/>
      <c r="J622" s="245"/>
      <c r="K622" s="245"/>
      <c r="L622" s="249"/>
      <c r="M622" s="250"/>
      <c r="N622" s="251"/>
      <c r="O622" s="251"/>
      <c r="P622" s="251"/>
      <c r="Q622" s="251"/>
      <c r="R622" s="251"/>
      <c r="S622" s="251"/>
      <c r="T622" s="25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3" t="s">
        <v>174</v>
      </c>
      <c r="AU622" s="253" t="s">
        <v>82</v>
      </c>
      <c r="AV622" s="13" t="s">
        <v>80</v>
      </c>
      <c r="AW622" s="13" t="s">
        <v>34</v>
      </c>
      <c r="AX622" s="13" t="s">
        <v>73</v>
      </c>
      <c r="AY622" s="253" t="s">
        <v>164</v>
      </c>
    </row>
    <row r="623" s="14" customFormat="1">
      <c r="A623" s="14"/>
      <c r="B623" s="254"/>
      <c r="C623" s="255"/>
      <c r="D623" s="240" t="s">
        <v>174</v>
      </c>
      <c r="E623" s="256" t="s">
        <v>21</v>
      </c>
      <c r="F623" s="257" t="s">
        <v>654</v>
      </c>
      <c r="G623" s="255"/>
      <c r="H623" s="258">
        <v>8</v>
      </c>
      <c r="I623" s="259"/>
      <c r="J623" s="255"/>
      <c r="K623" s="255"/>
      <c r="L623" s="260"/>
      <c r="M623" s="261"/>
      <c r="N623" s="262"/>
      <c r="O623" s="262"/>
      <c r="P623" s="262"/>
      <c r="Q623" s="262"/>
      <c r="R623" s="262"/>
      <c r="S623" s="262"/>
      <c r="T623" s="26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4" t="s">
        <v>174</v>
      </c>
      <c r="AU623" s="264" t="s">
        <v>82</v>
      </c>
      <c r="AV623" s="14" t="s">
        <v>82</v>
      </c>
      <c r="AW623" s="14" t="s">
        <v>34</v>
      </c>
      <c r="AX623" s="14" t="s">
        <v>73</v>
      </c>
      <c r="AY623" s="264" t="s">
        <v>164</v>
      </c>
    </row>
    <row r="624" s="13" customFormat="1">
      <c r="A624" s="13"/>
      <c r="B624" s="244"/>
      <c r="C624" s="245"/>
      <c r="D624" s="240" t="s">
        <v>174</v>
      </c>
      <c r="E624" s="246" t="s">
        <v>21</v>
      </c>
      <c r="F624" s="247" t="s">
        <v>655</v>
      </c>
      <c r="G624" s="245"/>
      <c r="H624" s="246" t="s">
        <v>21</v>
      </c>
      <c r="I624" s="248"/>
      <c r="J624" s="245"/>
      <c r="K624" s="245"/>
      <c r="L624" s="249"/>
      <c r="M624" s="250"/>
      <c r="N624" s="251"/>
      <c r="O624" s="251"/>
      <c r="P624" s="251"/>
      <c r="Q624" s="251"/>
      <c r="R624" s="251"/>
      <c r="S624" s="251"/>
      <c r="T624" s="25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3" t="s">
        <v>174</v>
      </c>
      <c r="AU624" s="253" t="s">
        <v>82</v>
      </c>
      <c r="AV624" s="13" t="s">
        <v>80</v>
      </c>
      <c r="AW624" s="13" t="s">
        <v>34</v>
      </c>
      <c r="AX624" s="13" t="s">
        <v>73</v>
      </c>
      <c r="AY624" s="253" t="s">
        <v>164</v>
      </c>
    </row>
    <row r="625" s="14" customFormat="1">
      <c r="A625" s="14"/>
      <c r="B625" s="254"/>
      <c r="C625" s="255"/>
      <c r="D625" s="240" t="s">
        <v>174</v>
      </c>
      <c r="E625" s="256" t="s">
        <v>21</v>
      </c>
      <c r="F625" s="257" t="s">
        <v>656</v>
      </c>
      <c r="G625" s="255"/>
      <c r="H625" s="258">
        <v>10</v>
      </c>
      <c r="I625" s="259"/>
      <c r="J625" s="255"/>
      <c r="K625" s="255"/>
      <c r="L625" s="260"/>
      <c r="M625" s="261"/>
      <c r="N625" s="262"/>
      <c r="O625" s="262"/>
      <c r="P625" s="262"/>
      <c r="Q625" s="262"/>
      <c r="R625" s="262"/>
      <c r="S625" s="262"/>
      <c r="T625" s="26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4" t="s">
        <v>174</v>
      </c>
      <c r="AU625" s="264" t="s">
        <v>82</v>
      </c>
      <c r="AV625" s="14" t="s">
        <v>82</v>
      </c>
      <c r="AW625" s="14" t="s">
        <v>34</v>
      </c>
      <c r="AX625" s="14" t="s">
        <v>73</v>
      </c>
      <c r="AY625" s="264" t="s">
        <v>164</v>
      </c>
    </row>
    <row r="626" s="15" customFormat="1">
      <c r="A626" s="15"/>
      <c r="B626" s="276"/>
      <c r="C626" s="277"/>
      <c r="D626" s="240" t="s">
        <v>174</v>
      </c>
      <c r="E626" s="278" t="s">
        <v>21</v>
      </c>
      <c r="F626" s="279" t="s">
        <v>225</v>
      </c>
      <c r="G626" s="277"/>
      <c r="H626" s="280">
        <v>44</v>
      </c>
      <c r="I626" s="281"/>
      <c r="J626" s="277"/>
      <c r="K626" s="277"/>
      <c r="L626" s="282"/>
      <c r="M626" s="283"/>
      <c r="N626" s="284"/>
      <c r="O626" s="284"/>
      <c r="P626" s="284"/>
      <c r="Q626" s="284"/>
      <c r="R626" s="284"/>
      <c r="S626" s="284"/>
      <c r="T626" s="28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86" t="s">
        <v>174</v>
      </c>
      <c r="AU626" s="286" t="s">
        <v>82</v>
      </c>
      <c r="AV626" s="15" t="s">
        <v>171</v>
      </c>
      <c r="AW626" s="15" t="s">
        <v>34</v>
      </c>
      <c r="AX626" s="15" t="s">
        <v>73</v>
      </c>
      <c r="AY626" s="286" t="s">
        <v>164</v>
      </c>
    </row>
    <row r="627" s="2" customFormat="1" ht="16.5" customHeight="1">
      <c r="A627" s="39"/>
      <c r="B627" s="40"/>
      <c r="C627" s="227" t="s">
        <v>657</v>
      </c>
      <c r="D627" s="227" t="s">
        <v>166</v>
      </c>
      <c r="E627" s="228" t="s">
        <v>658</v>
      </c>
      <c r="F627" s="229" t="s">
        <v>659</v>
      </c>
      <c r="G627" s="230" t="s">
        <v>204</v>
      </c>
      <c r="H627" s="231">
        <v>2.008</v>
      </c>
      <c r="I627" s="232"/>
      <c r="J627" s="233">
        <f>ROUND(I627*H627,2)</f>
        <v>0</v>
      </c>
      <c r="K627" s="229" t="s">
        <v>21</v>
      </c>
      <c r="L627" s="45"/>
      <c r="M627" s="234" t="s">
        <v>21</v>
      </c>
      <c r="N627" s="235" t="s">
        <v>44</v>
      </c>
      <c r="O627" s="85"/>
      <c r="P627" s="236">
        <f>O627*H627</f>
        <v>0</v>
      </c>
      <c r="Q627" s="236">
        <v>0</v>
      </c>
      <c r="R627" s="236">
        <f>Q627*H627</f>
        <v>0</v>
      </c>
      <c r="S627" s="236">
        <v>0</v>
      </c>
      <c r="T627" s="237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8" t="s">
        <v>171</v>
      </c>
      <c r="AT627" s="238" t="s">
        <v>166</v>
      </c>
      <c r="AU627" s="238" t="s">
        <v>82</v>
      </c>
      <c r="AY627" s="18" t="s">
        <v>164</v>
      </c>
      <c r="BE627" s="239">
        <f>IF(N627="základní",J627,0)</f>
        <v>0</v>
      </c>
      <c r="BF627" s="239">
        <f>IF(N627="snížená",J627,0)</f>
        <v>0</v>
      </c>
      <c r="BG627" s="239">
        <f>IF(N627="zákl. přenesená",J627,0)</f>
        <v>0</v>
      </c>
      <c r="BH627" s="239">
        <f>IF(N627="sníž. přenesená",J627,0)</f>
        <v>0</v>
      </c>
      <c r="BI627" s="239">
        <f>IF(N627="nulová",J627,0)</f>
        <v>0</v>
      </c>
      <c r="BJ627" s="18" t="s">
        <v>80</v>
      </c>
      <c r="BK627" s="239">
        <f>ROUND(I627*H627,2)</f>
        <v>0</v>
      </c>
      <c r="BL627" s="18" t="s">
        <v>171</v>
      </c>
      <c r="BM627" s="238" t="s">
        <v>660</v>
      </c>
    </row>
    <row r="628" s="2" customFormat="1">
      <c r="A628" s="39"/>
      <c r="B628" s="40"/>
      <c r="C628" s="41"/>
      <c r="D628" s="240" t="s">
        <v>173</v>
      </c>
      <c r="E628" s="41"/>
      <c r="F628" s="241" t="s">
        <v>659</v>
      </c>
      <c r="G628" s="41"/>
      <c r="H628" s="41"/>
      <c r="I628" s="147"/>
      <c r="J628" s="41"/>
      <c r="K628" s="41"/>
      <c r="L628" s="45"/>
      <c r="M628" s="242"/>
      <c r="N628" s="243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173</v>
      </c>
      <c r="AU628" s="18" t="s">
        <v>82</v>
      </c>
    </row>
    <row r="629" s="13" customFormat="1">
      <c r="A629" s="13"/>
      <c r="B629" s="244"/>
      <c r="C629" s="245"/>
      <c r="D629" s="240" t="s">
        <v>174</v>
      </c>
      <c r="E629" s="246" t="s">
        <v>21</v>
      </c>
      <c r="F629" s="247" t="s">
        <v>661</v>
      </c>
      <c r="G629" s="245"/>
      <c r="H629" s="246" t="s">
        <v>21</v>
      </c>
      <c r="I629" s="248"/>
      <c r="J629" s="245"/>
      <c r="K629" s="245"/>
      <c r="L629" s="249"/>
      <c r="M629" s="250"/>
      <c r="N629" s="251"/>
      <c r="O629" s="251"/>
      <c r="P629" s="251"/>
      <c r="Q629" s="251"/>
      <c r="R629" s="251"/>
      <c r="S629" s="251"/>
      <c r="T629" s="25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3" t="s">
        <v>174</v>
      </c>
      <c r="AU629" s="253" t="s">
        <v>82</v>
      </c>
      <c r="AV629" s="13" t="s">
        <v>80</v>
      </c>
      <c r="AW629" s="13" t="s">
        <v>34</v>
      </c>
      <c r="AX629" s="13" t="s">
        <v>73</v>
      </c>
      <c r="AY629" s="253" t="s">
        <v>164</v>
      </c>
    </row>
    <row r="630" s="14" customFormat="1">
      <c r="A630" s="14"/>
      <c r="B630" s="254"/>
      <c r="C630" s="255"/>
      <c r="D630" s="240" t="s">
        <v>174</v>
      </c>
      <c r="E630" s="256" t="s">
        <v>21</v>
      </c>
      <c r="F630" s="257" t="s">
        <v>662</v>
      </c>
      <c r="G630" s="255"/>
      <c r="H630" s="258">
        <v>1.403</v>
      </c>
      <c r="I630" s="259"/>
      <c r="J630" s="255"/>
      <c r="K630" s="255"/>
      <c r="L630" s="260"/>
      <c r="M630" s="261"/>
      <c r="N630" s="262"/>
      <c r="O630" s="262"/>
      <c r="P630" s="262"/>
      <c r="Q630" s="262"/>
      <c r="R630" s="262"/>
      <c r="S630" s="262"/>
      <c r="T630" s="26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4" t="s">
        <v>174</v>
      </c>
      <c r="AU630" s="264" t="s">
        <v>82</v>
      </c>
      <c r="AV630" s="14" t="s">
        <v>82</v>
      </c>
      <c r="AW630" s="14" t="s">
        <v>34</v>
      </c>
      <c r="AX630" s="14" t="s">
        <v>73</v>
      </c>
      <c r="AY630" s="264" t="s">
        <v>164</v>
      </c>
    </row>
    <row r="631" s="14" customFormat="1">
      <c r="A631" s="14"/>
      <c r="B631" s="254"/>
      <c r="C631" s="255"/>
      <c r="D631" s="240" t="s">
        <v>174</v>
      </c>
      <c r="E631" s="256" t="s">
        <v>21</v>
      </c>
      <c r="F631" s="257" t="s">
        <v>663</v>
      </c>
      <c r="G631" s="255"/>
      <c r="H631" s="258">
        <v>0.60499999999999998</v>
      </c>
      <c r="I631" s="259"/>
      <c r="J631" s="255"/>
      <c r="K631" s="255"/>
      <c r="L631" s="260"/>
      <c r="M631" s="261"/>
      <c r="N631" s="262"/>
      <c r="O631" s="262"/>
      <c r="P631" s="262"/>
      <c r="Q631" s="262"/>
      <c r="R631" s="262"/>
      <c r="S631" s="262"/>
      <c r="T631" s="26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4" t="s">
        <v>174</v>
      </c>
      <c r="AU631" s="264" t="s">
        <v>82</v>
      </c>
      <c r="AV631" s="14" t="s">
        <v>82</v>
      </c>
      <c r="AW631" s="14" t="s">
        <v>34</v>
      </c>
      <c r="AX631" s="14" t="s">
        <v>73</v>
      </c>
      <c r="AY631" s="264" t="s">
        <v>164</v>
      </c>
    </row>
    <row r="632" s="15" customFormat="1">
      <c r="A632" s="15"/>
      <c r="B632" s="276"/>
      <c r="C632" s="277"/>
      <c r="D632" s="240" t="s">
        <v>174</v>
      </c>
      <c r="E632" s="278" t="s">
        <v>21</v>
      </c>
      <c r="F632" s="279" t="s">
        <v>225</v>
      </c>
      <c r="G632" s="277"/>
      <c r="H632" s="280">
        <v>2.008</v>
      </c>
      <c r="I632" s="281"/>
      <c r="J632" s="277"/>
      <c r="K632" s="277"/>
      <c r="L632" s="282"/>
      <c r="M632" s="283"/>
      <c r="N632" s="284"/>
      <c r="O632" s="284"/>
      <c r="P632" s="284"/>
      <c r="Q632" s="284"/>
      <c r="R632" s="284"/>
      <c r="S632" s="284"/>
      <c r="T632" s="28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86" t="s">
        <v>174</v>
      </c>
      <c r="AU632" s="286" t="s">
        <v>82</v>
      </c>
      <c r="AV632" s="15" t="s">
        <v>171</v>
      </c>
      <c r="AW632" s="15" t="s">
        <v>34</v>
      </c>
      <c r="AX632" s="15" t="s">
        <v>80</v>
      </c>
      <c r="AY632" s="286" t="s">
        <v>164</v>
      </c>
    </row>
    <row r="633" s="2" customFormat="1" ht="16.5" customHeight="1">
      <c r="A633" s="39"/>
      <c r="B633" s="40"/>
      <c r="C633" s="227" t="s">
        <v>664</v>
      </c>
      <c r="D633" s="227" t="s">
        <v>166</v>
      </c>
      <c r="E633" s="228" t="s">
        <v>665</v>
      </c>
      <c r="F633" s="229" t="s">
        <v>666</v>
      </c>
      <c r="G633" s="230" t="s">
        <v>204</v>
      </c>
      <c r="H633" s="231">
        <v>83.834999999999994</v>
      </c>
      <c r="I633" s="232"/>
      <c r="J633" s="233">
        <f>ROUND(I633*H633,2)</f>
        <v>0</v>
      </c>
      <c r="K633" s="229" t="s">
        <v>170</v>
      </c>
      <c r="L633" s="45"/>
      <c r="M633" s="234" t="s">
        <v>21</v>
      </c>
      <c r="N633" s="235" t="s">
        <v>44</v>
      </c>
      <c r="O633" s="85"/>
      <c r="P633" s="236">
        <f>O633*H633</f>
        <v>0</v>
      </c>
      <c r="Q633" s="236">
        <v>0.048000000000000001</v>
      </c>
      <c r="R633" s="236">
        <f>Q633*H633</f>
        <v>4.0240799999999997</v>
      </c>
      <c r="S633" s="236">
        <v>0.048000000000000001</v>
      </c>
      <c r="T633" s="237">
        <f>S633*H633</f>
        <v>4.0240799999999997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8" t="s">
        <v>171</v>
      </c>
      <c r="AT633" s="238" t="s">
        <v>166</v>
      </c>
      <c r="AU633" s="238" t="s">
        <v>82</v>
      </c>
      <c r="AY633" s="18" t="s">
        <v>164</v>
      </c>
      <c r="BE633" s="239">
        <f>IF(N633="základní",J633,0)</f>
        <v>0</v>
      </c>
      <c r="BF633" s="239">
        <f>IF(N633="snížená",J633,0)</f>
        <v>0</v>
      </c>
      <c r="BG633" s="239">
        <f>IF(N633="zákl. přenesená",J633,0)</f>
        <v>0</v>
      </c>
      <c r="BH633" s="239">
        <f>IF(N633="sníž. přenesená",J633,0)</f>
        <v>0</v>
      </c>
      <c r="BI633" s="239">
        <f>IF(N633="nulová",J633,0)</f>
        <v>0</v>
      </c>
      <c r="BJ633" s="18" t="s">
        <v>80</v>
      </c>
      <c r="BK633" s="239">
        <f>ROUND(I633*H633,2)</f>
        <v>0</v>
      </c>
      <c r="BL633" s="18" t="s">
        <v>171</v>
      </c>
      <c r="BM633" s="238" t="s">
        <v>667</v>
      </c>
    </row>
    <row r="634" s="2" customFormat="1">
      <c r="A634" s="39"/>
      <c r="B634" s="40"/>
      <c r="C634" s="41"/>
      <c r="D634" s="240" t="s">
        <v>173</v>
      </c>
      <c r="E634" s="41"/>
      <c r="F634" s="241" t="s">
        <v>666</v>
      </c>
      <c r="G634" s="41"/>
      <c r="H634" s="41"/>
      <c r="I634" s="147"/>
      <c r="J634" s="41"/>
      <c r="K634" s="41"/>
      <c r="L634" s="45"/>
      <c r="M634" s="242"/>
      <c r="N634" s="243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173</v>
      </c>
      <c r="AU634" s="18" t="s">
        <v>82</v>
      </c>
    </row>
    <row r="635" s="13" customFormat="1">
      <c r="A635" s="13"/>
      <c r="B635" s="244"/>
      <c r="C635" s="245"/>
      <c r="D635" s="240" t="s">
        <v>174</v>
      </c>
      <c r="E635" s="246" t="s">
        <v>21</v>
      </c>
      <c r="F635" s="247" t="s">
        <v>647</v>
      </c>
      <c r="G635" s="245"/>
      <c r="H635" s="246" t="s">
        <v>21</v>
      </c>
      <c r="I635" s="248"/>
      <c r="J635" s="245"/>
      <c r="K635" s="245"/>
      <c r="L635" s="249"/>
      <c r="M635" s="250"/>
      <c r="N635" s="251"/>
      <c r="O635" s="251"/>
      <c r="P635" s="251"/>
      <c r="Q635" s="251"/>
      <c r="R635" s="251"/>
      <c r="S635" s="251"/>
      <c r="T635" s="25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3" t="s">
        <v>174</v>
      </c>
      <c r="AU635" s="253" t="s">
        <v>82</v>
      </c>
      <c r="AV635" s="13" t="s">
        <v>80</v>
      </c>
      <c r="AW635" s="13" t="s">
        <v>34</v>
      </c>
      <c r="AX635" s="13" t="s">
        <v>73</v>
      </c>
      <c r="AY635" s="253" t="s">
        <v>164</v>
      </c>
    </row>
    <row r="636" s="13" customFormat="1">
      <c r="A636" s="13"/>
      <c r="B636" s="244"/>
      <c r="C636" s="245"/>
      <c r="D636" s="240" t="s">
        <v>174</v>
      </c>
      <c r="E636" s="246" t="s">
        <v>21</v>
      </c>
      <c r="F636" s="247" t="s">
        <v>648</v>
      </c>
      <c r="G636" s="245"/>
      <c r="H636" s="246" t="s">
        <v>21</v>
      </c>
      <c r="I636" s="248"/>
      <c r="J636" s="245"/>
      <c r="K636" s="245"/>
      <c r="L636" s="249"/>
      <c r="M636" s="250"/>
      <c r="N636" s="251"/>
      <c r="O636" s="251"/>
      <c r="P636" s="251"/>
      <c r="Q636" s="251"/>
      <c r="R636" s="251"/>
      <c r="S636" s="251"/>
      <c r="T636" s="25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3" t="s">
        <v>174</v>
      </c>
      <c r="AU636" s="253" t="s">
        <v>82</v>
      </c>
      <c r="AV636" s="13" t="s">
        <v>80</v>
      </c>
      <c r="AW636" s="13" t="s">
        <v>34</v>
      </c>
      <c r="AX636" s="13" t="s">
        <v>73</v>
      </c>
      <c r="AY636" s="253" t="s">
        <v>164</v>
      </c>
    </row>
    <row r="637" s="13" customFormat="1">
      <c r="A637" s="13"/>
      <c r="B637" s="244"/>
      <c r="C637" s="245"/>
      <c r="D637" s="240" t="s">
        <v>174</v>
      </c>
      <c r="E637" s="246" t="s">
        <v>21</v>
      </c>
      <c r="F637" s="247" t="s">
        <v>649</v>
      </c>
      <c r="G637" s="245"/>
      <c r="H637" s="246" t="s">
        <v>21</v>
      </c>
      <c r="I637" s="248"/>
      <c r="J637" s="245"/>
      <c r="K637" s="245"/>
      <c r="L637" s="249"/>
      <c r="M637" s="250"/>
      <c r="N637" s="251"/>
      <c r="O637" s="251"/>
      <c r="P637" s="251"/>
      <c r="Q637" s="251"/>
      <c r="R637" s="251"/>
      <c r="S637" s="251"/>
      <c r="T637" s="25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3" t="s">
        <v>174</v>
      </c>
      <c r="AU637" s="253" t="s">
        <v>82</v>
      </c>
      <c r="AV637" s="13" t="s">
        <v>80</v>
      </c>
      <c r="AW637" s="13" t="s">
        <v>34</v>
      </c>
      <c r="AX637" s="13" t="s">
        <v>73</v>
      </c>
      <c r="AY637" s="253" t="s">
        <v>164</v>
      </c>
    </row>
    <row r="638" s="14" customFormat="1">
      <c r="A638" s="14"/>
      <c r="B638" s="254"/>
      <c r="C638" s="255"/>
      <c r="D638" s="240" t="s">
        <v>174</v>
      </c>
      <c r="E638" s="256" t="s">
        <v>21</v>
      </c>
      <c r="F638" s="257" t="s">
        <v>650</v>
      </c>
      <c r="G638" s="255"/>
      <c r="H638" s="258">
        <v>9</v>
      </c>
      <c r="I638" s="259"/>
      <c r="J638" s="255"/>
      <c r="K638" s="255"/>
      <c r="L638" s="260"/>
      <c r="M638" s="261"/>
      <c r="N638" s="262"/>
      <c r="O638" s="262"/>
      <c r="P638" s="262"/>
      <c r="Q638" s="262"/>
      <c r="R638" s="262"/>
      <c r="S638" s="262"/>
      <c r="T638" s="26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4" t="s">
        <v>174</v>
      </c>
      <c r="AU638" s="264" t="s">
        <v>82</v>
      </c>
      <c r="AV638" s="14" t="s">
        <v>82</v>
      </c>
      <c r="AW638" s="14" t="s">
        <v>34</v>
      </c>
      <c r="AX638" s="14" t="s">
        <v>73</v>
      </c>
      <c r="AY638" s="264" t="s">
        <v>164</v>
      </c>
    </row>
    <row r="639" s="13" customFormat="1">
      <c r="A639" s="13"/>
      <c r="B639" s="244"/>
      <c r="C639" s="245"/>
      <c r="D639" s="240" t="s">
        <v>174</v>
      </c>
      <c r="E639" s="246" t="s">
        <v>21</v>
      </c>
      <c r="F639" s="247" t="s">
        <v>651</v>
      </c>
      <c r="G639" s="245"/>
      <c r="H639" s="246" t="s">
        <v>21</v>
      </c>
      <c r="I639" s="248"/>
      <c r="J639" s="245"/>
      <c r="K639" s="245"/>
      <c r="L639" s="249"/>
      <c r="M639" s="250"/>
      <c r="N639" s="251"/>
      <c r="O639" s="251"/>
      <c r="P639" s="251"/>
      <c r="Q639" s="251"/>
      <c r="R639" s="251"/>
      <c r="S639" s="251"/>
      <c r="T639" s="25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3" t="s">
        <v>174</v>
      </c>
      <c r="AU639" s="253" t="s">
        <v>82</v>
      </c>
      <c r="AV639" s="13" t="s">
        <v>80</v>
      </c>
      <c r="AW639" s="13" t="s">
        <v>34</v>
      </c>
      <c r="AX639" s="13" t="s">
        <v>73</v>
      </c>
      <c r="AY639" s="253" t="s">
        <v>164</v>
      </c>
    </row>
    <row r="640" s="14" customFormat="1">
      <c r="A640" s="14"/>
      <c r="B640" s="254"/>
      <c r="C640" s="255"/>
      <c r="D640" s="240" t="s">
        <v>174</v>
      </c>
      <c r="E640" s="256" t="s">
        <v>21</v>
      </c>
      <c r="F640" s="257" t="s">
        <v>652</v>
      </c>
      <c r="G640" s="255"/>
      <c r="H640" s="258">
        <v>17</v>
      </c>
      <c r="I640" s="259"/>
      <c r="J640" s="255"/>
      <c r="K640" s="255"/>
      <c r="L640" s="260"/>
      <c r="M640" s="261"/>
      <c r="N640" s="262"/>
      <c r="O640" s="262"/>
      <c r="P640" s="262"/>
      <c r="Q640" s="262"/>
      <c r="R640" s="262"/>
      <c r="S640" s="262"/>
      <c r="T640" s="26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4" t="s">
        <v>174</v>
      </c>
      <c r="AU640" s="264" t="s">
        <v>82</v>
      </c>
      <c r="AV640" s="14" t="s">
        <v>82</v>
      </c>
      <c r="AW640" s="14" t="s">
        <v>34</v>
      </c>
      <c r="AX640" s="14" t="s">
        <v>73</v>
      </c>
      <c r="AY640" s="264" t="s">
        <v>164</v>
      </c>
    </row>
    <row r="641" s="13" customFormat="1">
      <c r="A641" s="13"/>
      <c r="B641" s="244"/>
      <c r="C641" s="245"/>
      <c r="D641" s="240" t="s">
        <v>174</v>
      </c>
      <c r="E641" s="246" t="s">
        <v>21</v>
      </c>
      <c r="F641" s="247" t="s">
        <v>653</v>
      </c>
      <c r="G641" s="245"/>
      <c r="H641" s="246" t="s">
        <v>21</v>
      </c>
      <c r="I641" s="248"/>
      <c r="J641" s="245"/>
      <c r="K641" s="245"/>
      <c r="L641" s="249"/>
      <c r="M641" s="250"/>
      <c r="N641" s="251"/>
      <c r="O641" s="251"/>
      <c r="P641" s="251"/>
      <c r="Q641" s="251"/>
      <c r="R641" s="251"/>
      <c r="S641" s="251"/>
      <c r="T641" s="25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3" t="s">
        <v>174</v>
      </c>
      <c r="AU641" s="253" t="s">
        <v>82</v>
      </c>
      <c r="AV641" s="13" t="s">
        <v>80</v>
      </c>
      <c r="AW641" s="13" t="s">
        <v>34</v>
      </c>
      <c r="AX641" s="13" t="s">
        <v>73</v>
      </c>
      <c r="AY641" s="253" t="s">
        <v>164</v>
      </c>
    </row>
    <row r="642" s="14" customFormat="1">
      <c r="A642" s="14"/>
      <c r="B642" s="254"/>
      <c r="C642" s="255"/>
      <c r="D642" s="240" t="s">
        <v>174</v>
      </c>
      <c r="E642" s="256" t="s">
        <v>21</v>
      </c>
      <c r="F642" s="257" t="s">
        <v>654</v>
      </c>
      <c r="G642" s="255"/>
      <c r="H642" s="258">
        <v>8</v>
      </c>
      <c r="I642" s="259"/>
      <c r="J642" s="255"/>
      <c r="K642" s="255"/>
      <c r="L642" s="260"/>
      <c r="M642" s="261"/>
      <c r="N642" s="262"/>
      <c r="O642" s="262"/>
      <c r="P642" s="262"/>
      <c r="Q642" s="262"/>
      <c r="R642" s="262"/>
      <c r="S642" s="262"/>
      <c r="T642" s="26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4" t="s">
        <v>174</v>
      </c>
      <c r="AU642" s="264" t="s">
        <v>82</v>
      </c>
      <c r="AV642" s="14" t="s">
        <v>82</v>
      </c>
      <c r="AW642" s="14" t="s">
        <v>34</v>
      </c>
      <c r="AX642" s="14" t="s">
        <v>73</v>
      </c>
      <c r="AY642" s="264" t="s">
        <v>164</v>
      </c>
    </row>
    <row r="643" s="13" customFormat="1">
      <c r="A643" s="13"/>
      <c r="B643" s="244"/>
      <c r="C643" s="245"/>
      <c r="D643" s="240" t="s">
        <v>174</v>
      </c>
      <c r="E643" s="246" t="s">
        <v>21</v>
      </c>
      <c r="F643" s="247" t="s">
        <v>655</v>
      </c>
      <c r="G643" s="245"/>
      <c r="H643" s="246" t="s">
        <v>21</v>
      </c>
      <c r="I643" s="248"/>
      <c r="J643" s="245"/>
      <c r="K643" s="245"/>
      <c r="L643" s="249"/>
      <c r="M643" s="250"/>
      <c r="N643" s="251"/>
      <c r="O643" s="251"/>
      <c r="P643" s="251"/>
      <c r="Q643" s="251"/>
      <c r="R643" s="251"/>
      <c r="S643" s="251"/>
      <c r="T643" s="25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3" t="s">
        <v>174</v>
      </c>
      <c r="AU643" s="253" t="s">
        <v>82</v>
      </c>
      <c r="AV643" s="13" t="s">
        <v>80</v>
      </c>
      <c r="AW643" s="13" t="s">
        <v>34</v>
      </c>
      <c r="AX643" s="13" t="s">
        <v>73</v>
      </c>
      <c r="AY643" s="253" t="s">
        <v>164</v>
      </c>
    </row>
    <row r="644" s="14" customFormat="1">
      <c r="A644" s="14"/>
      <c r="B644" s="254"/>
      <c r="C644" s="255"/>
      <c r="D644" s="240" t="s">
        <v>174</v>
      </c>
      <c r="E644" s="256" t="s">
        <v>21</v>
      </c>
      <c r="F644" s="257" t="s">
        <v>656</v>
      </c>
      <c r="G644" s="255"/>
      <c r="H644" s="258">
        <v>10</v>
      </c>
      <c r="I644" s="259"/>
      <c r="J644" s="255"/>
      <c r="K644" s="255"/>
      <c r="L644" s="260"/>
      <c r="M644" s="261"/>
      <c r="N644" s="262"/>
      <c r="O644" s="262"/>
      <c r="P644" s="262"/>
      <c r="Q644" s="262"/>
      <c r="R644" s="262"/>
      <c r="S644" s="262"/>
      <c r="T644" s="26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4" t="s">
        <v>174</v>
      </c>
      <c r="AU644" s="264" t="s">
        <v>82</v>
      </c>
      <c r="AV644" s="14" t="s">
        <v>82</v>
      </c>
      <c r="AW644" s="14" t="s">
        <v>34</v>
      </c>
      <c r="AX644" s="14" t="s">
        <v>73</v>
      </c>
      <c r="AY644" s="264" t="s">
        <v>164</v>
      </c>
    </row>
    <row r="645" s="13" customFormat="1">
      <c r="A645" s="13"/>
      <c r="B645" s="244"/>
      <c r="C645" s="245"/>
      <c r="D645" s="240" t="s">
        <v>174</v>
      </c>
      <c r="E645" s="246" t="s">
        <v>21</v>
      </c>
      <c r="F645" s="247" t="s">
        <v>668</v>
      </c>
      <c r="G645" s="245"/>
      <c r="H645" s="246" t="s">
        <v>21</v>
      </c>
      <c r="I645" s="248"/>
      <c r="J645" s="245"/>
      <c r="K645" s="245"/>
      <c r="L645" s="249"/>
      <c r="M645" s="250"/>
      <c r="N645" s="251"/>
      <c r="O645" s="251"/>
      <c r="P645" s="251"/>
      <c r="Q645" s="251"/>
      <c r="R645" s="251"/>
      <c r="S645" s="251"/>
      <c r="T645" s="25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3" t="s">
        <v>174</v>
      </c>
      <c r="AU645" s="253" t="s">
        <v>82</v>
      </c>
      <c r="AV645" s="13" t="s">
        <v>80</v>
      </c>
      <c r="AW645" s="13" t="s">
        <v>34</v>
      </c>
      <c r="AX645" s="13" t="s">
        <v>73</v>
      </c>
      <c r="AY645" s="253" t="s">
        <v>164</v>
      </c>
    </row>
    <row r="646" s="13" customFormat="1">
      <c r="A646" s="13"/>
      <c r="B646" s="244"/>
      <c r="C646" s="245"/>
      <c r="D646" s="240" t="s">
        <v>174</v>
      </c>
      <c r="E646" s="246" t="s">
        <v>21</v>
      </c>
      <c r="F646" s="247" t="s">
        <v>669</v>
      </c>
      <c r="G646" s="245"/>
      <c r="H646" s="246" t="s">
        <v>21</v>
      </c>
      <c r="I646" s="248"/>
      <c r="J646" s="245"/>
      <c r="K646" s="245"/>
      <c r="L646" s="249"/>
      <c r="M646" s="250"/>
      <c r="N646" s="251"/>
      <c r="O646" s="251"/>
      <c r="P646" s="251"/>
      <c r="Q646" s="251"/>
      <c r="R646" s="251"/>
      <c r="S646" s="251"/>
      <c r="T646" s="25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3" t="s">
        <v>174</v>
      </c>
      <c r="AU646" s="253" t="s">
        <v>82</v>
      </c>
      <c r="AV646" s="13" t="s">
        <v>80</v>
      </c>
      <c r="AW646" s="13" t="s">
        <v>34</v>
      </c>
      <c r="AX646" s="13" t="s">
        <v>73</v>
      </c>
      <c r="AY646" s="253" t="s">
        <v>164</v>
      </c>
    </row>
    <row r="647" s="14" customFormat="1">
      <c r="A647" s="14"/>
      <c r="B647" s="254"/>
      <c r="C647" s="255"/>
      <c r="D647" s="240" t="s">
        <v>174</v>
      </c>
      <c r="E647" s="256" t="s">
        <v>21</v>
      </c>
      <c r="F647" s="257" t="s">
        <v>670</v>
      </c>
      <c r="G647" s="255"/>
      <c r="H647" s="258">
        <v>15.699999999999999</v>
      </c>
      <c r="I647" s="259"/>
      <c r="J647" s="255"/>
      <c r="K647" s="255"/>
      <c r="L647" s="260"/>
      <c r="M647" s="261"/>
      <c r="N647" s="262"/>
      <c r="O647" s="262"/>
      <c r="P647" s="262"/>
      <c r="Q647" s="262"/>
      <c r="R647" s="262"/>
      <c r="S647" s="262"/>
      <c r="T647" s="26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4" t="s">
        <v>174</v>
      </c>
      <c r="AU647" s="264" t="s">
        <v>82</v>
      </c>
      <c r="AV647" s="14" t="s">
        <v>82</v>
      </c>
      <c r="AW647" s="14" t="s">
        <v>34</v>
      </c>
      <c r="AX647" s="14" t="s">
        <v>73</v>
      </c>
      <c r="AY647" s="264" t="s">
        <v>164</v>
      </c>
    </row>
    <row r="648" s="14" customFormat="1">
      <c r="A648" s="14"/>
      <c r="B648" s="254"/>
      <c r="C648" s="255"/>
      <c r="D648" s="240" t="s">
        <v>174</v>
      </c>
      <c r="E648" s="256" t="s">
        <v>21</v>
      </c>
      <c r="F648" s="257" t="s">
        <v>671</v>
      </c>
      <c r="G648" s="255"/>
      <c r="H648" s="258">
        <v>9.8000000000000007</v>
      </c>
      <c r="I648" s="259"/>
      <c r="J648" s="255"/>
      <c r="K648" s="255"/>
      <c r="L648" s="260"/>
      <c r="M648" s="261"/>
      <c r="N648" s="262"/>
      <c r="O648" s="262"/>
      <c r="P648" s="262"/>
      <c r="Q648" s="262"/>
      <c r="R648" s="262"/>
      <c r="S648" s="262"/>
      <c r="T648" s="26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4" t="s">
        <v>174</v>
      </c>
      <c r="AU648" s="264" t="s">
        <v>82</v>
      </c>
      <c r="AV648" s="14" t="s">
        <v>82</v>
      </c>
      <c r="AW648" s="14" t="s">
        <v>34</v>
      </c>
      <c r="AX648" s="14" t="s">
        <v>73</v>
      </c>
      <c r="AY648" s="264" t="s">
        <v>164</v>
      </c>
    </row>
    <row r="649" s="14" customFormat="1">
      <c r="A649" s="14"/>
      <c r="B649" s="254"/>
      <c r="C649" s="255"/>
      <c r="D649" s="240" t="s">
        <v>174</v>
      </c>
      <c r="E649" s="256" t="s">
        <v>21</v>
      </c>
      <c r="F649" s="257" t="s">
        <v>672</v>
      </c>
      <c r="G649" s="255"/>
      <c r="H649" s="258">
        <v>7.5</v>
      </c>
      <c r="I649" s="259"/>
      <c r="J649" s="255"/>
      <c r="K649" s="255"/>
      <c r="L649" s="260"/>
      <c r="M649" s="261"/>
      <c r="N649" s="262"/>
      <c r="O649" s="262"/>
      <c r="P649" s="262"/>
      <c r="Q649" s="262"/>
      <c r="R649" s="262"/>
      <c r="S649" s="262"/>
      <c r="T649" s="26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4" t="s">
        <v>174</v>
      </c>
      <c r="AU649" s="264" t="s">
        <v>82</v>
      </c>
      <c r="AV649" s="14" t="s">
        <v>82</v>
      </c>
      <c r="AW649" s="14" t="s">
        <v>34</v>
      </c>
      <c r="AX649" s="14" t="s">
        <v>73</v>
      </c>
      <c r="AY649" s="264" t="s">
        <v>164</v>
      </c>
    </row>
    <row r="650" s="13" customFormat="1">
      <c r="A650" s="13"/>
      <c r="B650" s="244"/>
      <c r="C650" s="245"/>
      <c r="D650" s="240" t="s">
        <v>174</v>
      </c>
      <c r="E650" s="246" t="s">
        <v>21</v>
      </c>
      <c r="F650" s="247" t="s">
        <v>673</v>
      </c>
      <c r="G650" s="245"/>
      <c r="H650" s="246" t="s">
        <v>21</v>
      </c>
      <c r="I650" s="248"/>
      <c r="J650" s="245"/>
      <c r="K650" s="245"/>
      <c r="L650" s="249"/>
      <c r="M650" s="250"/>
      <c r="N650" s="251"/>
      <c r="O650" s="251"/>
      <c r="P650" s="251"/>
      <c r="Q650" s="251"/>
      <c r="R650" s="251"/>
      <c r="S650" s="251"/>
      <c r="T650" s="25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3" t="s">
        <v>174</v>
      </c>
      <c r="AU650" s="253" t="s">
        <v>82</v>
      </c>
      <c r="AV650" s="13" t="s">
        <v>80</v>
      </c>
      <c r="AW650" s="13" t="s">
        <v>34</v>
      </c>
      <c r="AX650" s="13" t="s">
        <v>73</v>
      </c>
      <c r="AY650" s="253" t="s">
        <v>164</v>
      </c>
    </row>
    <row r="651" s="14" customFormat="1">
      <c r="A651" s="14"/>
      <c r="B651" s="254"/>
      <c r="C651" s="255"/>
      <c r="D651" s="240" t="s">
        <v>174</v>
      </c>
      <c r="E651" s="256" t="s">
        <v>21</v>
      </c>
      <c r="F651" s="257" t="s">
        <v>674</v>
      </c>
      <c r="G651" s="255"/>
      <c r="H651" s="258">
        <v>6.835</v>
      </c>
      <c r="I651" s="259"/>
      <c r="J651" s="255"/>
      <c r="K651" s="255"/>
      <c r="L651" s="260"/>
      <c r="M651" s="261"/>
      <c r="N651" s="262"/>
      <c r="O651" s="262"/>
      <c r="P651" s="262"/>
      <c r="Q651" s="262"/>
      <c r="R651" s="262"/>
      <c r="S651" s="262"/>
      <c r="T651" s="26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64" t="s">
        <v>174</v>
      </c>
      <c r="AU651" s="264" t="s">
        <v>82</v>
      </c>
      <c r="AV651" s="14" t="s">
        <v>82</v>
      </c>
      <c r="AW651" s="14" t="s">
        <v>34</v>
      </c>
      <c r="AX651" s="14" t="s">
        <v>73</v>
      </c>
      <c r="AY651" s="264" t="s">
        <v>164</v>
      </c>
    </row>
    <row r="652" s="15" customFormat="1">
      <c r="A652" s="15"/>
      <c r="B652" s="276"/>
      <c r="C652" s="277"/>
      <c r="D652" s="240" t="s">
        <v>174</v>
      </c>
      <c r="E652" s="278" t="s">
        <v>21</v>
      </c>
      <c r="F652" s="279" t="s">
        <v>225</v>
      </c>
      <c r="G652" s="277"/>
      <c r="H652" s="280">
        <v>83.834999999999994</v>
      </c>
      <c r="I652" s="281"/>
      <c r="J652" s="277"/>
      <c r="K652" s="277"/>
      <c r="L652" s="282"/>
      <c r="M652" s="283"/>
      <c r="N652" s="284"/>
      <c r="O652" s="284"/>
      <c r="P652" s="284"/>
      <c r="Q652" s="284"/>
      <c r="R652" s="284"/>
      <c r="S652" s="284"/>
      <c r="T652" s="28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86" t="s">
        <v>174</v>
      </c>
      <c r="AU652" s="286" t="s">
        <v>82</v>
      </c>
      <c r="AV652" s="15" t="s">
        <v>171</v>
      </c>
      <c r="AW652" s="15" t="s">
        <v>34</v>
      </c>
      <c r="AX652" s="15" t="s">
        <v>80</v>
      </c>
      <c r="AY652" s="286" t="s">
        <v>164</v>
      </c>
    </row>
    <row r="653" s="2" customFormat="1" ht="21.75" customHeight="1">
      <c r="A653" s="39"/>
      <c r="B653" s="40"/>
      <c r="C653" s="227" t="s">
        <v>675</v>
      </c>
      <c r="D653" s="227" t="s">
        <v>166</v>
      </c>
      <c r="E653" s="228" t="s">
        <v>676</v>
      </c>
      <c r="F653" s="229" t="s">
        <v>677</v>
      </c>
      <c r="G653" s="230" t="s">
        <v>204</v>
      </c>
      <c r="H653" s="231">
        <v>143</v>
      </c>
      <c r="I653" s="232"/>
      <c r="J653" s="233">
        <f>ROUND(I653*H653,2)</f>
        <v>0</v>
      </c>
      <c r="K653" s="229" t="s">
        <v>170</v>
      </c>
      <c r="L653" s="45"/>
      <c r="M653" s="234" t="s">
        <v>21</v>
      </c>
      <c r="N653" s="235" t="s">
        <v>44</v>
      </c>
      <c r="O653" s="85"/>
      <c r="P653" s="236">
        <f>O653*H653</f>
        <v>0</v>
      </c>
      <c r="Q653" s="236">
        <v>0</v>
      </c>
      <c r="R653" s="236">
        <f>Q653*H653</f>
        <v>0</v>
      </c>
      <c r="S653" s="236">
        <v>0</v>
      </c>
      <c r="T653" s="237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8" t="s">
        <v>171</v>
      </c>
      <c r="AT653" s="238" t="s">
        <v>166</v>
      </c>
      <c r="AU653" s="238" t="s">
        <v>82</v>
      </c>
      <c r="AY653" s="18" t="s">
        <v>164</v>
      </c>
      <c r="BE653" s="239">
        <f>IF(N653="základní",J653,0)</f>
        <v>0</v>
      </c>
      <c r="BF653" s="239">
        <f>IF(N653="snížená",J653,0)</f>
        <v>0</v>
      </c>
      <c r="BG653" s="239">
        <f>IF(N653="zákl. přenesená",J653,0)</f>
        <v>0</v>
      </c>
      <c r="BH653" s="239">
        <f>IF(N653="sníž. přenesená",J653,0)</f>
        <v>0</v>
      </c>
      <c r="BI653" s="239">
        <f>IF(N653="nulová",J653,0)</f>
        <v>0</v>
      </c>
      <c r="BJ653" s="18" t="s">
        <v>80</v>
      </c>
      <c r="BK653" s="239">
        <f>ROUND(I653*H653,2)</f>
        <v>0</v>
      </c>
      <c r="BL653" s="18" t="s">
        <v>171</v>
      </c>
      <c r="BM653" s="238" t="s">
        <v>678</v>
      </c>
    </row>
    <row r="654" s="2" customFormat="1">
      <c r="A654" s="39"/>
      <c r="B654" s="40"/>
      <c r="C654" s="41"/>
      <c r="D654" s="240" t="s">
        <v>173</v>
      </c>
      <c r="E654" s="41"/>
      <c r="F654" s="241" t="s">
        <v>677</v>
      </c>
      <c r="G654" s="41"/>
      <c r="H654" s="41"/>
      <c r="I654" s="147"/>
      <c r="J654" s="41"/>
      <c r="K654" s="41"/>
      <c r="L654" s="45"/>
      <c r="M654" s="242"/>
      <c r="N654" s="243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173</v>
      </c>
      <c r="AU654" s="18" t="s">
        <v>82</v>
      </c>
    </row>
    <row r="655" s="13" customFormat="1">
      <c r="A655" s="13"/>
      <c r="B655" s="244"/>
      <c r="C655" s="245"/>
      <c r="D655" s="240" t="s">
        <v>174</v>
      </c>
      <c r="E655" s="246" t="s">
        <v>21</v>
      </c>
      <c r="F655" s="247" t="s">
        <v>679</v>
      </c>
      <c r="G655" s="245"/>
      <c r="H655" s="246" t="s">
        <v>21</v>
      </c>
      <c r="I655" s="248"/>
      <c r="J655" s="245"/>
      <c r="K655" s="245"/>
      <c r="L655" s="249"/>
      <c r="M655" s="250"/>
      <c r="N655" s="251"/>
      <c r="O655" s="251"/>
      <c r="P655" s="251"/>
      <c r="Q655" s="251"/>
      <c r="R655" s="251"/>
      <c r="S655" s="251"/>
      <c r="T655" s="25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3" t="s">
        <v>174</v>
      </c>
      <c r="AU655" s="253" t="s">
        <v>82</v>
      </c>
      <c r="AV655" s="13" t="s">
        <v>80</v>
      </c>
      <c r="AW655" s="13" t="s">
        <v>34</v>
      </c>
      <c r="AX655" s="13" t="s">
        <v>73</v>
      </c>
      <c r="AY655" s="253" t="s">
        <v>164</v>
      </c>
    </row>
    <row r="656" s="13" customFormat="1">
      <c r="A656" s="13"/>
      <c r="B656" s="244"/>
      <c r="C656" s="245"/>
      <c r="D656" s="240" t="s">
        <v>174</v>
      </c>
      <c r="E656" s="246" t="s">
        <v>21</v>
      </c>
      <c r="F656" s="247" t="s">
        <v>648</v>
      </c>
      <c r="G656" s="245"/>
      <c r="H656" s="246" t="s">
        <v>21</v>
      </c>
      <c r="I656" s="248"/>
      <c r="J656" s="245"/>
      <c r="K656" s="245"/>
      <c r="L656" s="249"/>
      <c r="M656" s="250"/>
      <c r="N656" s="251"/>
      <c r="O656" s="251"/>
      <c r="P656" s="251"/>
      <c r="Q656" s="251"/>
      <c r="R656" s="251"/>
      <c r="S656" s="251"/>
      <c r="T656" s="25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3" t="s">
        <v>174</v>
      </c>
      <c r="AU656" s="253" t="s">
        <v>82</v>
      </c>
      <c r="AV656" s="13" t="s">
        <v>80</v>
      </c>
      <c r="AW656" s="13" t="s">
        <v>34</v>
      </c>
      <c r="AX656" s="13" t="s">
        <v>73</v>
      </c>
      <c r="AY656" s="253" t="s">
        <v>164</v>
      </c>
    </row>
    <row r="657" s="14" customFormat="1">
      <c r="A657" s="14"/>
      <c r="B657" s="254"/>
      <c r="C657" s="255"/>
      <c r="D657" s="240" t="s">
        <v>174</v>
      </c>
      <c r="E657" s="256" t="s">
        <v>21</v>
      </c>
      <c r="F657" s="257" t="s">
        <v>680</v>
      </c>
      <c r="G657" s="255"/>
      <c r="H657" s="258">
        <v>143</v>
      </c>
      <c r="I657" s="259"/>
      <c r="J657" s="255"/>
      <c r="K657" s="255"/>
      <c r="L657" s="260"/>
      <c r="M657" s="261"/>
      <c r="N657" s="262"/>
      <c r="O657" s="262"/>
      <c r="P657" s="262"/>
      <c r="Q657" s="262"/>
      <c r="R657" s="262"/>
      <c r="S657" s="262"/>
      <c r="T657" s="26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4" t="s">
        <v>174</v>
      </c>
      <c r="AU657" s="264" t="s">
        <v>82</v>
      </c>
      <c r="AV657" s="14" t="s">
        <v>82</v>
      </c>
      <c r="AW657" s="14" t="s">
        <v>34</v>
      </c>
      <c r="AX657" s="14" t="s">
        <v>73</v>
      </c>
      <c r="AY657" s="264" t="s">
        <v>164</v>
      </c>
    </row>
    <row r="658" s="15" customFormat="1">
      <c r="A658" s="15"/>
      <c r="B658" s="276"/>
      <c r="C658" s="277"/>
      <c r="D658" s="240" t="s">
        <v>174</v>
      </c>
      <c r="E658" s="278" t="s">
        <v>21</v>
      </c>
      <c r="F658" s="279" t="s">
        <v>225</v>
      </c>
      <c r="G658" s="277"/>
      <c r="H658" s="280">
        <v>143</v>
      </c>
      <c r="I658" s="281"/>
      <c r="J658" s="277"/>
      <c r="K658" s="277"/>
      <c r="L658" s="282"/>
      <c r="M658" s="283"/>
      <c r="N658" s="284"/>
      <c r="O658" s="284"/>
      <c r="P658" s="284"/>
      <c r="Q658" s="284"/>
      <c r="R658" s="284"/>
      <c r="S658" s="284"/>
      <c r="T658" s="28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86" t="s">
        <v>174</v>
      </c>
      <c r="AU658" s="286" t="s">
        <v>82</v>
      </c>
      <c r="AV658" s="15" t="s">
        <v>171</v>
      </c>
      <c r="AW658" s="15" t="s">
        <v>34</v>
      </c>
      <c r="AX658" s="15" t="s">
        <v>80</v>
      </c>
      <c r="AY658" s="286" t="s">
        <v>164</v>
      </c>
    </row>
    <row r="659" s="2" customFormat="1" ht="16.5" customHeight="1">
      <c r="A659" s="39"/>
      <c r="B659" s="40"/>
      <c r="C659" s="227" t="s">
        <v>681</v>
      </c>
      <c r="D659" s="227" t="s">
        <v>166</v>
      </c>
      <c r="E659" s="228" t="s">
        <v>682</v>
      </c>
      <c r="F659" s="229" t="s">
        <v>683</v>
      </c>
      <c r="G659" s="230" t="s">
        <v>204</v>
      </c>
      <c r="H659" s="231">
        <v>105.401</v>
      </c>
      <c r="I659" s="232"/>
      <c r="J659" s="233">
        <f>ROUND(I659*H659,2)</f>
        <v>0</v>
      </c>
      <c r="K659" s="229" t="s">
        <v>170</v>
      </c>
      <c r="L659" s="45"/>
      <c r="M659" s="234" t="s">
        <v>21</v>
      </c>
      <c r="N659" s="235" t="s">
        <v>44</v>
      </c>
      <c r="O659" s="85"/>
      <c r="P659" s="236">
        <f>O659*H659</f>
        <v>0</v>
      </c>
      <c r="Q659" s="236">
        <v>0.00025999999999999998</v>
      </c>
      <c r="R659" s="236">
        <f>Q659*H659</f>
        <v>0.027404259999999996</v>
      </c>
      <c r="S659" s="236">
        <v>0</v>
      </c>
      <c r="T659" s="237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8" t="s">
        <v>171</v>
      </c>
      <c r="AT659" s="238" t="s">
        <v>166</v>
      </c>
      <c r="AU659" s="238" t="s">
        <v>82</v>
      </c>
      <c r="AY659" s="18" t="s">
        <v>164</v>
      </c>
      <c r="BE659" s="239">
        <f>IF(N659="základní",J659,0)</f>
        <v>0</v>
      </c>
      <c r="BF659" s="239">
        <f>IF(N659="snížená",J659,0)</f>
        <v>0</v>
      </c>
      <c r="BG659" s="239">
        <f>IF(N659="zákl. přenesená",J659,0)</f>
        <v>0</v>
      </c>
      <c r="BH659" s="239">
        <f>IF(N659="sníž. přenesená",J659,0)</f>
        <v>0</v>
      </c>
      <c r="BI659" s="239">
        <f>IF(N659="nulová",J659,0)</f>
        <v>0</v>
      </c>
      <c r="BJ659" s="18" t="s">
        <v>80</v>
      </c>
      <c r="BK659" s="239">
        <f>ROUND(I659*H659,2)</f>
        <v>0</v>
      </c>
      <c r="BL659" s="18" t="s">
        <v>171</v>
      </c>
      <c r="BM659" s="238" t="s">
        <v>684</v>
      </c>
    </row>
    <row r="660" s="2" customFormat="1">
      <c r="A660" s="39"/>
      <c r="B660" s="40"/>
      <c r="C660" s="41"/>
      <c r="D660" s="240" t="s">
        <v>173</v>
      </c>
      <c r="E660" s="41"/>
      <c r="F660" s="241" t="s">
        <v>685</v>
      </c>
      <c r="G660" s="41"/>
      <c r="H660" s="41"/>
      <c r="I660" s="147"/>
      <c r="J660" s="41"/>
      <c r="K660" s="41"/>
      <c r="L660" s="45"/>
      <c r="M660" s="242"/>
      <c r="N660" s="243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173</v>
      </c>
      <c r="AU660" s="18" t="s">
        <v>82</v>
      </c>
    </row>
    <row r="661" s="13" customFormat="1">
      <c r="A661" s="13"/>
      <c r="B661" s="244"/>
      <c r="C661" s="245"/>
      <c r="D661" s="240" t="s">
        <v>174</v>
      </c>
      <c r="E661" s="246" t="s">
        <v>21</v>
      </c>
      <c r="F661" s="247" t="s">
        <v>686</v>
      </c>
      <c r="G661" s="245"/>
      <c r="H661" s="246" t="s">
        <v>21</v>
      </c>
      <c r="I661" s="248"/>
      <c r="J661" s="245"/>
      <c r="K661" s="245"/>
      <c r="L661" s="249"/>
      <c r="M661" s="250"/>
      <c r="N661" s="251"/>
      <c r="O661" s="251"/>
      <c r="P661" s="251"/>
      <c r="Q661" s="251"/>
      <c r="R661" s="251"/>
      <c r="S661" s="251"/>
      <c r="T661" s="25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3" t="s">
        <v>174</v>
      </c>
      <c r="AU661" s="253" t="s">
        <v>82</v>
      </c>
      <c r="AV661" s="13" t="s">
        <v>80</v>
      </c>
      <c r="AW661" s="13" t="s">
        <v>34</v>
      </c>
      <c r="AX661" s="13" t="s">
        <v>73</v>
      </c>
      <c r="AY661" s="253" t="s">
        <v>164</v>
      </c>
    </row>
    <row r="662" s="13" customFormat="1">
      <c r="A662" s="13"/>
      <c r="B662" s="244"/>
      <c r="C662" s="245"/>
      <c r="D662" s="240" t="s">
        <v>174</v>
      </c>
      <c r="E662" s="246" t="s">
        <v>21</v>
      </c>
      <c r="F662" s="247" t="s">
        <v>687</v>
      </c>
      <c r="G662" s="245"/>
      <c r="H662" s="246" t="s">
        <v>21</v>
      </c>
      <c r="I662" s="248"/>
      <c r="J662" s="245"/>
      <c r="K662" s="245"/>
      <c r="L662" s="249"/>
      <c r="M662" s="250"/>
      <c r="N662" s="251"/>
      <c r="O662" s="251"/>
      <c r="P662" s="251"/>
      <c r="Q662" s="251"/>
      <c r="R662" s="251"/>
      <c r="S662" s="251"/>
      <c r="T662" s="25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3" t="s">
        <v>174</v>
      </c>
      <c r="AU662" s="253" t="s">
        <v>82</v>
      </c>
      <c r="AV662" s="13" t="s">
        <v>80</v>
      </c>
      <c r="AW662" s="13" t="s">
        <v>34</v>
      </c>
      <c r="AX662" s="13" t="s">
        <v>73</v>
      </c>
      <c r="AY662" s="253" t="s">
        <v>164</v>
      </c>
    </row>
    <row r="663" s="13" customFormat="1">
      <c r="A663" s="13"/>
      <c r="B663" s="244"/>
      <c r="C663" s="245"/>
      <c r="D663" s="240" t="s">
        <v>174</v>
      </c>
      <c r="E663" s="246" t="s">
        <v>21</v>
      </c>
      <c r="F663" s="247" t="s">
        <v>220</v>
      </c>
      <c r="G663" s="245"/>
      <c r="H663" s="246" t="s">
        <v>21</v>
      </c>
      <c r="I663" s="248"/>
      <c r="J663" s="245"/>
      <c r="K663" s="245"/>
      <c r="L663" s="249"/>
      <c r="M663" s="250"/>
      <c r="N663" s="251"/>
      <c r="O663" s="251"/>
      <c r="P663" s="251"/>
      <c r="Q663" s="251"/>
      <c r="R663" s="251"/>
      <c r="S663" s="251"/>
      <c r="T663" s="25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3" t="s">
        <v>174</v>
      </c>
      <c r="AU663" s="253" t="s">
        <v>82</v>
      </c>
      <c r="AV663" s="13" t="s">
        <v>80</v>
      </c>
      <c r="AW663" s="13" t="s">
        <v>34</v>
      </c>
      <c r="AX663" s="13" t="s">
        <v>73</v>
      </c>
      <c r="AY663" s="253" t="s">
        <v>164</v>
      </c>
    </row>
    <row r="664" s="13" customFormat="1">
      <c r="A664" s="13"/>
      <c r="B664" s="244"/>
      <c r="C664" s="245"/>
      <c r="D664" s="240" t="s">
        <v>174</v>
      </c>
      <c r="E664" s="246" t="s">
        <v>21</v>
      </c>
      <c r="F664" s="247" t="s">
        <v>649</v>
      </c>
      <c r="G664" s="245"/>
      <c r="H664" s="246" t="s">
        <v>21</v>
      </c>
      <c r="I664" s="248"/>
      <c r="J664" s="245"/>
      <c r="K664" s="245"/>
      <c r="L664" s="249"/>
      <c r="M664" s="250"/>
      <c r="N664" s="251"/>
      <c r="O664" s="251"/>
      <c r="P664" s="251"/>
      <c r="Q664" s="251"/>
      <c r="R664" s="251"/>
      <c r="S664" s="251"/>
      <c r="T664" s="25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3" t="s">
        <v>174</v>
      </c>
      <c r="AU664" s="253" t="s">
        <v>82</v>
      </c>
      <c r="AV664" s="13" t="s">
        <v>80</v>
      </c>
      <c r="AW664" s="13" t="s">
        <v>34</v>
      </c>
      <c r="AX664" s="13" t="s">
        <v>73</v>
      </c>
      <c r="AY664" s="253" t="s">
        <v>164</v>
      </c>
    </row>
    <row r="665" s="14" customFormat="1">
      <c r="A665" s="14"/>
      <c r="B665" s="254"/>
      <c r="C665" s="255"/>
      <c r="D665" s="240" t="s">
        <v>174</v>
      </c>
      <c r="E665" s="256" t="s">
        <v>21</v>
      </c>
      <c r="F665" s="257" t="s">
        <v>688</v>
      </c>
      <c r="G665" s="255"/>
      <c r="H665" s="258">
        <v>19</v>
      </c>
      <c r="I665" s="259"/>
      <c r="J665" s="255"/>
      <c r="K665" s="255"/>
      <c r="L665" s="260"/>
      <c r="M665" s="261"/>
      <c r="N665" s="262"/>
      <c r="O665" s="262"/>
      <c r="P665" s="262"/>
      <c r="Q665" s="262"/>
      <c r="R665" s="262"/>
      <c r="S665" s="262"/>
      <c r="T665" s="26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4" t="s">
        <v>174</v>
      </c>
      <c r="AU665" s="264" t="s">
        <v>82</v>
      </c>
      <c r="AV665" s="14" t="s">
        <v>82</v>
      </c>
      <c r="AW665" s="14" t="s">
        <v>34</v>
      </c>
      <c r="AX665" s="14" t="s">
        <v>73</v>
      </c>
      <c r="AY665" s="264" t="s">
        <v>164</v>
      </c>
    </row>
    <row r="666" s="13" customFormat="1">
      <c r="A666" s="13"/>
      <c r="B666" s="244"/>
      <c r="C666" s="245"/>
      <c r="D666" s="240" t="s">
        <v>174</v>
      </c>
      <c r="E666" s="246" t="s">
        <v>21</v>
      </c>
      <c r="F666" s="247" t="s">
        <v>651</v>
      </c>
      <c r="G666" s="245"/>
      <c r="H666" s="246" t="s">
        <v>21</v>
      </c>
      <c r="I666" s="248"/>
      <c r="J666" s="245"/>
      <c r="K666" s="245"/>
      <c r="L666" s="249"/>
      <c r="M666" s="250"/>
      <c r="N666" s="251"/>
      <c r="O666" s="251"/>
      <c r="P666" s="251"/>
      <c r="Q666" s="251"/>
      <c r="R666" s="251"/>
      <c r="S666" s="251"/>
      <c r="T666" s="25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3" t="s">
        <v>174</v>
      </c>
      <c r="AU666" s="253" t="s">
        <v>82</v>
      </c>
      <c r="AV666" s="13" t="s">
        <v>80</v>
      </c>
      <c r="AW666" s="13" t="s">
        <v>34</v>
      </c>
      <c r="AX666" s="13" t="s">
        <v>73</v>
      </c>
      <c r="AY666" s="253" t="s">
        <v>164</v>
      </c>
    </row>
    <row r="667" s="14" customFormat="1">
      <c r="A667" s="14"/>
      <c r="B667" s="254"/>
      <c r="C667" s="255"/>
      <c r="D667" s="240" t="s">
        <v>174</v>
      </c>
      <c r="E667" s="256" t="s">
        <v>21</v>
      </c>
      <c r="F667" s="257" t="s">
        <v>689</v>
      </c>
      <c r="G667" s="255"/>
      <c r="H667" s="258">
        <v>20.699999999999999</v>
      </c>
      <c r="I667" s="259"/>
      <c r="J667" s="255"/>
      <c r="K667" s="255"/>
      <c r="L667" s="260"/>
      <c r="M667" s="261"/>
      <c r="N667" s="262"/>
      <c r="O667" s="262"/>
      <c r="P667" s="262"/>
      <c r="Q667" s="262"/>
      <c r="R667" s="262"/>
      <c r="S667" s="262"/>
      <c r="T667" s="26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4" t="s">
        <v>174</v>
      </c>
      <c r="AU667" s="264" t="s">
        <v>82</v>
      </c>
      <c r="AV667" s="14" t="s">
        <v>82</v>
      </c>
      <c r="AW667" s="14" t="s">
        <v>34</v>
      </c>
      <c r="AX667" s="14" t="s">
        <v>73</v>
      </c>
      <c r="AY667" s="264" t="s">
        <v>164</v>
      </c>
    </row>
    <row r="668" s="14" customFormat="1">
      <c r="A668" s="14"/>
      <c r="B668" s="254"/>
      <c r="C668" s="255"/>
      <c r="D668" s="240" t="s">
        <v>174</v>
      </c>
      <c r="E668" s="256" t="s">
        <v>21</v>
      </c>
      <c r="F668" s="257" t="s">
        <v>690</v>
      </c>
      <c r="G668" s="255"/>
      <c r="H668" s="258">
        <v>5.5250000000000004</v>
      </c>
      <c r="I668" s="259"/>
      <c r="J668" s="255"/>
      <c r="K668" s="255"/>
      <c r="L668" s="260"/>
      <c r="M668" s="261"/>
      <c r="N668" s="262"/>
      <c r="O668" s="262"/>
      <c r="P668" s="262"/>
      <c r="Q668" s="262"/>
      <c r="R668" s="262"/>
      <c r="S668" s="262"/>
      <c r="T668" s="26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64" t="s">
        <v>174</v>
      </c>
      <c r="AU668" s="264" t="s">
        <v>82</v>
      </c>
      <c r="AV668" s="14" t="s">
        <v>82</v>
      </c>
      <c r="AW668" s="14" t="s">
        <v>34</v>
      </c>
      <c r="AX668" s="14" t="s">
        <v>73</v>
      </c>
      <c r="AY668" s="264" t="s">
        <v>164</v>
      </c>
    </row>
    <row r="669" s="13" customFormat="1">
      <c r="A669" s="13"/>
      <c r="B669" s="244"/>
      <c r="C669" s="245"/>
      <c r="D669" s="240" t="s">
        <v>174</v>
      </c>
      <c r="E669" s="246" t="s">
        <v>21</v>
      </c>
      <c r="F669" s="247" t="s">
        <v>653</v>
      </c>
      <c r="G669" s="245"/>
      <c r="H669" s="246" t="s">
        <v>21</v>
      </c>
      <c r="I669" s="248"/>
      <c r="J669" s="245"/>
      <c r="K669" s="245"/>
      <c r="L669" s="249"/>
      <c r="M669" s="250"/>
      <c r="N669" s="251"/>
      <c r="O669" s="251"/>
      <c r="P669" s="251"/>
      <c r="Q669" s="251"/>
      <c r="R669" s="251"/>
      <c r="S669" s="251"/>
      <c r="T669" s="25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3" t="s">
        <v>174</v>
      </c>
      <c r="AU669" s="253" t="s">
        <v>82</v>
      </c>
      <c r="AV669" s="13" t="s">
        <v>80</v>
      </c>
      <c r="AW669" s="13" t="s">
        <v>34</v>
      </c>
      <c r="AX669" s="13" t="s">
        <v>73</v>
      </c>
      <c r="AY669" s="253" t="s">
        <v>164</v>
      </c>
    </row>
    <row r="670" s="14" customFormat="1">
      <c r="A670" s="14"/>
      <c r="B670" s="254"/>
      <c r="C670" s="255"/>
      <c r="D670" s="240" t="s">
        <v>174</v>
      </c>
      <c r="E670" s="256" t="s">
        <v>21</v>
      </c>
      <c r="F670" s="257" t="s">
        <v>691</v>
      </c>
      <c r="G670" s="255"/>
      <c r="H670" s="258">
        <v>11.15</v>
      </c>
      <c r="I670" s="259"/>
      <c r="J670" s="255"/>
      <c r="K670" s="255"/>
      <c r="L670" s="260"/>
      <c r="M670" s="261"/>
      <c r="N670" s="262"/>
      <c r="O670" s="262"/>
      <c r="P670" s="262"/>
      <c r="Q670" s="262"/>
      <c r="R670" s="262"/>
      <c r="S670" s="262"/>
      <c r="T670" s="26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4" t="s">
        <v>174</v>
      </c>
      <c r="AU670" s="264" t="s">
        <v>82</v>
      </c>
      <c r="AV670" s="14" t="s">
        <v>82</v>
      </c>
      <c r="AW670" s="14" t="s">
        <v>34</v>
      </c>
      <c r="AX670" s="14" t="s">
        <v>73</v>
      </c>
      <c r="AY670" s="264" t="s">
        <v>164</v>
      </c>
    </row>
    <row r="671" s="14" customFormat="1">
      <c r="A671" s="14"/>
      <c r="B671" s="254"/>
      <c r="C671" s="255"/>
      <c r="D671" s="240" t="s">
        <v>174</v>
      </c>
      <c r="E671" s="256" t="s">
        <v>21</v>
      </c>
      <c r="F671" s="257" t="s">
        <v>692</v>
      </c>
      <c r="G671" s="255"/>
      <c r="H671" s="258">
        <v>18.937999999999999</v>
      </c>
      <c r="I671" s="259"/>
      <c r="J671" s="255"/>
      <c r="K671" s="255"/>
      <c r="L671" s="260"/>
      <c r="M671" s="261"/>
      <c r="N671" s="262"/>
      <c r="O671" s="262"/>
      <c r="P671" s="262"/>
      <c r="Q671" s="262"/>
      <c r="R671" s="262"/>
      <c r="S671" s="262"/>
      <c r="T671" s="26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4" t="s">
        <v>174</v>
      </c>
      <c r="AU671" s="264" t="s">
        <v>82</v>
      </c>
      <c r="AV671" s="14" t="s">
        <v>82</v>
      </c>
      <c r="AW671" s="14" t="s">
        <v>34</v>
      </c>
      <c r="AX671" s="14" t="s">
        <v>73</v>
      </c>
      <c r="AY671" s="264" t="s">
        <v>164</v>
      </c>
    </row>
    <row r="672" s="13" customFormat="1">
      <c r="A672" s="13"/>
      <c r="B672" s="244"/>
      <c r="C672" s="245"/>
      <c r="D672" s="240" t="s">
        <v>174</v>
      </c>
      <c r="E672" s="246" t="s">
        <v>21</v>
      </c>
      <c r="F672" s="247" t="s">
        <v>655</v>
      </c>
      <c r="G672" s="245"/>
      <c r="H672" s="246" t="s">
        <v>21</v>
      </c>
      <c r="I672" s="248"/>
      <c r="J672" s="245"/>
      <c r="K672" s="245"/>
      <c r="L672" s="249"/>
      <c r="M672" s="250"/>
      <c r="N672" s="251"/>
      <c r="O672" s="251"/>
      <c r="P672" s="251"/>
      <c r="Q672" s="251"/>
      <c r="R672" s="251"/>
      <c r="S672" s="251"/>
      <c r="T672" s="25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3" t="s">
        <v>174</v>
      </c>
      <c r="AU672" s="253" t="s">
        <v>82</v>
      </c>
      <c r="AV672" s="13" t="s">
        <v>80</v>
      </c>
      <c r="AW672" s="13" t="s">
        <v>34</v>
      </c>
      <c r="AX672" s="13" t="s">
        <v>73</v>
      </c>
      <c r="AY672" s="253" t="s">
        <v>164</v>
      </c>
    </row>
    <row r="673" s="14" customFormat="1">
      <c r="A673" s="14"/>
      <c r="B673" s="254"/>
      <c r="C673" s="255"/>
      <c r="D673" s="240" t="s">
        <v>174</v>
      </c>
      <c r="E673" s="256" t="s">
        <v>21</v>
      </c>
      <c r="F673" s="257" t="s">
        <v>691</v>
      </c>
      <c r="G673" s="255"/>
      <c r="H673" s="258">
        <v>11.15</v>
      </c>
      <c r="I673" s="259"/>
      <c r="J673" s="255"/>
      <c r="K673" s="255"/>
      <c r="L673" s="260"/>
      <c r="M673" s="261"/>
      <c r="N673" s="262"/>
      <c r="O673" s="262"/>
      <c r="P673" s="262"/>
      <c r="Q673" s="262"/>
      <c r="R673" s="262"/>
      <c r="S673" s="262"/>
      <c r="T673" s="26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4" t="s">
        <v>174</v>
      </c>
      <c r="AU673" s="264" t="s">
        <v>82</v>
      </c>
      <c r="AV673" s="14" t="s">
        <v>82</v>
      </c>
      <c r="AW673" s="14" t="s">
        <v>34</v>
      </c>
      <c r="AX673" s="14" t="s">
        <v>73</v>
      </c>
      <c r="AY673" s="264" t="s">
        <v>164</v>
      </c>
    </row>
    <row r="674" s="14" customFormat="1">
      <c r="A674" s="14"/>
      <c r="B674" s="254"/>
      <c r="C674" s="255"/>
      <c r="D674" s="240" t="s">
        <v>174</v>
      </c>
      <c r="E674" s="256" t="s">
        <v>21</v>
      </c>
      <c r="F674" s="257" t="s">
        <v>692</v>
      </c>
      <c r="G674" s="255"/>
      <c r="H674" s="258">
        <v>18.937999999999999</v>
      </c>
      <c r="I674" s="259"/>
      <c r="J674" s="255"/>
      <c r="K674" s="255"/>
      <c r="L674" s="260"/>
      <c r="M674" s="261"/>
      <c r="N674" s="262"/>
      <c r="O674" s="262"/>
      <c r="P674" s="262"/>
      <c r="Q674" s="262"/>
      <c r="R674" s="262"/>
      <c r="S674" s="262"/>
      <c r="T674" s="26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4" t="s">
        <v>174</v>
      </c>
      <c r="AU674" s="264" t="s">
        <v>82</v>
      </c>
      <c r="AV674" s="14" t="s">
        <v>82</v>
      </c>
      <c r="AW674" s="14" t="s">
        <v>34</v>
      </c>
      <c r="AX674" s="14" t="s">
        <v>73</v>
      </c>
      <c r="AY674" s="264" t="s">
        <v>164</v>
      </c>
    </row>
    <row r="675" s="2" customFormat="1" ht="16.5" customHeight="1">
      <c r="A675" s="39"/>
      <c r="B675" s="40"/>
      <c r="C675" s="227" t="s">
        <v>693</v>
      </c>
      <c r="D675" s="227" t="s">
        <v>166</v>
      </c>
      <c r="E675" s="228" t="s">
        <v>694</v>
      </c>
      <c r="F675" s="229" t="s">
        <v>695</v>
      </c>
      <c r="G675" s="230" t="s">
        <v>204</v>
      </c>
      <c r="H675" s="231">
        <v>105.401</v>
      </c>
      <c r="I675" s="232"/>
      <c r="J675" s="233">
        <f>ROUND(I675*H675,2)</f>
        <v>0</v>
      </c>
      <c r="K675" s="229" t="s">
        <v>170</v>
      </c>
      <c r="L675" s="45"/>
      <c r="M675" s="234" t="s">
        <v>21</v>
      </c>
      <c r="N675" s="235" t="s">
        <v>44</v>
      </c>
      <c r="O675" s="85"/>
      <c r="P675" s="236">
        <f>O675*H675</f>
        <v>0</v>
      </c>
      <c r="Q675" s="236">
        <v>0.023099999999999999</v>
      </c>
      <c r="R675" s="236">
        <f>Q675*H675</f>
        <v>2.4347630999999996</v>
      </c>
      <c r="S675" s="236">
        <v>0</v>
      </c>
      <c r="T675" s="237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8" t="s">
        <v>171</v>
      </c>
      <c r="AT675" s="238" t="s">
        <v>166</v>
      </c>
      <c r="AU675" s="238" t="s">
        <v>82</v>
      </c>
      <c r="AY675" s="18" t="s">
        <v>164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8" t="s">
        <v>80</v>
      </c>
      <c r="BK675" s="239">
        <f>ROUND(I675*H675,2)</f>
        <v>0</v>
      </c>
      <c r="BL675" s="18" t="s">
        <v>171</v>
      </c>
      <c r="BM675" s="238" t="s">
        <v>696</v>
      </c>
    </row>
    <row r="676" s="2" customFormat="1">
      <c r="A676" s="39"/>
      <c r="B676" s="40"/>
      <c r="C676" s="41"/>
      <c r="D676" s="240" t="s">
        <v>173</v>
      </c>
      <c r="E676" s="41"/>
      <c r="F676" s="241" t="s">
        <v>697</v>
      </c>
      <c r="G676" s="41"/>
      <c r="H676" s="41"/>
      <c r="I676" s="147"/>
      <c r="J676" s="41"/>
      <c r="K676" s="41"/>
      <c r="L676" s="45"/>
      <c r="M676" s="242"/>
      <c r="N676" s="243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173</v>
      </c>
      <c r="AU676" s="18" t="s">
        <v>82</v>
      </c>
    </row>
    <row r="677" s="2" customFormat="1">
      <c r="A677" s="39"/>
      <c r="B677" s="40"/>
      <c r="C677" s="41"/>
      <c r="D677" s="240" t="s">
        <v>191</v>
      </c>
      <c r="E677" s="41"/>
      <c r="F677" s="275" t="s">
        <v>698</v>
      </c>
      <c r="G677" s="41"/>
      <c r="H677" s="41"/>
      <c r="I677" s="147"/>
      <c r="J677" s="41"/>
      <c r="K677" s="41"/>
      <c r="L677" s="45"/>
      <c r="M677" s="242"/>
      <c r="N677" s="243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191</v>
      </c>
      <c r="AU677" s="18" t="s">
        <v>82</v>
      </c>
    </row>
    <row r="678" s="2" customFormat="1" ht="21.75" customHeight="1">
      <c r="A678" s="39"/>
      <c r="B678" s="40"/>
      <c r="C678" s="227" t="s">
        <v>699</v>
      </c>
      <c r="D678" s="227" t="s">
        <v>166</v>
      </c>
      <c r="E678" s="228" t="s">
        <v>700</v>
      </c>
      <c r="F678" s="229" t="s">
        <v>701</v>
      </c>
      <c r="G678" s="230" t="s">
        <v>204</v>
      </c>
      <c r="H678" s="231">
        <v>185.035</v>
      </c>
      <c r="I678" s="232"/>
      <c r="J678" s="233">
        <f>ROUND(I678*H678,2)</f>
        <v>0</v>
      </c>
      <c r="K678" s="229" t="s">
        <v>21</v>
      </c>
      <c r="L678" s="45"/>
      <c r="M678" s="234" t="s">
        <v>21</v>
      </c>
      <c r="N678" s="235" t="s">
        <v>44</v>
      </c>
      <c r="O678" s="85"/>
      <c r="P678" s="236">
        <f>O678*H678</f>
        <v>0</v>
      </c>
      <c r="Q678" s="236">
        <v>0.0073499999999999998</v>
      </c>
      <c r="R678" s="236">
        <f>Q678*H678</f>
        <v>1.36000725</v>
      </c>
      <c r="S678" s="236">
        <v>0</v>
      </c>
      <c r="T678" s="237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8" t="s">
        <v>171</v>
      </c>
      <c r="AT678" s="238" t="s">
        <v>166</v>
      </c>
      <c r="AU678" s="238" t="s">
        <v>82</v>
      </c>
      <c r="AY678" s="18" t="s">
        <v>164</v>
      </c>
      <c r="BE678" s="239">
        <f>IF(N678="základní",J678,0)</f>
        <v>0</v>
      </c>
      <c r="BF678" s="239">
        <f>IF(N678="snížená",J678,0)</f>
        <v>0</v>
      </c>
      <c r="BG678" s="239">
        <f>IF(N678="zákl. přenesená",J678,0)</f>
        <v>0</v>
      </c>
      <c r="BH678" s="239">
        <f>IF(N678="sníž. přenesená",J678,0)</f>
        <v>0</v>
      </c>
      <c r="BI678" s="239">
        <f>IF(N678="nulová",J678,0)</f>
        <v>0</v>
      </c>
      <c r="BJ678" s="18" t="s">
        <v>80</v>
      </c>
      <c r="BK678" s="239">
        <f>ROUND(I678*H678,2)</f>
        <v>0</v>
      </c>
      <c r="BL678" s="18" t="s">
        <v>171</v>
      </c>
      <c r="BM678" s="238" t="s">
        <v>702</v>
      </c>
    </row>
    <row r="679" s="2" customFormat="1">
      <c r="A679" s="39"/>
      <c r="B679" s="40"/>
      <c r="C679" s="41"/>
      <c r="D679" s="240" t="s">
        <v>173</v>
      </c>
      <c r="E679" s="41"/>
      <c r="F679" s="241" t="s">
        <v>701</v>
      </c>
      <c r="G679" s="41"/>
      <c r="H679" s="41"/>
      <c r="I679" s="147"/>
      <c r="J679" s="41"/>
      <c r="K679" s="41"/>
      <c r="L679" s="45"/>
      <c r="M679" s="242"/>
      <c r="N679" s="243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173</v>
      </c>
      <c r="AU679" s="18" t="s">
        <v>82</v>
      </c>
    </row>
    <row r="680" s="2" customFormat="1" ht="21.75" customHeight="1">
      <c r="A680" s="39"/>
      <c r="B680" s="40"/>
      <c r="C680" s="227" t="s">
        <v>703</v>
      </c>
      <c r="D680" s="227" t="s">
        <v>166</v>
      </c>
      <c r="E680" s="228" t="s">
        <v>704</v>
      </c>
      <c r="F680" s="229" t="s">
        <v>705</v>
      </c>
      <c r="G680" s="230" t="s">
        <v>204</v>
      </c>
      <c r="H680" s="231">
        <v>185.035</v>
      </c>
      <c r="I680" s="232"/>
      <c r="J680" s="233">
        <f>ROUND(I680*H680,2)</f>
        <v>0</v>
      </c>
      <c r="K680" s="229" t="s">
        <v>21</v>
      </c>
      <c r="L680" s="45"/>
      <c r="M680" s="234" t="s">
        <v>21</v>
      </c>
      <c r="N680" s="235" t="s">
        <v>44</v>
      </c>
      <c r="O680" s="85"/>
      <c r="P680" s="236">
        <f>O680*H680</f>
        <v>0</v>
      </c>
      <c r="Q680" s="236">
        <v>0.029999999999999999</v>
      </c>
      <c r="R680" s="236">
        <f>Q680*H680</f>
        <v>5.55105</v>
      </c>
      <c r="S680" s="236">
        <v>0</v>
      </c>
      <c r="T680" s="237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8" t="s">
        <v>277</v>
      </c>
      <c r="AT680" s="238" t="s">
        <v>166</v>
      </c>
      <c r="AU680" s="238" t="s">
        <v>82</v>
      </c>
      <c r="AY680" s="18" t="s">
        <v>164</v>
      </c>
      <c r="BE680" s="239">
        <f>IF(N680="základní",J680,0)</f>
        <v>0</v>
      </c>
      <c r="BF680" s="239">
        <f>IF(N680="snížená",J680,0)</f>
        <v>0</v>
      </c>
      <c r="BG680" s="239">
        <f>IF(N680="zákl. přenesená",J680,0)</f>
        <v>0</v>
      </c>
      <c r="BH680" s="239">
        <f>IF(N680="sníž. přenesená",J680,0)</f>
        <v>0</v>
      </c>
      <c r="BI680" s="239">
        <f>IF(N680="nulová",J680,0)</f>
        <v>0</v>
      </c>
      <c r="BJ680" s="18" t="s">
        <v>80</v>
      </c>
      <c r="BK680" s="239">
        <f>ROUND(I680*H680,2)</f>
        <v>0</v>
      </c>
      <c r="BL680" s="18" t="s">
        <v>277</v>
      </c>
      <c r="BM680" s="238" t="s">
        <v>706</v>
      </c>
    </row>
    <row r="681" s="2" customFormat="1">
      <c r="A681" s="39"/>
      <c r="B681" s="40"/>
      <c r="C681" s="41"/>
      <c r="D681" s="240" t="s">
        <v>173</v>
      </c>
      <c r="E681" s="41"/>
      <c r="F681" s="241" t="s">
        <v>705</v>
      </c>
      <c r="G681" s="41"/>
      <c r="H681" s="41"/>
      <c r="I681" s="147"/>
      <c r="J681" s="41"/>
      <c r="K681" s="41"/>
      <c r="L681" s="45"/>
      <c r="M681" s="242"/>
      <c r="N681" s="243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173</v>
      </c>
      <c r="AU681" s="18" t="s">
        <v>82</v>
      </c>
    </row>
    <row r="682" s="13" customFormat="1">
      <c r="A682" s="13"/>
      <c r="B682" s="244"/>
      <c r="C682" s="245"/>
      <c r="D682" s="240" t="s">
        <v>174</v>
      </c>
      <c r="E682" s="246" t="s">
        <v>21</v>
      </c>
      <c r="F682" s="247" t="s">
        <v>707</v>
      </c>
      <c r="G682" s="245"/>
      <c r="H682" s="246" t="s">
        <v>21</v>
      </c>
      <c r="I682" s="248"/>
      <c r="J682" s="245"/>
      <c r="K682" s="245"/>
      <c r="L682" s="249"/>
      <c r="M682" s="250"/>
      <c r="N682" s="251"/>
      <c r="O682" s="251"/>
      <c r="P682" s="251"/>
      <c r="Q682" s="251"/>
      <c r="R682" s="251"/>
      <c r="S682" s="251"/>
      <c r="T682" s="25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3" t="s">
        <v>174</v>
      </c>
      <c r="AU682" s="253" t="s">
        <v>82</v>
      </c>
      <c r="AV682" s="13" t="s">
        <v>80</v>
      </c>
      <c r="AW682" s="13" t="s">
        <v>34</v>
      </c>
      <c r="AX682" s="13" t="s">
        <v>73</v>
      </c>
      <c r="AY682" s="253" t="s">
        <v>164</v>
      </c>
    </row>
    <row r="683" s="13" customFormat="1">
      <c r="A683" s="13"/>
      <c r="B683" s="244"/>
      <c r="C683" s="245"/>
      <c r="D683" s="240" t="s">
        <v>174</v>
      </c>
      <c r="E683" s="246" t="s">
        <v>21</v>
      </c>
      <c r="F683" s="247" t="s">
        <v>708</v>
      </c>
      <c r="G683" s="245"/>
      <c r="H683" s="246" t="s">
        <v>21</v>
      </c>
      <c r="I683" s="248"/>
      <c r="J683" s="245"/>
      <c r="K683" s="245"/>
      <c r="L683" s="249"/>
      <c r="M683" s="250"/>
      <c r="N683" s="251"/>
      <c r="O683" s="251"/>
      <c r="P683" s="251"/>
      <c r="Q683" s="251"/>
      <c r="R683" s="251"/>
      <c r="S683" s="251"/>
      <c r="T683" s="25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3" t="s">
        <v>174</v>
      </c>
      <c r="AU683" s="253" t="s">
        <v>82</v>
      </c>
      <c r="AV683" s="13" t="s">
        <v>80</v>
      </c>
      <c r="AW683" s="13" t="s">
        <v>34</v>
      </c>
      <c r="AX683" s="13" t="s">
        <v>73</v>
      </c>
      <c r="AY683" s="253" t="s">
        <v>164</v>
      </c>
    </row>
    <row r="684" s="13" customFormat="1">
      <c r="A684" s="13"/>
      <c r="B684" s="244"/>
      <c r="C684" s="245"/>
      <c r="D684" s="240" t="s">
        <v>174</v>
      </c>
      <c r="E684" s="246" t="s">
        <v>21</v>
      </c>
      <c r="F684" s="247" t="s">
        <v>709</v>
      </c>
      <c r="G684" s="245"/>
      <c r="H684" s="246" t="s">
        <v>21</v>
      </c>
      <c r="I684" s="248"/>
      <c r="J684" s="245"/>
      <c r="K684" s="245"/>
      <c r="L684" s="249"/>
      <c r="M684" s="250"/>
      <c r="N684" s="251"/>
      <c r="O684" s="251"/>
      <c r="P684" s="251"/>
      <c r="Q684" s="251"/>
      <c r="R684" s="251"/>
      <c r="S684" s="251"/>
      <c r="T684" s="25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3" t="s">
        <v>174</v>
      </c>
      <c r="AU684" s="253" t="s">
        <v>82</v>
      </c>
      <c r="AV684" s="13" t="s">
        <v>80</v>
      </c>
      <c r="AW684" s="13" t="s">
        <v>34</v>
      </c>
      <c r="AX684" s="13" t="s">
        <v>73</v>
      </c>
      <c r="AY684" s="253" t="s">
        <v>164</v>
      </c>
    </row>
    <row r="685" s="13" customFormat="1">
      <c r="A685" s="13"/>
      <c r="B685" s="244"/>
      <c r="C685" s="245"/>
      <c r="D685" s="240" t="s">
        <v>174</v>
      </c>
      <c r="E685" s="246" t="s">
        <v>21</v>
      </c>
      <c r="F685" s="247" t="s">
        <v>710</v>
      </c>
      <c r="G685" s="245"/>
      <c r="H685" s="246" t="s">
        <v>21</v>
      </c>
      <c r="I685" s="248"/>
      <c r="J685" s="245"/>
      <c r="K685" s="245"/>
      <c r="L685" s="249"/>
      <c r="M685" s="250"/>
      <c r="N685" s="251"/>
      <c r="O685" s="251"/>
      <c r="P685" s="251"/>
      <c r="Q685" s="251"/>
      <c r="R685" s="251"/>
      <c r="S685" s="251"/>
      <c r="T685" s="25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3" t="s">
        <v>174</v>
      </c>
      <c r="AU685" s="253" t="s">
        <v>82</v>
      </c>
      <c r="AV685" s="13" t="s">
        <v>80</v>
      </c>
      <c r="AW685" s="13" t="s">
        <v>34</v>
      </c>
      <c r="AX685" s="13" t="s">
        <v>73</v>
      </c>
      <c r="AY685" s="253" t="s">
        <v>164</v>
      </c>
    </row>
    <row r="686" s="13" customFormat="1">
      <c r="A686" s="13"/>
      <c r="B686" s="244"/>
      <c r="C686" s="245"/>
      <c r="D686" s="240" t="s">
        <v>174</v>
      </c>
      <c r="E686" s="246" t="s">
        <v>21</v>
      </c>
      <c r="F686" s="247" t="s">
        <v>711</v>
      </c>
      <c r="G686" s="245"/>
      <c r="H686" s="246" t="s">
        <v>21</v>
      </c>
      <c r="I686" s="248"/>
      <c r="J686" s="245"/>
      <c r="K686" s="245"/>
      <c r="L686" s="249"/>
      <c r="M686" s="250"/>
      <c r="N686" s="251"/>
      <c r="O686" s="251"/>
      <c r="P686" s="251"/>
      <c r="Q686" s="251"/>
      <c r="R686" s="251"/>
      <c r="S686" s="251"/>
      <c r="T686" s="25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3" t="s">
        <v>174</v>
      </c>
      <c r="AU686" s="253" t="s">
        <v>82</v>
      </c>
      <c r="AV686" s="13" t="s">
        <v>80</v>
      </c>
      <c r="AW686" s="13" t="s">
        <v>34</v>
      </c>
      <c r="AX686" s="13" t="s">
        <v>73</v>
      </c>
      <c r="AY686" s="253" t="s">
        <v>164</v>
      </c>
    </row>
    <row r="687" s="14" customFormat="1">
      <c r="A687" s="14"/>
      <c r="B687" s="254"/>
      <c r="C687" s="255"/>
      <c r="D687" s="240" t="s">
        <v>174</v>
      </c>
      <c r="E687" s="256" t="s">
        <v>21</v>
      </c>
      <c r="F687" s="257" t="s">
        <v>712</v>
      </c>
      <c r="G687" s="255"/>
      <c r="H687" s="258">
        <v>147</v>
      </c>
      <c r="I687" s="259"/>
      <c r="J687" s="255"/>
      <c r="K687" s="255"/>
      <c r="L687" s="260"/>
      <c r="M687" s="261"/>
      <c r="N687" s="262"/>
      <c r="O687" s="262"/>
      <c r="P687" s="262"/>
      <c r="Q687" s="262"/>
      <c r="R687" s="262"/>
      <c r="S687" s="262"/>
      <c r="T687" s="26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4" t="s">
        <v>174</v>
      </c>
      <c r="AU687" s="264" t="s">
        <v>82</v>
      </c>
      <c r="AV687" s="14" t="s">
        <v>82</v>
      </c>
      <c r="AW687" s="14" t="s">
        <v>34</v>
      </c>
      <c r="AX687" s="14" t="s">
        <v>73</v>
      </c>
      <c r="AY687" s="264" t="s">
        <v>164</v>
      </c>
    </row>
    <row r="688" s="13" customFormat="1">
      <c r="A688" s="13"/>
      <c r="B688" s="244"/>
      <c r="C688" s="245"/>
      <c r="D688" s="240" t="s">
        <v>174</v>
      </c>
      <c r="E688" s="246" t="s">
        <v>21</v>
      </c>
      <c r="F688" s="247" t="s">
        <v>551</v>
      </c>
      <c r="G688" s="245"/>
      <c r="H688" s="246" t="s">
        <v>21</v>
      </c>
      <c r="I688" s="248"/>
      <c r="J688" s="245"/>
      <c r="K688" s="245"/>
      <c r="L688" s="249"/>
      <c r="M688" s="250"/>
      <c r="N688" s="251"/>
      <c r="O688" s="251"/>
      <c r="P688" s="251"/>
      <c r="Q688" s="251"/>
      <c r="R688" s="251"/>
      <c r="S688" s="251"/>
      <c r="T688" s="25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3" t="s">
        <v>174</v>
      </c>
      <c r="AU688" s="253" t="s">
        <v>82</v>
      </c>
      <c r="AV688" s="13" t="s">
        <v>80</v>
      </c>
      <c r="AW688" s="13" t="s">
        <v>34</v>
      </c>
      <c r="AX688" s="13" t="s">
        <v>73</v>
      </c>
      <c r="AY688" s="253" t="s">
        <v>164</v>
      </c>
    </row>
    <row r="689" s="14" customFormat="1">
      <c r="A689" s="14"/>
      <c r="B689" s="254"/>
      <c r="C689" s="255"/>
      <c r="D689" s="240" t="s">
        <v>174</v>
      </c>
      <c r="E689" s="256" t="s">
        <v>21</v>
      </c>
      <c r="F689" s="257" t="s">
        <v>713</v>
      </c>
      <c r="G689" s="255"/>
      <c r="H689" s="258">
        <v>1.1850000000000001</v>
      </c>
      <c r="I689" s="259"/>
      <c r="J689" s="255"/>
      <c r="K689" s="255"/>
      <c r="L689" s="260"/>
      <c r="M689" s="261"/>
      <c r="N689" s="262"/>
      <c r="O689" s="262"/>
      <c r="P689" s="262"/>
      <c r="Q689" s="262"/>
      <c r="R689" s="262"/>
      <c r="S689" s="262"/>
      <c r="T689" s="26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4" t="s">
        <v>174</v>
      </c>
      <c r="AU689" s="264" t="s">
        <v>82</v>
      </c>
      <c r="AV689" s="14" t="s">
        <v>82</v>
      </c>
      <c r="AW689" s="14" t="s">
        <v>34</v>
      </c>
      <c r="AX689" s="14" t="s">
        <v>73</v>
      </c>
      <c r="AY689" s="264" t="s">
        <v>164</v>
      </c>
    </row>
    <row r="690" s="14" customFormat="1">
      <c r="A690" s="14"/>
      <c r="B690" s="254"/>
      <c r="C690" s="255"/>
      <c r="D690" s="240" t="s">
        <v>174</v>
      </c>
      <c r="E690" s="256" t="s">
        <v>21</v>
      </c>
      <c r="F690" s="257" t="s">
        <v>714</v>
      </c>
      <c r="G690" s="255"/>
      <c r="H690" s="258">
        <v>1.3320000000000001</v>
      </c>
      <c r="I690" s="259"/>
      <c r="J690" s="255"/>
      <c r="K690" s="255"/>
      <c r="L690" s="260"/>
      <c r="M690" s="261"/>
      <c r="N690" s="262"/>
      <c r="O690" s="262"/>
      <c r="P690" s="262"/>
      <c r="Q690" s="262"/>
      <c r="R690" s="262"/>
      <c r="S690" s="262"/>
      <c r="T690" s="26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4" t="s">
        <v>174</v>
      </c>
      <c r="AU690" s="264" t="s">
        <v>82</v>
      </c>
      <c r="AV690" s="14" t="s">
        <v>82</v>
      </c>
      <c r="AW690" s="14" t="s">
        <v>34</v>
      </c>
      <c r="AX690" s="14" t="s">
        <v>73</v>
      </c>
      <c r="AY690" s="264" t="s">
        <v>164</v>
      </c>
    </row>
    <row r="691" s="14" customFormat="1">
      <c r="A691" s="14"/>
      <c r="B691" s="254"/>
      <c r="C691" s="255"/>
      <c r="D691" s="240" t="s">
        <v>174</v>
      </c>
      <c r="E691" s="256" t="s">
        <v>21</v>
      </c>
      <c r="F691" s="257" t="s">
        <v>715</v>
      </c>
      <c r="G691" s="255"/>
      <c r="H691" s="258">
        <v>1.3020000000000001</v>
      </c>
      <c r="I691" s="259"/>
      <c r="J691" s="255"/>
      <c r="K691" s="255"/>
      <c r="L691" s="260"/>
      <c r="M691" s="261"/>
      <c r="N691" s="262"/>
      <c r="O691" s="262"/>
      <c r="P691" s="262"/>
      <c r="Q691" s="262"/>
      <c r="R691" s="262"/>
      <c r="S691" s="262"/>
      <c r="T691" s="26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4" t="s">
        <v>174</v>
      </c>
      <c r="AU691" s="264" t="s">
        <v>82</v>
      </c>
      <c r="AV691" s="14" t="s">
        <v>82</v>
      </c>
      <c r="AW691" s="14" t="s">
        <v>34</v>
      </c>
      <c r="AX691" s="14" t="s">
        <v>73</v>
      </c>
      <c r="AY691" s="264" t="s">
        <v>164</v>
      </c>
    </row>
    <row r="692" s="14" customFormat="1">
      <c r="A692" s="14"/>
      <c r="B692" s="254"/>
      <c r="C692" s="255"/>
      <c r="D692" s="240" t="s">
        <v>174</v>
      </c>
      <c r="E692" s="256" t="s">
        <v>21</v>
      </c>
      <c r="F692" s="257" t="s">
        <v>716</v>
      </c>
      <c r="G692" s="255"/>
      <c r="H692" s="258">
        <v>0.78000000000000003</v>
      </c>
      <c r="I692" s="259"/>
      <c r="J692" s="255"/>
      <c r="K692" s="255"/>
      <c r="L692" s="260"/>
      <c r="M692" s="261"/>
      <c r="N692" s="262"/>
      <c r="O692" s="262"/>
      <c r="P692" s="262"/>
      <c r="Q692" s="262"/>
      <c r="R692" s="262"/>
      <c r="S692" s="262"/>
      <c r="T692" s="26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4" t="s">
        <v>174</v>
      </c>
      <c r="AU692" s="264" t="s">
        <v>82</v>
      </c>
      <c r="AV692" s="14" t="s">
        <v>82</v>
      </c>
      <c r="AW692" s="14" t="s">
        <v>34</v>
      </c>
      <c r="AX692" s="14" t="s">
        <v>73</v>
      </c>
      <c r="AY692" s="264" t="s">
        <v>164</v>
      </c>
    </row>
    <row r="693" s="14" customFormat="1">
      <c r="A693" s="14"/>
      <c r="B693" s="254"/>
      <c r="C693" s="255"/>
      <c r="D693" s="240" t="s">
        <v>174</v>
      </c>
      <c r="E693" s="256" t="s">
        <v>21</v>
      </c>
      <c r="F693" s="257" t="s">
        <v>717</v>
      </c>
      <c r="G693" s="255"/>
      <c r="H693" s="258">
        <v>6.5999999999999996</v>
      </c>
      <c r="I693" s="259"/>
      <c r="J693" s="255"/>
      <c r="K693" s="255"/>
      <c r="L693" s="260"/>
      <c r="M693" s="261"/>
      <c r="N693" s="262"/>
      <c r="O693" s="262"/>
      <c r="P693" s="262"/>
      <c r="Q693" s="262"/>
      <c r="R693" s="262"/>
      <c r="S693" s="262"/>
      <c r="T693" s="26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4" t="s">
        <v>174</v>
      </c>
      <c r="AU693" s="264" t="s">
        <v>82</v>
      </c>
      <c r="AV693" s="14" t="s">
        <v>82</v>
      </c>
      <c r="AW693" s="14" t="s">
        <v>34</v>
      </c>
      <c r="AX693" s="14" t="s">
        <v>73</v>
      </c>
      <c r="AY693" s="264" t="s">
        <v>164</v>
      </c>
    </row>
    <row r="694" s="14" customFormat="1">
      <c r="A694" s="14"/>
      <c r="B694" s="254"/>
      <c r="C694" s="255"/>
      <c r="D694" s="240" t="s">
        <v>174</v>
      </c>
      <c r="E694" s="256" t="s">
        <v>21</v>
      </c>
      <c r="F694" s="257" t="s">
        <v>718</v>
      </c>
      <c r="G694" s="255"/>
      <c r="H694" s="258">
        <v>3.1200000000000001</v>
      </c>
      <c r="I694" s="259"/>
      <c r="J694" s="255"/>
      <c r="K694" s="255"/>
      <c r="L694" s="260"/>
      <c r="M694" s="261"/>
      <c r="N694" s="262"/>
      <c r="O694" s="262"/>
      <c r="P694" s="262"/>
      <c r="Q694" s="262"/>
      <c r="R694" s="262"/>
      <c r="S694" s="262"/>
      <c r="T694" s="26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4" t="s">
        <v>174</v>
      </c>
      <c r="AU694" s="264" t="s">
        <v>82</v>
      </c>
      <c r="AV694" s="14" t="s">
        <v>82</v>
      </c>
      <c r="AW694" s="14" t="s">
        <v>34</v>
      </c>
      <c r="AX694" s="14" t="s">
        <v>73</v>
      </c>
      <c r="AY694" s="264" t="s">
        <v>164</v>
      </c>
    </row>
    <row r="695" s="14" customFormat="1">
      <c r="A695" s="14"/>
      <c r="B695" s="254"/>
      <c r="C695" s="255"/>
      <c r="D695" s="240" t="s">
        <v>174</v>
      </c>
      <c r="E695" s="256" t="s">
        <v>21</v>
      </c>
      <c r="F695" s="257" t="s">
        <v>719</v>
      </c>
      <c r="G695" s="255"/>
      <c r="H695" s="258">
        <v>1.48</v>
      </c>
      <c r="I695" s="259"/>
      <c r="J695" s="255"/>
      <c r="K695" s="255"/>
      <c r="L695" s="260"/>
      <c r="M695" s="261"/>
      <c r="N695" s="262"/>
      <c r="O695" s="262"/>
      <c r="P695" s="262"/>
      <c r="Q695" s="262"/>
      <c r="R695" s="262"/>
      <c r="S695" s="262"/>
      <c r="T695" s="26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4" t="s">
        <v>174</v>
      </c>
      <c r="AU695" s="264" t="s">
        <v>82</v>
      </c>
      <c r="AV695" s="14" t="s">
        <v>82</v>
      </c>
      <c r="AW695" s="14" t="s">
        <v>34</v>
      </c>
      <c r="AX695" s="14" t="s">
        <v>73</v>
      </c>
      <c r="AY695" s="264" t="s">
        <v>164</v>
      </c>
    </row>
    <row r="696" s="14" customFormat="1">
      <c r="A696" s="14"/>
      <c r="B696" s="254"/>
      <c r="C696" s="255"/>
      <c r="D696" s="240" t="s">
        <v>174</v>
      </c>
      <c r="E696" s="256" t="s">
        <v>21</v>
      </c>
      <c r="F696" s="257" t="s">
        <v>720</v>
      </c>
      <c r="G696" s="255"/>
      <c r="H696" s="258">
        <v>2.1960000000000002</v>
      </c>
      <c r="I696" s="259"/>
      <c r="J696" s="255"/>
      <c r="K696" s="255"/>
      <c r="L696" s="260"/>
      <c r="M696" s="261"/>
      <c r="N696" s="262"/>
      <c r="O696" s="262"/>
      <c r="P696" s="262"/>
      <c r="Q696" s="262"/>
      <c r="R696" s="262"/>
      <c r="S696" s="262"/>
      <c r="T696" s="26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4" t="s">
        <v>174</v>
      </c>
      <c r="AU696" s="264" t="s">
        <v>82</v>
      </c>
      <c r="AV696" s="14" t="s">
        <v>82</v>
      </c>
      <c r="AW696" s="14" t="s">
        <v>34</v>
      </c>
      <c r="AX696" s="14" t="s">
        <v>73</v>
      </c>
      <c r="AY696" s="264" t="s">
        <v>164</v>
      </c>
    </row>
    <row r="697" s="14" customFormat="1">
      <c r="A697" s="14"/>
      <c r="B697" s="254"/>
      <c r="C697" s="255"/>
      <c r="D697" s="240" t="s">
        <v>174</v>
      </c>
      <c r="E697" s="256" t="s">
        <v>21</v>
      </c>
      <c r="F697" s="257" t="s">
        <v>721</v>
      </c>
      <c r="G697" s="255"/>
      <c r="H697" s="258">
        <v>0.76200000000000001</v>
      </c>
      <c r="I697" s="259"/>
      <c r="J697" s="255"/>
      <c r="K697" s="255"/>
      <c r="L697" s="260"/>
      <c r="M697" s="261"/>
      <c r="N697" s="262"/>
      <c r="O697" s="262"/>
      <c r="P697" s="262"/>
      <c r="Q697" s="262"/>
      <c r="R697" s="262"/>
      <c r="S697" s="262"/>
      <c r="T697" s="26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4" t="s">
        <v>174</v>
      </c>
      <c r="AU697" s="264" t="s">
        <v>82</v>
      </c>
      <c r="AV697" s="14" t="s">
        <v>82</v>
      </c>
      <c r="AW697" s="14" t="s">
        <v>34</v>
      </c>
      <c r="AX697" s="14" t="s">
        <v>73</v>
      </c>
      <c r="AY697" s="264" t="s">
        <v>164</v>
      </c>
    </row>
    <row r="698" s="14" customFormat="1">
      <c r="A698" s="14"/>
      <c r="B698" s="254"/>
      <c r="C698" s="255"/>
      <c r="D698" s="240" t="s">
        <v>174</v>
      </c>
      <c r="E698" s="256" t="s">
        <v>21</v>
      </c>
      <c r="F698" s="257" t="s">
        <v>722</v>
      </c>
      <c r="G698" s="255"/>
      <c r="H698" s="258">
        <v>1.0980000000000001</v>
      </c>
      <c r="I698" s="259"/>
      <c r="J698" s="255"/>
      <c r="K698" s="255"/>
      <c r="L698" s="260"/>
      <c r="M698" s="261"/>
      <c r="N698" s="262"/>
      <c r="O698" s="262"/>
      <c r="P698" s="262"/>
      <c r="Q698" s="262"/>
      <c r="R698" s="262"/>
      <c r="S698" s="262"/>
      <c r="T698" s="26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4" t="s">
        <v>174</v>
      </c>
      <c r="AU698" s="264" t="s">
        <v>82</v>
      </c>
      <c r="AV698" s="14" t="s">
        <v>82</v>
      </c>
      <c r="AW698" s="14" t="s">
        <v>34</v>
      </c>
      <c r="AX698" s="14" t="s">
        <v>73</v>
      </c>
      <c r="AY698" s="264" t="s">
        <v>164</v>
      </c>
    </row>
    <row r="699" s="14" customFormat="1">
      <c r="A699" s="14"/>
      <c r="B699" s="254"/>
      <c r="C699" s="255"/>
      <c r="D699" s="240" t="s">
        <v>174</v>
      </c>
      <c r="E699" s="256" t="s">
        <v>21</v>
      </c>
      <c r="F699" s="257" t="s">
        <v>723</v>
      </c>
      <c r="G699" s="255"/>
      <c r="H699" s="258">
        <v>4.7640000000000002</v>
      </c>
      <c r="I699" s="259"/>
      <c r="J699" s="255"/>
      <c r="K699" s="255"/>
      <c r="L699" s="260"/>
      <c r="M699" s="261"/>
      <c r="N699" s="262"/>
      <c r="O699" s="262"/>
      <c r="P699" s="262"/>
      <c r="Q699" s="262"/>
      <c r="R699" s="262"/>
      <c r="S699" s="262"/>
      <c r="T699" s="26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4" t="s">
        <v>174</v>
      </c>
      <c r="AU699" s="264" t="s">
        <v>82</v>
      </c>
      <c r="AV699" s="14" t="s">
        <v>82</v>
      </c>
      <c r="AW699" s="14" t="s">
        <v>34</v>
      </c>
      <c r="AX699" s="14" t="s">
        <v>73</v>
      </c>
      <c r="AY699" s="264" t="s">
        <v>164</v>
      </c>
    </row>
    <row r="700" s="14" customFormat="1">
      <c r="A700" s="14"/>
      <c r="B700" s="254"/>
      <c r="C700" s="255"/>
      <c r="D700" s="240" t="s">
        <v>174</v>
      </c>
      <c r="E700" s="256" t="s">
        <v>21</v>
      </c>
      <c r="F700" s="257" t="s">
        <v>718</v>
      </c>
      <c r="G700" s="255"/>
      <c r="H700" s="258">
        <v>3.1200000000000001</v>
      </c>
      <c r="I700" s="259"/>
      <c r="J700" s="255"/>
      <c r="K700" s="255"/>
      <c r="L700" s="260"/>
      <c r="M700" s="261"/>
      <c r="N700" s="262"/>
      <c r="O700" s="262"/>
      <c r="P700" s="262"/>
      <c r="Q700" s="262"/>
      <c r="R700" s="262"/>
      <c r="S700" s="262"/>
      <c r="T700" s="26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4" t="s">
        <v>174</v>
      </c>
      <c r="AU700" s="264" t="s">
        <v>82</v>
      </c>
      <c r="AV700" s="14" t="s">
        <v>82</v>
      </c>
      <c r="AW700" s="14" t="s">
        <v>34</v>
      </c>
      <c r="AX700" s="14" t="s">
        <v>73</v>
      </c>
      <c r="AY700" s="264" t="s">
        <v>164</v>
      </c>
    </row>
    <row r="701" s="14" customFormat="1">
      <c r="A701" s="14"/>
      <c r="B701" s="254"/>
      <c r="C701" s="255"/>
      <c r="D701" s="240" t="s">
        <v>174</v>
      </c>
      <c r="E701" s="256" t="s">
        <v>21</v>
      </c>
      <c r="F701" s="257" t="s">
        <v>724</v>
      </c>
      <c r="G701" s="255"/>
      <c r="H701" s="258">
        <v>1.98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4" t="s">
        <v>174</v>
      </c>
      <c r="AU701" s="264" t="s">
        <v>82</v>
      </c>
      <c r="AV701" s="14" t="s">
        <v>82</v>
      </c>
      <c r="AW701" s="14" t="s">
        <v>34</v>
      </c>
      <c r="AX701" s="14" t="s">
        <v>73</v>
      </c>
      <c r="AY701" s="264" t="s">
        <v>164</v>
      </c>
    </row>
    <row r="702" s="14" customFormat="1">
      <c r="A702" s="14"/>
      <c r="B702" s="254"/>
      <c r="C702" s="255"/>
      <c r="D702" s="240" t="s">
        <v>174</v>
      </c>
      <c r="E702" s="256" t="s">
        <v>21</v>
      </c>
      <c r="F702" s="257" t="s">
        <v>725</v>
      </c>
      <c r="G702" s="255"/>
      <c r="H702" s="258">
        <v>1.3200000000000001</v>
      </c>
      <c r="I702" s="259"/>
      <c r="J702" s="255"/>
      <c r="K702" s="255"/>
      <c r="L702" s="260"/>
      <c r="M702" s="261"/>
      <c r="N702" s="262"/>
      <c r="O702" s="262"/>
      <c r="P702" s="262"/>
      <c r="Q702" s="262"/>
      <c r="R702" s="262"/>
      <c r="S702" s="262"/>
      <c r="T702" s="263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4" t="s">
        <v>174</v>
      </c>
      <c r="AU702" s="264" t="s">
        <v>82</v>
      </c>
      <c r="AV702" s="14" t="s">
        <v>82</v>
      </c>
      <c r="AW702" s="14" t="s">
        <v>34</v>
      </c>
      <c r="AX702" s="14" t="s">
        <v>73</v>
      </c>
      <c r="AY702" s="264" t="s">
        <v>164</v>
      </c>
    </row>
    <row r="703" s="14" customFormat="1">
      <c r="A703" s="14"/>
      <c r="B703" s="254"/>
      <c r="C703" s="255"/>
      <c r="D703" s="240" t="s">
        <v>174</v>
      </c>
      <c r="E703" s="256" t="s">
        <v>21</v>
      </c>
      <c r="F703" s="257" t="s">
        <v>726</v>
      </c>
      <c r="G703" s="255"/>
      <c r="H703" s="258">
        <v>1.476</v>
      </c>
      <c r="I703" s="259"/>
      <c r="J703" s="255"/>
      <c r="K703" s="255"/>
      <c r="L703" s="260"/>
      <c r="M703" s="261"/>
      <c r="N703" s="262"/>
      <c r="O703" s="262"/>
      <c r="P703" s="262"/>
      <c r="Q703" s="262"/>
      <c r="R703" s="262"/>
      <c r="S703" s="262"/>
      <c r="T703" s="26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4" t="s">
        <v>174</v>
      </c>
      <c r="AU703" s="264" t="s">
        <v>82</v>
      </c>
      <c r="AV703" s="14" t="s">
        <v>82</v>
      </c>
      <c r="AW703" s="14" t="s">
        <v>34</v>
      </c>
      <c r="AX703" s="14" t="s">
        <v>73</v>
      </c>
      <c r="AY703" s="264" t="s">
        <v>164</v>
      </c>
    </row>
    <row r="704" s="14" customFormat="1">
      <c r="A704" s="14"/>
      <c r="B704" s="254"/>
      <c r="C704" s="255"/>
      <c r="D704" s="240" t="s">
        <v>174</v>
      </c>
      <c r="E704" s="256" t="s">
        <v>21</v>
      </c>
      <c r="F704" s="257" t="s">
        <v>727</v>
      </c>
      <c r="G704" s="255"/>
      <c r="H704" s="258">
        <v>1.1279999999999999</v>
      </c>
      <c r="I704" s="259"/>
      <c r="J704" s="255"/>
      <c r="K704" s="255"/>
      <c r="L704" s="260"/>
      <c r="M704" s="261"/>
      <c r="N704" s="262"/>
      <c r="O704" s="262"/>
      <c r="P704" s="262"/>
      <c r="Q704" s="262"/>
      <c r="R704" s="262"/>
      <c r="S704" s="262"/>
      <c r="T704" s="26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4" t="s">
        <v>174</v>
      </c>
      <c r="AU704" s="264" t="s">
        <v>82</v>
      </c>
      <c r="AV704" s="14" t="s">
        <v>82</v>
      </c>
      <c r="AW704" s="14" t="s">
        <v>34</v>
      </c>
      <c r="AX704" s="14" t="s">
        <v>73</v>
      </c>
      <c r="AY704" s="264" t="s">
        <v>164</v>
      </c>
    </row>
    <row r="705" s="14" customFormat="1">
      <c r="A705" s="14"/>
      <c r="B705" s="254"/>
      <c r="C705" s="255"/>
      <c r="D705" s="240" t="s">
        <v>174</v>
      </c>
      <c r="E705" s="256" t="s">
        <v>21</v>
      </c>
      <c r="F705" s="257" t="s">
        <v>728</v>
      </c>
      <c r="G705" s="255"/>
      <c r="H705" s="258">
        <v>4.3920000000000003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64" t="s">
        <v>174</v>
      </c>
      <c r="AU705" s="264" t="s">
        <v>82</v>
      </c>
      <c r="AV705" s="14" t="s">
        <v>82</v>
      </c>
      <c r="AW705" s="14" t="s">
        <v>34</v>
      </c>
      <c r="AX705" s="14" t="s">
        <v>73</v>
      </c>
      <c r="AY705" s="264" t="s">
        <v>164</v>
      </c>
    </row>
    <row r="706" s="15" customFormat="1">
      <c r="A706" s="15"/>
      <c r="B706" s="276"/>
      <c r="C706" s="277"/>
      <c r="D706" s="240" t="s">
        <v>174</v>
      </c>
      <c r="E706" s="278" t="s">
        <v>21</v>
      </c>
      <c r="F706" s="279" t="s">
        <v>225</v>
      </c>
      <c r="G706" s="277"/>
      <c r="H706" s="280">
        <v>185.035</v>
      </c>
      <c r="I706" s="281"/>
      <c r="J706" s="277"/>
      <c r="K706" s="277"/>
      <c r="L706" s="282"/>
      <c r="M706" s="283"/>
      <c r="N706" s="284"/>
      <c r="O706" s="284"/>
      <c r="P706" s="284"/>
      <c r="Q706" s="284"/>
      <c r="R706" s="284"/>
      <c r="S706" s="284"/>
      <c r="T706" s="28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86" t="s">
        <v>174</v>
      </c>
      <c r="AU706" s="286" t="s">
        <v>82</v>
      </c>
      <c r="AV706" s="15" t="s">
        <v>171</v>
      </c>
      <c r="AW706" s="15" t="s">
        <v>34</v>
      </c>
      <c r="AX706" s="15" t="s">
        <v>80</v>
      </c>
      <c r="AY706" s="286" t="s">
        <v>164</v>
      </c>
    </row>
    <row r="707" s="2" customFormat="1" ht="33" customHeight="1">
      <c r="A707" s="39"/>
      <c r="B707" s="40"/>
      <c r="C707" s="227" t="s">
        <v>729</v>
      </c>
      <c r="D707" s="227" t="s">
        <v>166</v>
      </c>
      <c r="E707" s="228" t="s">
        <v>730</v>
      </c>
      <c r="F707" s="229" t="s">
        <v>731</v>
      </c>
      <c r="G707" s="230" t="s">
        <v>204</v>
      </c>
      <c r="H707" s="231">
        <v>185.035</v>
      </c>
      <c r="I707" s="232"/>
      <c r="J707" s="233">
        <f>ROUND(I707*H707,2)</f>
        <v>0</v>
      </c>
      <c r="K707" s="229" t="s">
        <v>21</v>
      </c>
      <c r="L707" s="45"/>
      <c r="M707" s="234" t="s">
        <v>21</v>
      </c>
      <c r="N707" s="235" t="s">
        <v>44</v>
      </c>
      <c r="O707" s="85"/>
      <c r="P707" s="236">
        <f>O707*H707</f>
        <v>0</v>
      </c>
      <c r="Q707" s="236">
        <v>0.0047800000000000004</v>
      </c>
      <c r="R707" s="236">
        <f>Q707*H707</f>
        <v>0.88446730000000007</v>
      </c>
      <c r="S707" s="236">
        <v>0</v>
      </c>
      <c r="T707" s="237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8" t="s">
        <v>277</v>
      </c>
      <c r="AT707" s="238" t="s">
        <v>166</v>
      </c>
      <c r="AU707" s="238" t="s">
        <v>82</v>
      </c>
      <c r="AY707" s="18" t="s">
        <v>164</v>
      </c>
      <c r="BE707" s="239">
        <f>IF(N707="základní",J707,0)</f>
        <v>0</v>
      </c>
      <c r="BF707" s="239">
        <f>IF(N707="snížená",J707,0)</f>
        <v>0</v>
      </c>
      <c r="BG707" s="239">
        <f>IF(N707="zákl. přenesená",J707,0)</f>
        <v>0</v>
      </c>
      <c r="BH707" s="239">
        <f>IF(N707="sníž. přenesená",J707,0)</f>
        <v>0</v>
      </c>
      <c r="BI707" s="239">
        <f>IF(N707="nulová",J707,0)</f>
        <v>0</v>
      </c>
      <c r="BJ707" s="18" t="s">
        <v>80</v>
      </c>
      <c r="BK707" s="239">
        <f>ROUND(I707*H707,2)</f>
        <v>0</v>
      </c>
      <c r="BL707" s="18" t="s">
        <v>277</v>
      </c>
      <c r="BM707" s="238" t="s">
        <v>732</v>
      </c>
    </row>
    <row r="708" s="2" customFormat="1">
      <c r="A708" s="39"/>
      <c r="B708" s="40"/>
      <c r="C708" s="41"/>
      <c r="D708" s="240" t="s">
        <v>173</v>
      </c>
      <c r="E708" s="41"/>
      <c r="F708" s="241" t="s">
        <v>731</v>
      </c>
      <c r="G708" s="41"/>
      <c r="H708" s="41"/>
      <c r="I708" s="147"/>
      <c r="J708" s="41"/>
      <c r="K708" s="41"/>
      <c r="L708" s="45"/>
      <c r="M708" s="242"/>
      <c r="N708" s="243"/>
      <c r="O708" s="85"/>
      <c r="P708" s="85"/>
      <c r="Q708" s="85"/>
      <c r="R708" s="85"/>
      <c r="S708" s="85"/>
      <c r="T708" s="86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173</v>
      </c>
      <c r="AU708" s="18" t="s">
        <v>82</v>
      </c>
    </row>
    <row r="709" s="2" customFormat="1" ht="21.75" customHeight="1">
      <c r="A709" s="39"/>
      <c r="B709" s="40"/>
      <c r="C709" s="227" t="s">
        <v>733</v>
      </c>
      <c r="D709" s="227" t="s">
        <v>166</v>
      </c>
      <c r="E709" s="228" t="s">
        <v>734</v>
      </c>
      <c r="F709" s="229" t="s">
        <v>735</v>
      </c>
      <c r="G709" s="230" t="s">
        <v>204</v>
      </c>
      <c r="H709" s="231">
        <v>350.41699999999997</v>
      </c>
      <c r="I709" s="232"/>
      <c r="J709" s="233">
        <f>ROUND(I709*H709,2)</f>
        <v>0</v>
      </c>
      <c r="K709" s="229" t="s">
        <v>21</v>
      </c>
      <c r="L709" s="45"/>
      <c r="M709" s="234" t="s">
        <v>21</v>
      </c>
      <c r="N709" s="235" t="s">
        <v>44</v>
      </c>
      <c r="O709" s="85"/>
      <c r="P709" s="236">
        <f>O709*H709</f>
        <v>0</v>
      </c>
      <c r="Q709" s="236">
        <v>0.0073499999999999998</v>
      </c>
      <c r="R709" s="236">
        <f>Q709*H709</f>
        <v>2.5755649499999995</v>
      </c>
      <c r="S709" s="236">
        <v>0</v>
      </c>
      <c r="T709" s="237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8" t="s">
        <v>277</v>
      </c>
      <c r="AT709" s="238" t="s">
        <v>166</v>
      </c>
      <c r="AU709" s="238" t="s">
        <v>82</v>
      </c>
      <c r="AY709" s="18" t="s">
        <v>164</v>
      </c>
      <c r="BE709" s="239">
        <f>IF(N709="základní",J709,0)</f>
        <v>0</v>
      </c>
      <c r="BF709" s="239">
        <f>IF(N709="snížená",J709,0)</f>
        <v>0</v>
      </c>
      <c r="BG709" s="239">
        <f>IF(N709="zákl. přenesená",J709,0)</f>
        <v>0</v>
      </c>
      <c r="BH709" s="239">
        <f>IF(N709="sníž. přenesená",J709,0)</f>
        <v>0</v>
      </c>
      <c r="BI709" s="239">
        <f>IF(N709="nulová",J709,0)</f>
        <v>0</v>
      </c>
      <c r="BJ709" s="18" t="s">
        <v>80</v>
      </c>
      <c r="BK709" s="239">
        <f>ROUND(I709*H709,2)</f>
        <v>0</v>
      </c>
      <c r="BL709" s="18" t="s">
        <v>277</v>
      </c>
      <c r="BM709" s="238" t="s">
        <v>736</v>
      </c>
    </row>
    <row r="710" s="2" customFormat="1">
      <c r="A710" s="39"/>
      <c r="B710" s="40"/>
      <c r="C710" s="41"/>
      <c r="D710" s="240" t="s">
        <v>173</v>
      </c>
      <c r="E710" s="41"/>
      <c r="F710" s="241" t="s">
        <v>735</v>
      </c>
      <c r="G710" s="41"/>
      <c r="H710" s="41"/>
      <c r="I710" s="147"/>
      <c r="J710" s="41"/>
      <c r="K710" s="41"/>
      <c r="L710" s="45"/>
      <c r="M710" s="242"/>
      <c r="N710" s="243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173</v>
      </c>
      <c r="AU710" s="18" t="s">
        <v>82</v>
      </c>
    </row>
    <row r="711" s="13" customFormat="1">
      <c r="A711" s="13"/>
      <c r="B711" s="244"/>
      <c r="C711" s="245"/>
      <c r="D711" s="240" t="s">
        <v>174</v>
      </c>
      <c r="E711" s="246" t="s">
        <v>21</v>
      </c>
      <c r="F711" s="247" t="s">
        <v>737</v>
      </c>
      <c r="G711" s="245"/>
      <c r="H711" s="246" t="s">
        <v>21</v>
      </c>
      <c r="I711" s="248"/>
      <c r="J711" s="245"/>
      <c r="K711" s="245"/>
      <c r="L711" s="249"/>
      <c r="M711" s="250"/>
      <c r="N711" s="251"/>
      <c r="O711" s="251"/>
      <c r="P711" s="251"/>
      <c r="Q711" s="251"/>
      <c r="R711" s="251"/>
      <c r="S711" s="251"/>
      <c r="T711" s="25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3" t="s">
        <v>174</v>
      </c>
      <c r="AU711" s="253" t="s">
        <v>82</v>
      </c>
      <c r="AV711" s="13" t="s">
        <v>80</v>
      </c>
      <c r="AW711" s="13" t="s">
        <v>34</v>
      </c>
      <c r="AX711" s="13" t="s">
        <v>73</v>
      </c>
      <c r="AY711" s="253" t="s">
        <v>164</v>
      </c>
    </row>
    <row r="712" s="13" customFormat="1">
      <c r="A712" s="13"/>
      <c r="B712" s="244"/>
      <c r="C712" s="245"/>
      <c r="D712" s="240" t="s">
        <v>174</v>
      </c>
      <c r="E712" s="246" t="s">
        <v>21</v>
      </c>
      <c r="F712" s="247" t="s">
        <v>738</v>
      </c>
      <c r="G712" s="245"/>
      <c r="H712" s="246" t="s">
        <v>21</v>
      </c>
      <c r="I712" s="248"/>
      <c r="J712" s="245"/>
      <c r="K712" s="245"/>
      <c r="L712" s="249"/>
      <c r="M712" s="250"/>
      <c r="N712" s="251"/>
      <c r="O712" s="251"/>
      <c r="P712" s="251"/>
      <c r="Q712" s="251"/>
      <c r="R712" s="251"/>
      <c r="S712" s="251"/>
      <c r="T712" s="25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3" t="s">
        <v>174</v>
      </c>
      <c r="AU712" s="253" t="s">
        <v>82</v>
      </c>
      <c r="AV712" s="13" t="s">
        <v>80</v>
      </c>
      <c r="AW712" s="13" t="s">
        <v>34</v>
      </c>
      <c r="AX712" s="13" t="s">
        <v>73</v>
      </c>
      <c r="AY712" s="253" t="s">
        <v>164</v>
      </c>
    </row>
    <row r="713" s="13" customFormat="1">
      <c r="A713" s="13"/>
      <c r="B713" s="244"/>
      <c r="C713" s="245"/>
      <c r="D713" s="240" t="s">
        <v>174</v>
      </c>
      <c r="E713" s="246" t="s">
        <v>21</v>
      </c>
      <c r="F713" s="247" t="s">
        <v>739</v>
      </c>
      <c r="G713" s="245"/>
      <c r="H713" s="246" t="s">
        <v>21</v>
      </c>
      <c r="I713" s="248"/>
      <c r="J713" s="245"/>
      <c r="K713" s="245"/>
      <c r="L713" s="249"/>
      <c r="M713" s="250"/>
      <c r="N713" s="251"/>
      <c r="O713" s="251"/>
      <c r="P713" s="251"/>
      <c r="Q713" s="251"/>
      <c r="R713" s="251"/>
      <c r="S713" s="251"/>
      <c r="T713" s="25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3" t="s">
        <v>174</v>
      </c>
      <c r="AU713" s="253" t="s">
        <v>82</v>
      </c>
      <c r="AV713" s="13" t="s">
        <v>80</v>
      </c>
      <c r="AW713" s="13" t="s">
        <v>34</v>
      </c>
      <c r="AX713" s="13" t="s">
        <v>73</v>
      </c>
      <c r="AY713" s="253" t="s">
        <v>164</v>
      </c>
    </row>
    <row r="714" s="13" customFormat="1">
      <c r="A714" s="13"/>
      <c r="B714" s="244"/>
      <c r="C714" s="245"/>
      <c r="D714" s="240" t="s">
        <v>174</v>
      </c>
      <c r="E714" s="246" t="s">
        <v>21</v>
      </c>
      <c r="F714" s="247" t="s">
        <v>740</v>
      </c>
      <c r="G714" s="245"/>
      <c r="H714" s="246" t="s">
        <v>21</v>
      </c>
      <c r="I714" s="248"/>
      <c r="J714" s="245"/>
      <c r="K714" s="245"/>
      <c r="L714" s="249"/>
      <c r="M714" s="250"/>
      <c r="N714" s="251"/>
      <c r="O714" s="251"/>
      <c r="P714" s="251"/>
      <c r="Q714" s="251"/>
      <c r="R714" s="251"/>
      <c r="S714" s="251"/>
      <c r="T714" s="25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3" t="s">
        <v>174</v>
      </c>
      <c r="AU714" s="253" t="s">
        <v>82</v>
      </c>
      <c r="AV714" s="13" t="s">
        <v>80</v>
      </c>
      <c r="AW714" s="13" t="s">
        <v>34</v>
      </c>
      <c r="AX714" s="13" t="s">
        <v>73</v>
      </c>
      <c r="AY714" s="253" t="s">
        <v>164</v>
      </c>
    </row>
    <row r="715" s="13" customFormat="1">
      <c r="A715" s="13"/>
      <c r="B715" s="244"/>
      <c r="C715" s="245"/>
      <c r="D715" s="240" t="s">
        <v>174</v>
      </c>
      <c r="E715" s="246" t="s">
        <v>21</v>
      </c>
      <c r="F715" s="247" t="s">
        <v>711</v>
      </c>
      <c r="G715" s="245"/>
      <c r="H715" s="246" t="s">
        <v>21</v>
      </c>
      <c r="I715" s="248"/>
      <c r="J715" s="245"/>
      <c r="K715" s="245"/>
      <c r="L715" s="249"/>
      <c r="M715" s="250"/>
      <c r="N715" s="251"/>
      <c r="O715" s="251"/>
      <c r="P715" s="251"/>
      <c r="Q715" s="251"/>
      <c r="R715" s="251"/>
      <c r="S715" s="251"/>
      <c r="T715" s="25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3" t="s">
        <v>174</v>
      </c>
      <c r="AU715" s="253" t="s">
        <v>82</v>
      </c>
      <c r="AV715" s="13" t="s">
        <v>80</v>
      </c>
      <c r="AW715" s="13" t="s">
        <v>34</v>
      </c>
      <c r="AX715" s="13" t="s">
        <v>73</v>
      </c>
      <c r="AY715" s="253" t="s">
        <v>164</v>
      </c>
    </row>
    <row r="716" s="14" customFormat="1">
      <c r="A716" s="14"/>
      <c r="B716" s="254"/>
      <c r="C716" s="255"/>
      <c r="D716" s="240" t="s">
        <v>174</v>
      </c>
      <c r="E716" s="256" t="s">
        <v>21</v>
      </c>
      <c r="F716" s="257" t="s">
        <v>741</v>
      </c>
      <c r="G716" s="255"/>
      <c r="H716" s="258">
        <v>299</v>
      </c>
      <c r="I716" s="259"/>
      <c r="J716" s="255"/>
      <c r="K716" s="255"/>
      <c r="L716" s="260"/>
      <c r="M716" s="261"/>
      <c r="N716" s="262"/>
      <c r="O716" s="262"/>
      <c r="P716" s="262"/>
      <c r="Q716" s="262"/>
      <c r="R716" s="262"/>
      <c r="S716" s="262"/>
      <c r="T716" s="26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4" t="s">
        <v>174</v>
      </c>
      <c r="AU716" s="264" t="s">
        <v>82</v>
      </c>
      <c r="AV716" s="14" t="s">
        <v>82</v>
      </c>
      <c r="AW716" s="14" t="s">
        <v>34</v>
      </c>
      <c r="AX716" s="14" t="s">
        <v>73</v>
      </c>
      <c r="AY716" s="264" t="s">
        <v>164</v>
      </c>
    </row>
    <row r="717" s="13" customFormat="1">
      <c r="A717" s="13"/>
      <c r="B717" s="244"/>
      <c r="C717" s="245"/>
      <c r="D717" s="240" t="s">
        <v>174</v>
      </c>
      <c r="E717" s="246" t="s">
        <v>21</v>
      </c>
      <c r="F717" s="247" t="s">
        <v>551</v>
      </c>
      <c r="G717" s="245"/>
      <c r="H717" s="246" t="s">
        <v>21</v>
      </c>
      <c r="I717" s="248"/>
      <c r="J717" s="245"/>
      <c r="K717" s="245"/>
      <c r="L717" s="249"/>
      <c r="M717" s="250"/>
      <c r="N717" s="251"/>
      <c r="O717" s="251"/>
      <c r="P717" s="251"/>
      <c r="Q717" s="251"/>
      <c r="R717" s="251"/>
      <c r="S717" s="251"/>
      <c r="T717" s="25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3" t="s">
        <v>174</v>
      </c>
      <c r="AU717" s="253" t="s">
        <v>82</v>
      </c>
      <c r="AV717" s="13" t="s">
        <v>80</v>
      </c>
      <c r="AW717" s="13" t="s">
        <v>34</v>
      </c>
      <c r="AX717" s="13" t="s">
        <v>73</v>
      </c>
      <c r="AY717" s="253" t="s">
        <v>164</v>
      </c>
    </row>
    <row r="718" s="14" customFormat="1">
      <c r="A718" s="14"/>
      <c r="B718" s="254"/>
      <c r="C718" s="255"/>
      <c r="D718" s="240" t="s">
        <v>174</v>
      </c>
      <c r="E718" s="256" t="s">
        <v>21</v>
      </c>
      <c r="F718" s="257" t="s">
        <v>742</v>
      </c>
      <c r="G718" s="255"/>
      <c r="H718" s="258">
        <v>1.278</v>
      </c>
      <c r="I718" s="259"/>
      <c r="J718" s="255"/>
      <c r="K718" s="255"/>
      <c r="L718" s="260"/>
      <c r="M718" s="261"/>
      <c r="N718" s="262"/>
      <c r="O718" s="262"/>
      <c r="P718" s="262"/>
      <c r="Q718" s="262"/>
      <c r="R718" s="262"/>
      <c r="S718" s="262"/>
      <c r="T718" s="26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64" t="s">
        <v>174</v>
      </c>
      <c r="AU718" s="264" t="s">
        <v>82</v>
      </c>
      <c r="AV718" s="14" t="s">
        <v>82</v>
      </c>
      <c r="AW718" s="14" t="s">
        <v>34</v>
      </c>
      <c r="AX718" s="14" t="s">
        <v>73</v>
      </c>
      <c r="AY718" s="264" t="s">
        <v>164</v>
      </c>
    </row>
    <row r="719" s="14" customFormat="1">
      <c r="A719" s="14"/>
      <c r="B719" s="254"/>
      <c r="C719" s="255"/>
      <c r="D719" s="240" t="s">
        <v>174</v>
      </c>
      <c r="E719" s="256" t="s">
        <v>21</v>
      </c>
      <c r="F719" s="257" t="s">
        <v>743</v>
      </c>
      <c r="G719" s="255"/>
      <c r="H719" s="258">
        <v>3.6600000000000001</v>
      </c>
      <c r="I719" s="259"/>
      <c r="J719" s="255"/>
      <c r="K719" s="255"/>
      <c r="L719" s="260"/>
      <c r="M719" s="261"/>
      <c r="N719" s="262"/>
      <c r="O719" s="262"/>
      <c r="P719" s="262"/>
      <c r="Q719" s="262"/>
      <c r="R719" s="262"/>
      <c r="S719" s="262"/>
      <c r="T719" s="26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4" t="s">
        <v>174</v>
      </c>
      <c r="AU719" s="264" t="s">
        <v>82</v>
      </c>
      <c r="AV719" s="14" t="s">
        <v>82</v>
      </c>
      <c r="AW719" s="14" t="s">
        <v>34</v>
      </c>
      <c r="AX719" s="14" t="s">
        <v>73</v>
      </c>
      <c r="AY719" s="264" t="s">
        <v>164</v>
      </c>
    </row>
    <row r="720" s="14" customFormat="1">
      <c r="A720" s="14"/>
      <c r="B720" s="254"/>
      <c r="C720" s="255"/>
      <c r="D720" s="240" t="s">
        <v>174</v>
      </c>
      <c r="E720" s="256" t="s">
        <v>21</v>
      </c>
      <c r="F720" s="257" t="s">
        <v>744</v>
      </c>
      <c r="G720" s="255"/>
      <c r="H720" s="258">
        <v>1.77</v>
      </c>
      <c r="I720" s="259"/>
      <c r="J720" s="255"/>
      <c r="K720" s="255"/>
      <c r="L720" s="260"/>
      <c r="M720" s="261"/>
      <c r="N720" s="262"/>
      <c r="O720" s="262"/>
      <c r="P720" s="262"/>
      <c r="Q720" s="262"/>
      <c r="R720" s="262"/>
      <c r="S720" s="262"/>
      <c r="T720" s="26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4" t="s">
        <v>174</v>
      </c>
      <c r="AU720" s="264" t="s">
        <v>82</v>
      </c>
      <c r="AV720" s="14" t="s">
        <v>82</v>
      </c>
      <c r="AW720" s="14" t="s">
        <v>34</v>
      </c>
      <c r="AX720" s="14" t="s">
        <v>73</v>
      </c>
      <c r="AY720" s="264" t="s">
        <v>164</v>
      </c>
    </row>
    <row r="721" s="14" customFormat="1">
      <c r="A721" s="14"/>
      <c r="B721" s="254"/>
      <c r="C721" s="255"/>
      <c r="D721" s="240" t="s">
        <v>174</v>
      </c>
      <c r="E721" s="256" t="s">
        <v>21</v>
      </c>
      <c r="F721" s="257" t="s">
        <v>745</v>
      </c>
      <c r="G721" s="255"/>
      <c r="H721" s="258">
        <v>0.48899999999999999</v>
      </c>
      <c r="I721" s="259"/>
      <c r="J721" s="255"/>
      <c r="K721" s="255"/>
      <c r="L721" s="260"/>
      <c r="M721" s="261"/>
      <c r="N721" s="262"/>
      <c r="O721" s="262"/>
      <c r="P721" s="262"/>
      <c r="Q721" s="262"/>
      <c r="R721" s="262"/>
      <c r="S721" s="262"/>
      <c r="T721" s="26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4" t="s">
        <v>174</v>
      </c>
      <c r="AU721" s="264" t="s">
        <v>82</v>
      </c>
      <c r="AV721" s="14" t="s">
        <v>82</v>
      </c>
      <c r="AW721" s="14" t="s">
        <v>34</v>
      </c>
      <c r="AX721" s="14" t="s">
        <v>73</v>
      </c>
      <c r="AY721" s="264" t="s">
        <v>164</v>
      </c>
    </row>
    <row r="722" s="14" customFormat="1">
      <c r="A722" s="14"/>
      <c r="B722" s="254"/>
      <c r="C722" s="255"/>
      <c r="D722" s="240" t="s">
        <v>174</v>
      </c>
      <c r="E722" s="256" t="s">
        <v>21</v>
      </c>
      <c r="F722" s="257" t="s">
        <v>746</v>
      </c>
      <c r="G722" s="255"/>
      <c r="H722" s="258">
        <v>0.39900000000000002</v>
      </c>
      <c r="I722" s="259"/>
      <c r="J722" s="255"/>
      <c r="K722" s="255"/>
      <c r="L722" s="260"/>
      <c r="M722" s="261"/>
      <c r="N722" s="262"/>
      <c r="O722" s="262"/>
      <c r="P722" s="262"/>
      <c r="Q722" s="262"/>
      <c r="R722" s="262"/>
      <c r="S722" s="262"/>
      <c r="T722" s="26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4" t="s">
        <v>174</v>
      </c>
      <c r="AU722" s="264" t="s">
        <v>82</v>
      </c>
      <c r="AV722" s="14" t="s">
        <v>82</v>
      </c>
      <c r="AW722" s="14" t="s">
        <v>34</v>
      </c>
      <c r="AX722" s="14" t="s">
        <v>73</v>
      </c>
      <c r="AY722" s="264" t="s">
        <v>164</v>
      </c>
    </row>
    <row r="723" s="14" customFormat="1">
      <c r="A723" s="14"/>
      <c r="B723" s="254"/>
      <c r="C723" s="255"/>
      <c r="D723" s="240" t="s">
        <v>174</v>
      </c>
      <c r="E723" s="256" t="s">
        <v>21</v>
      </c>
      <c r="F723" s="257" t="s">
        <v>747</v>
      </c>
      <c r="G723" s="255"/>
      <c r="H723" s="258">
        <v>4.2839999999999998</v>
      </c>
      <c r="I723" s="259"/>
      <c r="J723" s="255"/>
      <c r="K723" s="255"/>
      <c r="L723" s="260"/>
      <c r="M723" s="261"/>
      <c r="N723" s="262"/>
      <c r="O723" s="262"/>
      <c r="P723" s="262"/>
      <c r="Q723" s="262"/>
      <c r="R723" s="262"/>
      <c r="S723" s="262"/>
      <c r="T723" s="26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4" t="s">
        <v>174</v>
      </c>
      <c r="AU723" s="264" t="s">
        <v>82</v>
      </c>
      <c r="AV723" s="14" t="s">
        <v>82</v>
      </c>
      <c r="AW723" s="14" t="s">
        <v>34</v>
      </c>
      <c r="AX723" s="14" t="s">
        <v>73</v>
      </c>
      <c r="AY723" s="264" t="s">
        <v>164</v>
      </c>
    </row>
    <row r="724" s="14" customFormat="1">
      <c r="A724" s="14"/>
      <c r="B724" s="254"/>
      <c r="C724" s="255"/>
      <c r="D724" s="240" t="s">
        <v>174</v>
      </c>
      <c r="E724" s="256" t="s">
        <v>21</v>
      </c>
      <c r="F724" s="257" t="s">
        <v>748</v>
      </c>
      <c r="G724" s="255"/>
      <c r="H724" s="258">
        <v>1.512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4" t="s">
        <v>174</v>
      </c>
      <c r="AU724" s="264" t="s">
        <v>82</v>
      </c>
      <c r="AV724" s="14" t="s">
        <v>82</v>
      </c>
      <c r="AW724" s="14" t="s">
        <v>34</v>
      </c>
      <c r="AX724" s="14" t="s">
        <v>73</v>
      </c>
      <c r="AY724" s="264" t="s">
        <v>164</v>
      </c>
    </row>
    <row r="725" s="14" customFormat="1">
      <c r="A725" s="14"/>
      <c r="B725" s="254"/>
      <c r="C725" s="255"/>
      <c r="D725" s="240" t="s">
        <v>174</v>
      </c>
      <c r="E725" s="256" t="s">
        <v>21</v>
      </c>
      <c r="F725" s="257" t="s">
        <v>749</v>
      </c>
      <c r="G725" s="255"/>
      <c r="H725" s="258">
        <v>0.91500000000000004</v>
      </c>
      <c r="I725" s="259"/>
      <c r="J725" s="255"/>
      <c r="K725" s="255"/>
      <c r="L725" s="260"/>
      <c r="M725" s="261"/>
      <c r="N725" s="262"/>
      <c r="O725" s="262"/>
      <c r="P725" s="262"/>
      <c r="Q725" s="262"/>
      <c r="R725" s="262"/>
      <c r="S725" s="262"/>
      <c r="T725" s="26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4" t="s">
        <v>174</v>
      </c>
      <c r="AU725" s="264" t="s">
        <v>82</v>
      </c>
      <c r="AV725" s="14" t="s">
        <v>82</v>
      </c>
      <c r="AW725" s="14" t="s">
        <v>34</v>
      </c>
      <c r="AX725" s="14" t="s">
        <v>73</v>
      </c>
      <c r="AY725" s="264" t="s">
        <v>164</v>
      </c>
    </row>
    <row r="726" s="14" customFormat="1">
      <c r="A726" s="14"/>
      <c r="B726" s="254"/>
      <c r="C726" s="255"/>
      <c r="D726" s="240" t="s">
        <v>174</v>
      </c>
      <c r="E726" s="256" t="s">
        <v>21</v>
      </c>
      <c r="F726" s="257" t="s">
        <v>750</v>
      </c>
      <c r="G726" s="255"/>
      <c r="H726" s="258">
        <v>18.899999999999999</v>
      </c>
      <c r="I726" s="259"/>
      <c r="J726" s="255"/>
      <c r="K726" s="255"/>
      <c r="L726" s="260"/>
      <c r="M726" s="261"/>
      <c r="N726" s="262"/>
      <c r="O726" s="262"/>
      <c r="P726" s="262"/>
      <c r="Q726" s="262"/>
      <c r="R726" s="262"/>
      <c r="S726" s="262"/>
      <c r="T726" s="26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4" t="s">
        <v>174</v>
      </c>
      <c r="AU726" s="264" t="s">
        <v>82</v>
      </c>
      <c r="AV726" s="14" t="s">
        <v>82</v>
      </c>
      <c r="AW726" s="14" t="s">
        <v>34</v>
      </c>
      <c r="AX726" s="14" t="s">
        <v>73</v>
      </c>
      <c r="AY726" s="264" t="s">
        <v>164</v>
      </c>
    </row>
    <row r="727" s="14" customFormat="1">
      <c r="A727" s="14"/>
      <c r="B727" s="254"/>
      <c r="C727" s="255"/>
      <c r="D727" s="240" t="s">
        <v>174</v>
      </c>
      <c r="E727" s="256" t="s">
        <v>21</v>
      </c>
      <c r="F727" s="257" t="s">
        <v>751</v>
      </c>
      <c r="G727" s="255"/>
      <c r="H727" s="258">
        <v>2.0099999999999998</v>
      </c>
      <c r="I727" s="259"/>
      <c r="J727" s="255"/>
      <c r="K727" s="255"/>
      <c r="L727" s="260"/>
      <c r="M727" s="261"/>
      <c r="N727" s="262"/>
      <c r="O727" s="262"/>
      <c r="P727" s="262"/>
      <c r="Q727" s="262"/>
      <c r="R727" s="262"/>
      <c r="S727" s="262"/>
      <c r="T727" s="26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4" t="s">
        <v>174</v>
      </c>
      <c r="AU727" s="264" t="s">
        <v>82</v>
      </c>
      <c r="AV727" s="14" t="s">
        <v>82</v>
      </c>
      <c r="AW727" s="14" t="s">
        <v>34</v>
      </c>
      <c r="AX727" s="14" t="s">
        <v>73</v>
      </c>
      <c r="AY727" s="264" t="s">
        <v>164</v>
      </c>
    </row>
    <row r="728" s="13" customFormat="1">
      <c r="A728" s="13"/>
      <c r="B728" s="244"/>
      <c r="C728" s="245"/>
      <c r="D728" s="240" t="s">
        <v>174</v>
      </c>
      <c r="E728" s="246" t="s">
        <v>21</v>
      </c>
      <c r="F728" s="247" t="s">
        <v>752</v>
      </c>
      <c r="G728" s="245"/>
      <c r="H728" s="246" t="s">
        <v>21</v>
      </c>
      <c r="I728" s="248"/>
      <c r="J728" s="245"/>
      <c r="K728" s="245"/>
      <c r="L728" s="249"/>
      <c r="M728" s="250"/>
      <c r="N728" s="251"/>
      <c r="O728" s="251"/>
      <c r="P728" s="251"/>
      <c r="Q728" s="251"/>
      <c r="R728" s="251"/>
      <c r="S728" s="251"/>
      <c r="T728" s="252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53" t="s">
        <v>174</v>
      </c>
      <c r="AU728" s="253" t="s">
        <v>82</v>
      </c>
      <c r="AV728" s="13" t="s">
        <v>80</v>
      </c>
      <c r="AW728" s="13" t="s">
        <v>34</v>
      </c>
      <c r="AX728" s="13" t="s">
        <v>73</v>
      </c>
      <c r="AY728" s="253" t="s">
        <v>164</v>
      </c>
    </row>
    <row r="729" s="14" customFormat="1">
      <c r="A729" s="14"/>
      <c r="B729" s="254"/>
      <c r="C729" s="255"/>
      <c r="D729" s="240" t="s">
        <v>174</v>
      </c>
      <c r="E729" s="256" t="s">
        <v>21</v>
      </c>
      <c r="F729" s="257" t="s">
        <v>753</v>
      </c>
      <c r="G729" s="255"/>
      <c r="H729" s="258">
        <v>10.800000000000001</v>
      </c>
      <c r="I729" s="259"/>
      <c r="J729" s="255"/>
      <c r="K729" s="255"/>
      <c r="L729" s="260"/>
      <c r="M729" s="261"/>
      <c r="N729" s="262"/>
      <c r="O729" s="262"/>
      <c r="P729" s="262"/>
      <c r="Q729" s="262"/>
      <c r="R729" s="262"/>
      <c r="S729" s="262"/>
      <c r="T729" s="263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64" t="s">
        <v>174</v>
      </c>
      <c r="AU729" s="264" t="s">
        <v>82</v>
      </c>
      <c r="AV729" s="14" t="s">
        <v>82</v>
      </c>
      <c r="AW729" s="14" t="s">
        <v>34</v>
      </c>
      <c r="AX729" s="14" t="s">
        <v>73</v>
      </c>
      <c r="AY729" s="264" t="s">
        <v>164</v>
      </c>
    </row>
    <row r="730" s="14" customFormat="1">
      <c r="A730" s="14"/>
      <c r="B730" s="254"/>
      <c r="C730" s="255"/>
      <c r="D730" s="240" t="s">
        <v>174</v>
      </c>
      <c r="E730" s="256" t="s">
        <v>21</v>
      </c>
      <c r="F730" s="257" t="s">
        <v>754</v>
      </c>
      <c r="G730" s="255"/>
      <c r="H730" s="258">
        <v>5.4000000000000004</v>
      </c>
      <c r="I730" s="259"/>
      <c r="J730" s="255"/>
      <c r="K730" s="255"/>
      <c r="L730" s="260"/>
      <c r="M730" s="261"/>
      <c r="N730" s="262"/>
      <c r="O730" s="262"/>
      <c r="P730" s="262"/>
      <c r="Q730" s="262"/>
      <c r="R730" s="262"/>
      <c r="S730" s="262"/>
      <c r="T730" s="26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4" t="s">
        <v>174</v>
      </c>
      <c r="AU730" s="264" t="s">
        <v>82</v>
      </c>
      <c r="AV730" s="14" t="s">
        <v>82</v>
      </c>
      <c r="AW730" s="14" t="s">
        <v>34</v>
      </c>
      <c r="AX730" s="14" t="s">
        <v>73</v>
      </c>
      <c r="AY730" s="264" t="s">
        <v>164</v>
      </c>
    </row>
    <row r="731" s="15" customFormat="1">
      <c r="A731" s="15"/>
      <c r="B731" s="276"/>
      <c r="C731" s="277"/>
      <c r="D731" s="240" t="s">
        <v>174</v>
      </c>
      <c r="E731" s="278" t="s">
        <v>21</v>
      </c>
      <c r="F731" s="279" t="s">
        <v>225</v>
      </c>
      <c r="G731" s="277"/>
      <c r="H731" s="280">
        <v>350.41699999999997</v>
      </c>
      <c r="I731" s="281"/>
      <c r="J731" s="277"/>
      <c r="K731" s="277"/>
      <c r="L731" s="282"/>
      <c r="M731" s="283"/>
      <c r="N731" s="284"/>
      <c r="O731" s="284"/>
      <c r="P731" s="284"/>
      <c r="Q731" s="284"/>
      <c r="R731" s="284"/>
      <c r="S731" s="284"/>
      <c r="T731" s="28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86" t="s">
        <v>174</v>
      </c>
      <c r="AU731" s="286" t="s">
        <v>82</v>
      </c>
      <c r="AV731" s="15" t="s">
        <v>171</v>
      </c>
      <c r="AW731" s="15" t="s">
        <v>34</v>
      </c>
      <c r="AX731" s="15" t="s">
        <v>80</v>
      </c>
      <c r="AY731" s="286" t="s">
        <v>164</v>
      </c>
    </row>
    <row r="732" s="2" customFormat="1" ht="21.75" customHeight="1">
      <c r="A732" s="39"/>
      <c r="B732" s="40"/>
      <c r="C732" s="227" t="s">
        <v>755</v>
      </c>
      <c r="D732" s="227" t="s">
        <v>166</v>
      </c>
      <c r="E732" s="228" t="s">
        <v>756</v>
      </c>
      <c r="F732" s="229" t="s">
        <v>757</v>
      </c>
      <c r="G732" s="230" t="s">
        <v>204</v>
      </c>
      <c r="H732" s="231">
        <v>350.41699999999997</v>
      </c>
      <c r="I732" s="232"/>
      <c r="J732" s="233">
        <f>ROUND(I732*H732,2)</f>
        <v>0</v>
      </c>
      <c r="K732" s="229" t="s">
        <v>21</v>
      </c>
      <c r="L732" s="45"/>
      <c r="M732" s="234" t="s">
        <v>21</v>
      </c>
      <c r="N732" s="235" t="s">
        <v>44</v>
      </c>
      <c r="O732" s="85"/>
      <c r="P732" s="236">
        <f>O732*H732</f>
        <v>0</v>
      </c>
      <c r="Q732" s="236">
        <v>0.023099999999999999</v>
      </c>
      <c r="R732" s="236">
        <f>Q732*H732</f>
        <v>8.0946326999999982</v>
      </c>
      <c r="S732" s="236">
        <v>0</v>
      </c>
      <c r="T732" s="237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8" t="s">
        <v>277</v>
      </c>
      <c r="AT732" s="238" t="s">
        <v>166</v>
      </c>
      <c r="AU732" s="238" t="s">
        <v>82</v>
      </c>
      <c r="AY732" s="18" t="s">
        <v>164</v>
      </c>
      <c r="BE732" s="239">
        <f>IF(N732="základní",J732,0)</f>
        <v>0</v>
      </c>
      <c r="BF732" s="239">
        <f>IF(N732="snížená",J732,0)</f>
        <v>0</v>
      </c>
      <c r="BG732" s="239">
        <f>IF(N732="zákl. přenesená",J732,0)</f>
        <v>0</v>
      </c>
      <c r="BH732" s="239">
        <f>IF(N732="sníž. přenesená",J732,0)</f>
        <v>0</v>
      </c>
      <c r="BI732" s="239">
        <f>IF(N732="nulová",J732,0)</f>
        <v>0</v>
      </c>
      <c r="BJ732" s="18" t="s">
        <v>80</v>
      </c>
      <c r="BK732" s="239">
        <f>ROUND(I732*H732,2)</f>
        <v>0</v>
      </c>
      <c r="BL732" s="18" t="s">
        <v>277</v>
      </c>
      <c r="BM732" s="238" t="s">
        <v>758</v>
      </c>
    </row>
    <row r="733" s="2" customFormat="1">
      <c r="A733" s="39"/>
      <c r="B733" s="40"/>
      <c r="C733" s="41"/>
      <c r="D733" s="240" t="s">
        <v>173</v>
      </c>
      <c r="E733" s="41"/>
      <c r="F733" s="241" t="s">
        <v>757</v>
      </c>
      <c r="G733" s="41"/>
      <c r="H733" s="41"/>
      <c r="I733" s="147"/>
      <c r="J733" s="41"/>
      <c r="K733" s="41"/>
      <c r="L733" s="45"/>
      <c r="M733" s="242"/>
      <c r="N733" s="243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173</v>
      </c>
      <c r="AU733" s="18" t="s">
        <v>82</v>
      </c>
    </row>
    <row r="734" s="2" customFormat="1" ht="16.5" customHeight="1">
      <c r="A734" s="39"/>
      <c r="B734" s="40"/>
      <c r="C734" s="227" t="s">
        <v>393</v>
      </c>
      <c r="D734" s="227" t="s">
        <v>166</v>
      </c>
      <c r="E734" s="228" t="s">
        <v>759</v>
      </c>
      <c r="F734" s="229" t="s">
        <v>760</v>
      </c>
      <c r="G734" s="230" t="s">
        <v>204</v>
      </c>
      <c r="H734" s="231">
        <v>350.41699999999997</v>
      </c>
      <c r="I734" s="232"/>
      <c r="J734" s="233">
        <f>ROUND(I734*H734,2)</f>
        <v>0</v>
      </c>
      <c r="K734" s="229" t="s">
        <v>21</v>
      </c>
      <c r="L734" s="45"/>
      <c r="M734" s="234" t="s">
        <v>21</v>
      </c>
      <c r="N734" s="235" t="s">
        <v>44</v>
      </c>
      <c r="O734" s="85"/>
      <c r="P734" s="236">
        <f>O734*H734</f>
        <v>0</v>
      </c>
      <c r="Q734" s="236">
        <v>0.00027999999999999998</v>
      </c>
      <c r="R734" s="236">
        <f>Q734*H734</f>
        <v>0.098116759999999983</v>
      </c>
      <c r="S734" s="236">
        <v>0</v>
      </c>
      <c r="T734" s="237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8" t="s">
        <v>171</v>
      </c>
      <c r="AT734" s="238" t="s">
        <v>166</v>
      </c>
      <c r="AU734" s="238" t="s">
        <v>82</v>
      </c>
      <c r="AY734" s="18" t="s">
        <v>164</v>
      </c>
      <c r="BE734" s="239">
        <f>IF(N734="základní",J734,0)</f>
        <v>0</v>
      </c>
      <c r="BF734" s="239">
        <f>IF(N734="snížená",J734,0)</f>
        <v>0</v>
      </c>
      <c r="BG734" s="239">
        <f>IF(N734="zákl. přenesená",J734,0)</f>
        <v>0</v>
      </c>
      <c r="BH734" s="239">
        <f>IF(N734="sníž. přenesená",J734,0)</f>
        <v>0</v>
      </c>
      <c r="BI734" s="239">
        <f>IF(N734="nulová",J734,0)</f>
        <v>0</v>
      </c>
      <c r="BJ734" s="18" t="s">
        <v>80</v>
      </c>
      <c r="BK734" s="239">
        <f>ROUND(I734*H734,2)</f>
        <v>0</v>
      </c>
      <c r="BL734" s="18" t="s">
        <v>171</v>
      </c>
      <c r="BM734" s="238" t="s">
        <v>761</v>
      </c>
    </row>
    <row r="735" s="2" customFormat="1">
      <c r="A735" s="39"/>
      <c r="B735" s="40"/>
      <c r="C735" s="41"/>
      <c r="D735" s="240" t="s">
        <v>173</v>
      </c>
      <c r="E735" s="41"/>
      <c r="F735" s="241" t="s">
        <v>762</v>
      </c>
      <c r="G735" s="41"/>
      <c r="H735" s="41"/>
      <c r="I735" s="147"/>
      <c r="J735" s="41"/>
      <c r="K735" s="41"/>
      <c r="L735" s="45"/>
      <c r="M735" s="242"/>
      <c r="N735" s="243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173</v>
      </c>
      <c r="AU735" s="18" t="s">
        <v>82</v>
      </c>
    </row>
    <row r="736" s="2" customFormat="1">
      <c r="A736" s="39"/>
      <c r="B736" s="40"/>
      <c r="C736" s="41"/>
      <c r="D736" s="240" t="s">
        <v>191</v>
      </c>
      <c r="E736" s="41"/>
      <c r="F736" s="275" t="s">
        <v>763</v>
      </c>
      <c r="G736" s="41"/>
      <c r="H736" s="41"/>
      <c r="I736" s="147"/>
      <c r="J736" s="41"/>
      <c r="K736" s="41"/>
      <c r="L736" s="45"/>
      <c r="M736" s="242"/>
      <c r="N736" s="243"/>
      <c r="O736" s="85"/>
      <c r="P736" s="85"/>
      <c r="Q736" s="85"/>
      <c r="R736" s="85"/>
      <c r="S736" s="85"/>
      <c r="T736" s="86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191</v>
      </c>
      <c r="AU736" s="18" t="s">
        <v>82</v>
      </c>
    </row>
    <row r="737" s="2" customFormat="1" ht="21.75" customHeight="1">
      <c r="A737" s="39"/>
      <c r="B737" s="40"/>
      <c r="C737" s="227" t="s">
        <v>590</v>
      </c>
      <c r="D737" s="227" t="s">
        <v>166</v>
      </c>
      <c r="E737" s="228" t="s">
        <v>764</v>
      </c>
      <c r="F737" s="229" t="s">
        <v>765</v>
      </c>
      <c r="G737" s="230" t="s">
        <v>204</v>
      </c>
      <c r="H737" s="231">
        <v>493.41699999999997</v>
      </c>
      <c r="I737" s="232"/>
      <c r="J737" s="233">
        <f>ROUND(I737*H737,2)</f>
        <v>0</v>
      </c>
      <c r="K737" s="229" t="s">
        <v>21</v>
      </c>
      <c r="L737" s="45"/>
      <c r="M737" s="234" t="s">
        <v>21</v>
      </c>
      <c r="N737" s="235" t="s">
        <v>44</v>
      </c>
      <c r="O737" s="85"/>
      <c r="P737" s="236">
        <f>O737*H737</f>
        <v>0</v>
      </c>
      <c r="Q737" s="236">
        <v>0.00013999999999999999</v>
      </c>
      <c r="R737" s="236">
        <f>Q737*H737</f>
        <v>0.069078379999999995</v>
      </c>
      <c r="S737" s="236">
        <v>0</v>
      </c>
      <c r="T737" s="237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8" t="s">
        <v>277</v>
      </c>
      <c r="AT737" s="238" t="s">
        <v>166</v>
      </c>
      <c r="AU737" s="238" t="s">
        <v>82</v>
      </c>
      <c r="AY737" s="18" t="s">
        <v>164</v>
      </c>
      <c r="BE737" s="239">
        <f>IF(N737="základní",J737,0)</f>
        <v>0</v>
      </c>
      <c r="BF737" s="239">
        <f>IF(N737="snížená",J737,0)</f>
        <v>0</v>
      </c>
      <c r="BG737" s="239">
        <f>IF(N737="zákl. přenesená",J737,0)</f>
        <v>0</v>
      </c>
      <c r="BH737" s="239">
        <f>IF(N737="sníž. přenesená",J737,0)</f>
        <v>0</v>
      </c>
      <c r="BI737" s="239">
        <f>IF(N737="nulová",J737,0)</f>
        <v>0</v>
      </c>
      <c r="BJ737" s="18" t="s">
        <v>80</v>
      </c>
      <c r="BK737" s="239">
        <f>ROUND(I737*H737,2)</f>
        <v>0</v>
      </c>
      <c r="BL737" s="18" t="s">
        <v>277</v>
      </c>
      <c r="BM737" s="238" t="s">
        <v>766</v>
      </c>
    </row>
    <row r="738" s="2" customFormat="1">
      <c r="A738" s="39"/>
      <c r="B738" s="40"/>
      <c r="C738" s="41"/>
      <c r="D738" s="240" t="s">
        <v>173</v>
      </c>
      <c r="E738" s="41"/>
      <c r="F738" s="241" t="s">
        <v>765</v>
      </c>
      <c r="G738" s="41"/>
      <c r="H738" s="41"/>
      <c r="I738" s="147"/>
      <c r="J738" s="41"/>
      <c r="K738" s="41"/>
      <c r="L738" s="45"/>
      <c r="M738" s="242"/>
      <c r="N738" s="243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173</v>
      </c>
      <c r="AU738" s="18" t="s">
        <v>82</v>
      </c>
    </row>
    <row r="739" s="14" customFormat="1">
      <c r="A739" s="14"/>
      <c r="B739" s="254"/>
      <c r="C739" s="255"/>
      <c r="D739" s="240" t="s">
        <v>174</v>
      </c>
      <c r="E739" s="256" t="s">
        <v>21</v>
      </c>
      <c r="F739" s="257" t="s">
        <v>767</v>
      </c>
      <c r="G739" s="255"/>
      <c r="H739" s="258">
        <v>350.41699999999997</v>
      </c>
      <c r="I739" s="259"/>
      <c r="J739" s="255"/>
      <c r="K739" s="255"/>
      <c r="L739" s="260"/>
      <c r="M739" s="261"/>
      <c r="N739" s="262"/>
      <c r="O739" s="262"/>
      <c r="P739" s="262"/>
      <c r="Q739" s="262"/>
      <c r="R739" s="262"/>
      <c r="S739" s="262"/>
      <c r="T739" s="26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64" t="s">
        <v>174</v>
      </c>
      <c r="AU739" s="264" t="s">
        <v>82</v>
      </c>
      <c r="AV739" s="14" t="s">
        <v>82</v>
      </c>
      <c r="AW739" s="14" t="s">
        <v>34</v>
      </c>
      <c r="AX739" s="14" t="s">
        <v>73</v>
      </c>
      <c r="AY739" s="264" t="s">
        <v>164</v>
      </c>
    </row>
    <row r="740" s="13" customFormat="1">
      <c r="A740" s="13"/>
      <c r="B740" s="244"/>
      <c r="C740" s="245"/>
      <c r="D740" s="240" t="s">
        <v>174</v>
      </c>
      <c r="E740" s="246" t="s">
        <v>21</v>
      </c>
      <c r="F740" s="247" t="s">
        <v>679</v>
      </c>
      <c r="G740" s="245"/>
      <c r="H740" s="246" t="s">
        <v>21</v>
      </c>
      <c r="I740" s="248"/>
      <c r="J740" s="245"/>
      <c r="K740" s="245"/>
      <c r="L740" s="249"/>
      <c r="M740" s="250"/>
      <c r="N740" s="251"/>
      <c r="O740" s="251"/>
      <c r="P740" s="251"/>
      <c r="Q740" s="251"/>
      <c r="R740" s="251"/>
      <c r="S740" s="251"/>
      <c r="T740" s="25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3" t="s">
        <v>174</v>
      </c>
      <c r="AU740" s="253" t="s">
        <v>82</v>
      </c>
      <c r="AV740" s="13" t="s">
        <v>80</v>
      </c>
      <c r="AW740" s="13" t="s">
        <v>34</v>
      </c>
      <c r="AX740" s="13" t="s">
        <v>73</v>
      </c>
      <c r="AY740" s="253" t="s">
        <v>164</v>
      </c>
    </row>
    <row r="741" s="13" customFormat="1">
      <c r="A741" s="13"/>
      <c r="B741" s="244"/>
      <c r="C741" s="245"/>
      <c r="D741" s="240" t="s">
        <v>174</v>
      </c>
      <c r="E741" s="246" t="s">
        <v>21</v>
      </c>
      <c r="F741" s="247" t="s">
        <v>648</v>
      </c>
      <c r="G741" s="245"/>
      <c r="H741" s="246" t="s">
        <v>21</v>
      </c>
      <c r="I741" s="248"/>
      <c r="J741" s="245"/>
      <c r="K741" s="245"/>
      <c r="L741" s="249"/>
      <c r="M741" s="250"/>
      <c r="N741" s="251"/>
      <c r="O741" s="251"/>
      <c r="P741" s="251"/>
      <c r="Q741" s="251"/>
      <c r="R741" s="251"/>
      <c r="S741" s="251"/>
      <c r="T741" s="25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3" t="s">
        <v>174</v>
      </c>
      <c r="AU741" s="253" t="s">
        <v>82</v>
      </c>
      <c r="AV741" s="13" t="s">
        <v>80</v>
      </c>
      <c r="AW741" s="13" t="s">
        <v>34</v>
      </c>
      <c r="AX741" s="13" t="s">
        <v>73</v>
      </c>
      <c r="AY741" s="253" t="s">
        <v>164</v>
      </c>
    </row>
    <row r="742" s="14" customFormat="1">
      <c r="A742" s="14"/>
      <c r="B742" s="254"/>
      <c r="C742" s="255"/>
      <c r="D742" s="240" t="s">
        <v>174</v>
      </c>
      <c r="E742" s="256" t="s">
        <v>21</v>
      </c>
      <c r="F742" s="257" t="s">
        <v>680</v>
      </c>
      <c r="G742" s="255"/>
      <c r="H742" s="258">
        <v>143</v>
      </c>
      <c r="I742" s="259"/>
      <c r="J742" s="255"/>
      <c r="K742" s="255"/>
      <c r="L742" s="260"/>
      <c r="M742" s="261"/>
      <c r="N742" s="262"/>
      <c r="O742" s="262"/>
      <c r="P742" s="262"/>
      <c r="Q742" s="262"/>
      <c r="R742" s="262"/>
      <c r="S742" s="262"/>
      <c r="T742" s="26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4" t="s">
        <v>174</v>
      </c>
      <c r="AU742" s="264" t="s">
        <v>82</v>
      </c>
      <c r="AV742" s="14" t="s">
        <v>82</v>
      </c>
      <c r="AW742" s="14" t="s">
        <v>34</v>
      </c>
      <c r="AX742" s="14" t="s">
        <v>73</v>
      </c>
      <c r="AY742" s="264" t="s">
        <v>164</v>
      </c>
    </row>
    <row r="743" s="15" customFormat="1">
      <c r="A743" s="15"/>
      <c r="B743" s="276"/>
      <c r="C743" s="277"/>
      <c r="D743" s="240" t="s">
        <v>174</v>
      </c>
      <c r="E743" s="278" t="s">
        <v>21</v>
      </c>
      <c r="F743" s="279" t="s">
        <v>225</v>
      </c>
      <c r="G743" s="277"/>
      <c r="H743" s="280">
        <v>493.41699999999997</v>
      </c>
      <c r="I743" s="281"/>
      <c r="J743" s="277"/>
      <c r="K743" s="277"/>
      <c r="L743" s="282"/>
      <c r="M743" s="283"/>
      <c r="N743" s="284"/>
      <c r="O743" s="284"/>
      <c r="P743" s="284"/>
      <c r="Q743" s="284"/>
      <c r="R743" s="284"/>
      <c r="S743" s="284"/>
      <c r="T743" s="28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86" t="s">
        <v>174</v>
      </c>
      <c r="AU743" s="286" t="s">
        <v>82</v>
      </c>
      <c r="AV743" s="15" t="s">
        <v>171</v>
      </c>
      <c r="AW743" s="15" t="s">
        <v>34</v>
      </c>
      <c r="AX743" s="15" t="s">
        <v>80</v>
      </c>
      <c r="AY743" s="286" t="s">
        <v>164</v>
      </c>
    </row>
    <row r="744" s="2" customFormat="1" ht="16.5" customHeight="1">
      <c r="A744" s="39"/>
      <c r="B744" s="40"/>
      <c r="C744" s="227" t="s">
        <v>768</v>
      </c>
      <c r="D744" s="227" t="s">
        <v>166</v>
      </c>
      <c r="E744" s="228" t="s">
        <v>769</v>
      </c>
      <c r="F744" s="229" t="s">
        <v>770</v>
      </c>
      <c r="G744" s="230" t="s">
        <v>204</v>
      </c>
      <c r="H744" s="231">
        <v>493.41699999999997</v>
      </c>
      <c r="I744" s="232"/>
      <c r="J744" s="233">
        <f>ROUND(I744*H744,2)</f>
        <v>0</v>
      </c>
      <c r="K744" s="229" t="s">
        <v>21</v>
      </c>
      <c r="L744" s="45"/>
      <c r="M744" s="234" t="s">
        <v>21</v>
      </c>
      <c r="N744" s="235" t="s">
        <v>44</v>
      </c>
      <c r="O744" s="85"/>
      <c r="P744" s="236">
        <f>O744*H744</f>
        <v>0</v>
      </c>
      <c r="Q744" s="236">
        <v>0.0047800000000000004</v>
      </c>
      <c r="R744" s="236">
        <f>Q744*H744</f>
        <v>2.3585332600000002</v>
      </c>
      <c r="S744" s="236">
        <v>0</v>
      </c>
      <c r="T744" s="237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8" t="s">
        <v>277</v>
      </c>
      <c r="AT744" s="238" t="s">
        <v>166</v>
      </c>
      <c r="AU744" s="238" t="s">
        <v>82</v>
      </c>
      <c r="AY744" s="18" t="s">
        <v>164</v>
      </c>
      <c r="BE744" s="239">
        <f>IF(N744="základní",J744,0)</f>
        <v>0</v>
      </c>
      <c r="BF744" s="239">
        <f>IF(N744="snížená",J744,0)</f>
        <v>0</v>
      </c>
      <c r="BG744" s="239">
        <f>IF(N744="zákl. přenesená",J744,0)</f>
        <v>0</v>
      </c>
      <c r="BH744" s="239">
        <f>IF(N744="sníž. přenesená",J744,0)</f>
        <v>0</v>
      </c>
      <c r="BI744" s="239">
        <f>IF(N744="nulová",J744,0)</f>
        <v>0</v>
      </c>
      <c r="BJ744" s="18" t="s">
        <v>80</v>
      </c>
      <c r="BK744" s="239">
        <f>ROUND(I744*H744,2)</f>
        <v>0</v>
      </c>
      <c r="BL744" s="18" t="s">
        <v>277</v>
      </c>
      <c r="BM744" s="238" t="s">
        <v>771</v>
      </c>
    </row>
    <row r="745" s="2" customFormat="1">
      <c r="A745" s="39"/>
      <c r="B745" s="40"/>
      <c r="C745" s="41"/>
      <c r="D745" s="240" t="s">
        <v>173</v>
      </c>
      <c r="E745" s="41"/>
      <c r="F745" s="241" t="s">
        <v>770</v>
      </c>
      <c r="G745" s="41"/>
      <c r="H745" s="41"/>
      <c r="I745" s="147"/>
      <c r="J745" s="41"/>
      <c r="K745" s="41"/>
      <c r="L745" s="45"/>
      <c r="M745" s="242"/>
      <c r="N745" s="243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173</v>
      </c>
      <c r="AU745" s="18" t="s">
        <v>82</v>
      </c>
    </row>
    <row r="746" s="14" customFormat="1">
      <c r="A746" s="14"/>
      <c r="B746" s="254"/>
      <c r="C746" s="255"/>
      <c r="D746" s="240" t="s">
        <v>174</v>
      </c>
      <c r="E746" s="256" t="s">
        <v>21</v>
      </c>
      <c r="F746" s="257" t="s">
        <v>767</v>
      </c>
      <c r="G746" s="255"/>
      <c r="H746" s="258">
        <v>350.41699999999997</v>
      </c>
      <c r="I746" s="259"/>
      <c r="J746" s="255"/>
      <c r="K746" s="255"/>
      <c r="L746" s="260"/>
      <c r="M746" s="261"/>
      <c r="N746" s="262"/>
      <c r="O746" s="262"/>
      <c r="P746" s="262"/>
      <c r="Q746" s="262"/>
      <c r="R746" s="262"/>
      <c r="S746" s="262"/>
      <c r="T746" s="26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4" t="s">
        <v>174</v>
      </c>
      <c r="AU746" s="264" t="s">
        <v>82</v>
      </c>
      <c r="AV746" s="14" t="s">
        <v>82</v>
      </c>
      <c r="AW746" s="14" t="s">
        <v>34</v>
      </c>
      <c r="AX746" s="14" t="s">
        <v>73</v>
      </c>
      <c r="AY746" s="264" t="s">
        <v>164</v>
      </c>
    </row>
    <row r="747" s="13" customFormat="1">
      <c r="A747" s="13"/>
      <c r="B747" s="244"/>
      <c r="C747" s="245"/>
      <c r="D747" s="240" t="s">
        <v>174</v>
      </c>
      <c r="E747" s="246" t="s">
        <v>21</v>
      </c>
      <c r="F747" s="247" t="s">
        <v>679</v>
      </c>
      <c r="G747" s="245"/>
      <c r="H747" s="246" t="s">
        <v>21</v>
      </c>
      <c r="I747" s="248"/>
      <c r="J747" s="245"/>
      <c r="K747" s="245"/>
      <c r="L747" s="249"/>
      <c r="M747" s="250"/>
      <c r="N747" s="251"/>
      <c r="O747" s="251"/>
      <c r="P747" s="251"/>
      <c r="Q747" s="251"/>
      <c r="R747" s="251"/>
      <c r="S747" s="251"/>
      <c r="T747" s="252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3" t="s">
        <v>174</v>
      </c>
      <c r="AU747" s="253" t="s">
        <v>82</v>
      </c>
      <c r="AV747" s="13" t="s">
        <v>80</v>
      </c>
      <c r="AW747" s="13" t="s">
        <v>34</v>
      </c>
      <c r="AX747" s="13" t="s">
        <v>73</v>
      </c>
      <c r="AY747" s="253" t="s">
        <v>164</v>
      </c>
    </row>
    <row r="748" s="13" customFormat="1">
      <c r="A748" s="13"/>
      <c r="B748" s="244"/>
      <c r="C748" s="245"/>
      <c r="D748" s="240" t="s">
        <v>174</v>
      </c>
      <c r="E748" s="246" t="s">
        <v>21</v>
      </c>
      <c r="F748" s="247" t="s">
        <v>648</v>
      </c>
      <c r="G748" s="245"/>
      <c r="H748" s="246" t="s">
        <v>21</v>
      </c>
      <c r="I748" s="248"/>
      <c r="J748" s="245"/>
      <c r="K748" s="245"/>
      <c r="L748" s="249"/>
      <c r="M748" s="250"/>
      <c r="N748" s="251"/>
      <c r="O748" s="251"/>
      <c r="P748" s="251"/>
      <c r="Q748" s="251"/>
      <c r="R748" s="251"/>
      <c r="S748" s="251"/>
      <c r="T748" s="25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53" t="s">
        <v>174</v>
      </c>
      <c r="AU748" s="253" t="s">
        <v>82</v>
      </c>
      <c r="AV748" s="13" t="s">
        <v>80</v>
      </c>
      <c r="AW748" s="13" t="s">
        <v>34</v>
      </c>
      <c r="AX748" s="13" t="s">
        <v>73</v>
      </c>
      <c r="AY748" s="253" t="s">
        <v>164</v>
      </c>
    </row>
    <row r="749" s="14" customFormat="1">
      <c r="A749" s="14"/>
      <c r="B749" s="254"/>
      <c r="C749" s="255"/>
      <c r="D749" s="240" t="s">
        <v>174</v>
      </c>
      <c r="E749" s="256" t="s">
        <v>21</v>
      </c>
      <c r="F749" s="257" t="s">
        <v>680</v>
      </c>
      <c r="G749" s="255"/>
      <c r="H749" s="258">
        <v>143</v>
      </c>
      <c r="I749" s="259"/>
      <c r="J749" s="255"/>
      <c r="K749" s="255"/>
      <c r="L749" s="260"/>
      <c r="M749" s="261"/>
      <c r="N749" s="262"/>
      <c r="O749" s="262"/>
      <c r="P749" s="262"/>
      <c r="Q749" s="262"/>
      <c r="R749" s="262"/>
      <c r="S749" s="262"/>
      <c r="T749" s="26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64" t="s">
        <v>174</v>
      </c>
      <c r="AU749" s="264" t="s">
        <v>82</v>
      </c>
      <c r="AV749" s="14" t="s">
        <v>82</v>
      </c>
      <c r="AW749" s="14" t="s">
        <v>34</v>
      </c>
      <c r="AX749" s="14" t="s">
        <v>73</v>
      </c>
      <c r="AY749" s="264" t="s">
        <v>164</v>
      </c>
    </row>
    <row r="750" s="15" customFormat="1">
      <c r="A750" s="15"/>
      <c r="B750" s="276"/>
      <c r="C750" s="277"/>
      <c r="D750" s="240" t="s">
        <v>174</v>
      </c>
      <c r="E750" s="278" t="s">
        <v>21</v>
      </c>
      <c r="F750" s="279" t="s">
        <v>225</v>
      </c>
      <c r="G750" s="277"/>
      <c r="H750" s="280">
        <v>493.41699999999997</v>
      </c>
      <c r="I750" s="281"/>
      <c r="J750" s="277"/>
      <c r="K750" s="277"/>
      <c r="L750" s="282"/>
      <c r="M750" s="283"/>
      <c r="N750" s="284"/>
      <c r="O750" s="284"/>
      <c r="P750" s="284"/>
      <c r="Q750" s="284"/>
      <c r="R750" s="284"/>
      <c r="S750" s="284"/>
      <c r="T750" s="28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86" t="s">
        <v>174</v>
      </c>
      <c r="AU750" s="286" t="s">
        <v>82</v>
      </c>
      <c r="AV750" s="15" t="s">
        <v>171</v>
      </c>
      <c r="AW750" s="15" t="s">
        <v>34</v>
      </c>
      <c r="AX750" s="15" t="s">
        <v>80</v>
      </c>
      <c r="AY750" s="286" t="s">
        <v>164</v>
      </c>
    </row>
    <row r="751" s="2" customFormat="1" ht="21.75" customHeight="1">
      <c r="A751" s="39"/>
      <c r="B751" s="40"/>
      <c r="C751" s="227" t="s">
        <v>772</v>
      </c>
      <c r="D751" s="227" t="s">
        <v>166</v>
      </c>
      <c r="E751" s="228" t="s">
        <v>773</v>
      </c>
      <c r="F751" s="229" t="s">
        <v>774</v>
      </c>
      <c r="G751" s="230" t="s">
        <v>204</v>
      </c>
      <c r="H751" s="231">
        <v>678.452</v>
      </c>
      <c r="I751" s="232"/>
      <c r="J751" s="233">
        <f>ROUND(I751*H751,2)</f>
        <v>0</v>
      </c>
      <c r="K751" s="229" t="s">
        <v>21</v>
      </c>
      <c r="L751" s="45"/>
      <c r="M751" s="234" t="s">
        <v>21</v>
      </c>
      <c r="N751" s="235" t="s">
        <v>44</v>
      </c>
      <c r="O751" s="85"/>
      <c r="P751" s="236">
        <f>O751*H751</f>
        <v>0</v>
      </c>
      <c r="Q751" s="236">
        <v>0.0047800000000000004</v>
      </c>
      <c r="R751" s="236">
        <f>Q751*H751</f>
        <v>3.2430005600000005</v>
      </c>
      <c r="S751" s="236">
        <v>0</v>
      </c>
      <c r="T751" s="237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38" t="s">
        <v>277</v>
      </c>
      <c r="AT751" s="238" t="s">
        <v>166</v>
      </c>
      <c r="AU751" s="238" t="s">
        <v>82</v>
      </c>
      <c r="AY751" s="18" t="s">
        <v>164</v>
      </c>
      <c r="BE751" s="239">
        <f>IF(N751="základní",J751,0)</f>
        <v>0</v>
      </c>
      <c r="BF751" s="239">
        <f>IF(N751="snížená",J751,0)</f>
        <v>0</v>
      </c>
      <c r="BG751" s="239">
        <f>IF(N751="zákl. přenesená",J751,0)</f>
        <v>0</v>
      </c>
      <c r="BH751" s="239">
        <f>IF(N751="sníž. přenesená",J751,0)</f>
        <v>0</v>
      </c>
      <c r="BI751" s="239">
        <f>IF(N751="nulová",J751,0)</f>
        <v>0</v>
      </c>
      <c r="BJ751" s="18" t="s">
        <v>80</v>
      </c>
      <c r="BK751" s="239">
        <f>ROUND(I751*H751,2)</f>
        <v>0</v>
      </c>
      <c r="BL751" s="18" t="s">
        <v>277</v>
      </c>
      <c r="BM751" s="238" t="s">
        <v>775</v>
      </c>
    </row>
    <row r="752" s="2" customFormat="1">
      <c r="A752" s="39"/>
      <c r="B752" s="40"/>
      <c r="C752" s="41"/>
      <c r="D752" s="240" t="s">
        <v>173</v>
      </c>
      <c r="E752" s="41"/>
      <c r="F752" s="241" t="s">
        <v>774</v>
      </c>
      <c r="G752" s="41"/>
      <c r="H752" s="41"/>
      <c r="I752" s="147"/>
      <c r="J752" s="41"/>
      <c r="K752" s="41"/>
      <c r="L752" s="45"/>
      <c r="M752" s="242"/>
      <c r="N752" s="243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173</v>
      </c>
      <c r="AU752" s="18" t="s">
        <v>82</v>
      </c>
    </row>
    <row r="753" s="14" customFormat="1">
      <c r="A753" s="14"/>
      <c r="B753" s="254"/>
      <c r="C753" s="255"/>
      <c r="D753" s="240" t="s">
        <v>174</v>
      </c>
      <c r="E753" s="256" t="s">
        <v>21</v>
      </c>
      <c r="F753" s="257" t="s">
        <v>776</v>
      </c>
      <c r="G753" s="255"/>
      <c r="H753" s="258">
        <v>535.452</v>
      </c>
      <c r="I753" s="259"/>
      <c r="J753" s="255"/>
      <c r="K753" s="255"/>
      <c r="L753" s="260"/>
      <c r="M753" s="261"/>
      <c r="N753" s="262"/>
      <c r="O753" s="262"/>
      <c r="P753" s="262"/>
      <c r="Q753" s="262"/>
      <c r="R753" s="262"/>
      <c r="S753" s="262"/>
      <c r="T753" s="263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4" t="s">
        <v>174</v>
      </c>
      <c r="AU753" s="264" t="s">
        <v>82</v>
      </c>
      <c r="AV753" s="14" t="s">
        <v>82</v>
      </c>
      <c r="AW753" s="14" t="s">
        <v>34</v>
      </c>
      <c r="AX753" s="14" t="s">
        <v>73</v>
      </c>
      <c r="AY753" s="264" t="s">
        <v>164</v>
      </c>
    </row>
    <row r="754" s="13" customFormat="1">
      <c r="A754" s="13"/>
      <c r="B754" s="244"/>
      <c r="C754" s="245"/>
      <c r="D754" s="240" t="s">
        <v>174</v>
      </c>
      <c r="E754" s="246" t="s">
        <v>21</v>
      </c>
      <c r="F754" s="247" t="s">
        <v>679</v>
      </c>
      <c r="G754" s="245"/>
      <c r="H754" s="246" t="s">
        <v>21</v>
      </c>
      <c r="I754" s="248"/>
      <c r="J754" s="245"/>
      <c r="K754" s="245"/>
      <c r="L754" s="249"/>
      <c r="M754" s="250"/>
      <c r="N754" s="251"/>
      <c r="O754" s="251"/>
      <c r="P754" s="251"/>
      <c r="Q754" s="251"/>
      <c r="R754" s="251"/>
      <c r="S754" s="251"/>
      <c r="T754" s="25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3" t="s">
        <v>174</v>
      </c>
      <c r="AU754" s="253" t="s">
        <v>82</v>
      </c>
      <c r="AV754" s="13" t="s">
        <v>80</v>
      </c>
      <c r="AW754" s="13" t="s">
        <v>34</v>
      </c>
      <c r="AX754" s="13" t="s">
        <v>73</v>
      </c>
      <c r="AY754" s="253" t="s">
        <v>164</v>
      </c>
    </row>
    <row r="755" s="13" customFormat="1">
      <c r="A755" s="13"/>
      <c r="B755" s="244"/>
      <c r="C755" s="245"/>
      <c r="D755" s="240" t="s">
        <v>174</v>
      </c>
      <c r="E755" s="246" t="s">
        <v>21</v>
      </c>
      <c r="F755" s="247" t="s">
        <v>648</v>
      </c>
      <c r="G755" s="245"/>
      <c r="H755" s="246" t="s">
        <v>21</v>
      </c>
      <c r="I755" s="248"/>
      <c r="J755" s="245"/>
      <c r="K755" s="245"/>
      <c r="L755" s="249"/>
      <c r="M755" s="250"/>
      <c r="N755" s="251"/>
      <c r="O755" s="251"/>
      <c r="P755" s="251"/>
      <c r="Q755" s="251"/>
      <c r="R755" s="251"/>
      <c r="S755" s="251"/>
      <c r="T755" s="25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3" t="s">
        <v>174</v>
      </c>
      <c r="AU755" s="253" t="s">
        <v>82</v>
      </c>
      <c r="AV755" s="13" t="s">
        <v>80</v>
      </c>
      <c r="AW755" s="13" t="s">
        <v>34</v>
      </c>
      <c r="AX755" s="13" t="s">
        <v>73</v>
      </c>
      <c r="AY755" s="253" t="s">
        <v>164</v>
      </c>
    </row>
    <row r="756" s="14" customFormat="1">
      <c r="A756" s="14"/>
      <c r="B756" s="254"/>
      <c r="C756" s="255"/>
      <c r="D756" s="240" t="s">
        <v>174</v>
      </c>
      <c r="E756" s="256" t="s">
        <v>21</v>
      </c>
      <c r="F756" s="257" t="s">
        <v>680</v>
      </c>
      <c r="G756" s="255"/>
      <c r="H756" s="258">
        <v>143</v>
      </c>
      <c r="I756" s="259"/>
      <c r="J756" s="255"/>
      <c r="K756" s="255"/>
      <c r="L756" s="260"/>
      <c r="M756" s="261"/>
      <c r="N756" s="262"/>
      <c r="O756" s="262"/>
      <c r="P756" s="262"/>
      <c r="Q756" s="262"/>
      <c r="R756" s="262"/>
      <c r="S756" s="262"/>
      <c r="T756" s="26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4" t="s">
        <v>174</v>
      </c>
      <c r="AU756" s="264" t="s">
        <v>82</v>
      </c>
      <c r="AV756" s="14" t="s">
        <v>82</v>
      </c>
      <c r="AW756" s="14" t="s">
        <v>34</v>
      </c>
      <c r="AX756" s="14" t="s">
        <v>73</v>
      </c>
      <c r="AY756" s="264" t="s">
        <v>164</v>
      </c>
    </row>
    <row r="757" s="2" customFormat="1" ht="21.75" customHeight="1">
      <c r="A757" s="39"/>
      <c r="B757" s="40"/>
      <c r="C757" s="227" t="s">
        <v>777</v>
      </c>
      <c r="D757" s="227" t="s">
        <v>166</v>
      </c>
      <c r="E757" s="228" t="s">
        <v>778</v>
      </c>
      <c r="F757" s="229" t="s">
        <v>779</v>
      </c>
      <c r="G757" s="230" t="s">
        <v>204</v>
      </c>
      <c r="H757" s="231">
        <v>678.452</v>
      </c>
      <c r="I757" s="232"/>
      <c r="J757" s="233">
        <f>ROUND(I757*H757,2)</f>
        <v>0</v>
      </c>
      <c r="K757" s="229" t="s">
        <v>21</v>
      </c>
      <c r="L757" s="45"/>
      <c r="M757" s="234" t="s">
        <v>21</v>
      </c>
      <c r="N757" s="235" t="s">
        <v>44</v>
      </c>
      <c r="O757" s="85"/>
      <c r="P757" s="236">
        <f>O757*H757</f>
        <v>0</v>
      </c>
      <c r="Q757" s="236">
        <v>0.00072000000000000005</v>
      </c>
      <c r="R757" s="236">
        <f>Q757*H757</f>
        <v>0.48848544000000005</v>
      </c>
      <c r="S757" s="236">
        <v>0</v>
      </c>
      <c r="T757" s="237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8" t="s">
        <v>277</v>
      </c>
      <c r="AT757" s="238" t="s">
        <v>166</v>
      </c>
      <c r="AU757" s="238" t="s">
        <v>82</v>
      </c>
      <c r="AY757" s="18" t="s">
        <v>164</v>
      </c>
      <c r="BE757" s="239">
        <f>IF(N757="základní",J757,0)</f>
        <v>0</v>
      </c>
      <c r="BF757" s="239">
        <f>IF(N757="snížená",J757,0)</f>
        <v>0</v>
      </c>
      <c r="BG757" s="239">
        <f>IF(N757="zákl. přenesená",J757,0)</f>
        <v>0</v>
      </c>
      <c r="BH757" s="239">
        <f>IF(N757="sníž. přenesená",J757,0)</f>
        <v>0</v>
      </c>
      <c r="BI757" s="239">
        <f>IF(N757="nulová",J757,0)</f>
        <v>0</v>
      </c>
      <c r="BJ757" s="18" t="s">
        <v>80</v>
      </c>
      <c r="BK757" s="239">
        <f>ROUND(I757*H757,2)</f>
        <v>0</v>
      </c>
      <c r="BL757" s="18" t="s">
        <v>277</v>
      </c>
      <c r="BM757" s="238" t="s">
        <v>780</v>
      </c>
    </row>
    <row r="758" s="2" customFormat="1">
      <c r="A758" s="39"/>
      <c r="B758" s="40"/>
      <c r="C758" s="41"/>
      <c r="D758" s="240" t="s">
        <v>173</v>
      </c>
      <c r="E758" s="41"/>
      <c r="F758" s="241" t="s">
        <v>779</v>
      </c>
      <c r="G758" s="41"/>
      <c r="H758" s="41"/>
      <c r="I758" s="147"/>
      <c r="J758" s="41"/>
      <c r="K758" s="41"/>
      <c r="L758" s="45"/>
      <c r="M758" s="242"/>
      <c r="N758" s="243"/>
      <c r="O758" s="85"/>
      <c r="P758" s="85"/>
      <c r="Q758" s="85"/>
      <c r="R758" s="85"/>
      <c r="S758" s="85"/>
      <c r="T758" s="86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173</v>
      </c>
      <c r="AU758" s="18" t="s">
        <v>82</v>
      </c>
    </row>
    <row r="759" s="2" customFormat="1" ht="21.75" customHeight="1">
      <c r="A759" s="39"/>
      <c r="B759" s="40"/>
      <c r="C759" s="227" t="s">
        <v>781</v>
      </c>
      <c r="D759" s="227" t="s">
        <v>166</v>
      </c>
      <c r="E759" s="228" t="s">
        <v>782</v>
      </c>
      <c r="F759" s="229" t="s">
        <v>783</v>
      </c>
      <c r="G759" s="230" t="s">
        <v>204</v>
      </c>
      <c r="H759" s="231">
        <v>678.452</v>
      </c>
      <c r="I759" s="232"/>
      <c r="J759" s="233">
        <f>ROUND(I759*H759,2)</f>
        <v>0</v>
      </c>
      <c r="K759" s="229" t="s">
        <v>21</v>
      </c>
      <c r="L759" s="45"/>
      <c r="M759" s="234" t="s">
        <v>21</v>
      </c>
      <c r="N759" s="235" t="s">
        <v>44</v>
      </c>
      <c r="O759" s="85"/>
      <c r="P759" s="236">
        <f>O759*H759</f>
        <v>0</v>
      </c>
      <c r="Q759" s="236">
        <v>2.0000000000000002E-05</v>
      </c>
      <c r="R759" s="236">
        <f>Q759*H759</f>
        <v>0.013569040000000001</v>
      </c>
      <c r="S759" s="236">
        <v>0</v>
      </c>
      <c r="T759" s="237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8" t="s">
        <v>171</v>
      </c>
      <c r="AT759" s="238" t="s">
        <v>166</v>
      </c>
      <c r="AU759" s="238" t="s">
        <v>82</v>
      </c>
      <c r="AY759" s="18" t="s">
        <v>164</v>
      </c>
      <c r="BE759" s="239">
        <f>IF(N759="základní",J759,0)</f>
        <v>0</v>
      </c>
      <c r="BF759" s="239">
        <f>IF(N759="snížená",J759,0)</f>
        <v>0</v>
      </c>
      <c r="BG759" s="239">
        <f>IF(N759="zákl. přenesená",J759,0)</f>
        <v>0</v>
      </c>
      <c r="BH759" s="239">
        <f>IF(N759="sníž. přenesená",J759,0)</f>
        <v>0</v>
      </c>
      <c r="BI759" s="239">
        <f>IF(N759="nulová",J759,0)</f>
        <v>0</v>
      </c>
      <c r="BJ759" s="18" t="s">
        <v>80</v>
      </c>
      <c r="BK759" s="239">
        <f>ROUND(I759*H759,2)</f>
        <v>0</v>
      </c>
      <c r="BL759" s="18" t="s">
        <v>171</v>
      </c>
      <c r="BM759" s="238" t="s">
        <v>784</v>
      </c>
    </row>
    <row r="760" s="2" customFormat="1">
      <c r="A760" s="39"/>
      <c r="B760" s="40"/>
      <c r="C760" s="41"/>
      <c r="D760" s="240" t="s">
        <v>173</v>
      </c>
      <c r="E760" s="41"/>
      <c r="F760" s="241" t="s">
        <v>783</v>
      </c>
      <c r="G760" s="41"/>
      <c r="H760" s="41"/>
      <c r="I760" s="147"/>
      <c r="J760" s="41"/>
      <c r="K760" s="41"/>
      <c r="L760" s="45"/>
      <c r="M760" s="242"/>
      <c r="N760" s="243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173</v>
      </c>
      <c r="AU760" s="18" t="s">
        <v>82</v>
      </c>
    </row>
    <row r="761" s="2" customFormat="1" ht="16.5" customHeight="1">
      <c r="A761" s="39"/>
      <c r="B761" s="40"/>
      <c r="C761" s="227" t="s">
        <v>785</v>
      </c>
      <c r="D761" s="227" t="s">
        <v>166</v>
      </c>
      <c r="E761" s="228" t="s">
        <v>786</v>
      </c>
      <c r="F761" s="229" t="s">
        <v>787</v>
      </c>
      <c r="G761" s="230" t="s">
        <v>204</v>
      </c>
      <c r="H761" s="231">
        <v>188.19200000000001</v>
      </c>
      <c r="I761" s="232"/>
      <c r="J761" s="233">
        <f>ROUND(I761*H761,2)</f>
        <v>0</v>
      </c>
      <c r="K761" s="229" t="s">
        <v>21</v>
      </c>
      <c r="L761" s="45"/>
      <c r="M761" s="234" t="s">
        <v>21</v>
      </c>
      <c r="N761" s="235" t="s">
        <v>44</v>
      </c>
      <c r="O761" s="85"/>
      <c r="P761" s="236">
        <f>O761*H761</f>
        <v>0</v>
      </c>
      <c r="Q761" s="236">
        <v>0.00036999999999999999</v>
      </c>
      <c r="R761" s="236">
        <f>Q761*H761</f>
        <v>0.069631040000000005</v>
      </c>
      <c r="S761" s="236">
        <v>0</v>
      </c>
      <c r="T761" s="237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8" t="s">
        <v>171</v>
      </c>
      <c r="AT761" s="238" t="s">
        <v>166</v>
      </c>
      <c r="AU761" s="238" t="s">
        <v>82</v>
      </c>
      <c r="AY761" s="18" t="s">
        <v>164</v>
      </c>
      <c r="BE761" s="239">
        <f>IF(N761="základní",J761,0)</f>
        <v>0</v>
      </c>
      <c r="BF761" s="239">
        <f>IF(N761="snížená",J761,0)</f>
        <v>0</v>
      </c>
      <c r="BG761" s="239">
        <f>IF(N761="zákl. přenesená",J761,0)</f>
        <v>0</v>
      </c>
      <c r="BH761" s="239">
        <f>IF(N761="sníž. přenesená",J761,0)</f>
        <v>0</v>
      </c>
      <c r="BI761" s="239">
        <f>IF(N761="nulová",J761,0)</f>
        <v>0</v>
      </c>
      <c r="BJ761" s="18" t="s">
        <v>80</v>
      </c>
      <c r="BK761" s="239">
        <f>ROUND(I761*H761,2)</f>
        <v>0</v>
      </c>
      <c r="BL761" s="18" t="s">
        <v>171</v>
      </c>
      <c r="BM761" s="238" t="s">
        <v>788</v>
      </c>
    </row>
    <row r="762" s="2" customFormat="1">
      <c r="A762" s="39"/>
      <c r="B762" s="40"/>
      <c r="C762" s="41"/>
      <c r="D762" s="240" t="s">
        <v>173</v>
      </c>
      <c r="E762" s="41"/>
      <c r="F762" s="241" t="s">
        <v>787</v>
      </c>
      <c r="G762" s="41"/>
      <c r="H762" s="41"/>
      <c r="I762" s="147"/>
      <c r="J762" s="41"/>
      <c r="K762" s="41"/>
      <c r="L762" s="45"/>
      <c r="M762" s="242"/>
      <c r="N762" s="243"/>
      <c r="O762" s="85"/>
      <c r="P762" s="85"/>
      <c r="Q762" s="85"/>
      <c r="R762" s="85"/>
      <c r="S762" s="85"/>
      <c r="T762" s="86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173</v>
      </c>
      <c r="AU762" s="18" t="s">
        <v>82</v>
      </c>
    </row>
    <row r="763" s="13" customFormat="1">
      <c r="A763" s="13"/>
      <c r="B763" s="244"/>
      <c r="C763" s="245"/>
      <c r="D763" s="240" t="s">
        <v>174</v>
      </c>
      <c r="E763" s="246" t="s">
        <v>21</v>
      </c>
      <c r="F763" s="247" t="s">
        <v>789</v>
      </c>
      <c r="G763" s="245"/>
      <c r="H763" s="246" t="s">
        <v>21</v>
      </c>
      <c r="I763" s="248"/>
      <c r="J763" s="245"/>
      <c r="K763" s="245"/>
      <c r="L763" s="249"/>
      <c r="M763" s="250"/>
      <c r="N763" s="251"/>
      <c r="O763" s="251"/>
      <c r="P763" s="251"/>
      <c r="Q763" s="251"/>
      <c r="R763" s="251"/>
      <c r="S763" s="251"/>
      <c r="T763" s="25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3" t="s">
        <v>174</v>
      </c>
      <c r="AU763" s="253" t="s">
        <v>82</v>
      </c>
      <c r="AV763" s="13" t="s">
        <v>80</v>
      </c>
      <c r="AW763" s="13" t="s">
        <v>34</v>
      </c>
      <c r="AX763" s="13" t="s">
        <v>73</v>
      </c>
      <c r="AY763" s="253" t="s">
        <v>164</v>
      </c>
    </row>
    <row r="764" s="13" customFormat="1">
      <c r="A764" s="13"/>
      <c r="B764" s="244"/>
      <c r="C764" s="245"/>
      <c r="D764" s="240" t="s">
        <v>174</v>
      </c>
      <c r="E764" s="246" t="s">
        <v>21</v>
      </c>
      <c r="F764" s="247" t="s">
        <v>790</v>
      </c>
      <c r="G764" s="245"/>
      <c r="H764" s="246" t="s">
        <v>21</v>
      </c>
      <c r="I764" s="248"/>
      <c r="J764" s="245"/>
      <c r="K764" s="245"/>
      <c r="L764" s="249"/>
      <c r="M764" s="250"/>
      <c r="N764" s="251"/>
      <c r="O764" s="251"/>
      <c r="P764" s="251"/>
      <c r="Q764" s="251"/>
      <c r="R764" s="251"/>
      <c r="S764" s="251"/>
      <c r="T764" s="252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3" t="s">
        <v>174</v>
      </c>
      <c r="AU764" s="253" t="s">
        <v>82</v>
      </c>
      <c r="AV764" s="13" t="s">
        <v>80</v>
      </c>
      <c r="AW764" s="13" t="s">
        <v>34</v>
      </c>
      <c r="AX764" s="13" t="s">
        <v>73</v>
      </c>
      <c r="AY764" s="253" t="s">
        <v>164</v>
      </c>
    </row>
    <row r="765" s="13" customFormat="1">
      <c r="A765" s="13"/>
      <c r="B765" s="244"/>
      <c r="C765" s="245"/>
      <c r="D765" s="240" t="s">
        <v>174</v>
      </c>
      <c r="E765" s="246" t="s">
        <v>21</v>
      </c>
      <c r="F765" s="247" t="s">
        <v>649</v>
      </c>
      <c r="G765" s="245"/>
      <c r="H765" s="246" t="s">
        <v>21</v>
      </c>
      <c r="I765" s="248"/>
      <c r="J765" s="245"/>
      <c r="K765" s="245"/>
      <c r="L765" s="249"/>
      <c r="M765" s="250"/>
      <c r="N765" s="251"/>
      <c r="O765" s="251"/>
      <c r="P765" s="251"/>
      <c r="Q765" s="251"/>
      <c r="R765" s="251"/>
      <c r="S765" s="251"/>
      <c r="T765" s="25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3" t="s">
        <v>174</v>
      </c>
      <c r="AU765" s="253" t="s">
        <v>82</v>
      </c>
      <c r="AV765" s="13" t="s">
        <v>80</v>
      </c>
      <c r="AW765" s="13" t="s">
        <v>34</v>
      </c>
      <c r="AX765" s="13" t="s">
        <v>73</v>
      </c>
      <c r="AY765" s="253" t="s">
        <v>164</v>
      </c>
    </row>
    <row r="766" s="14" customFormat="1">
      <c r="A766" s="14"/>
      <c r="B766" s="254"/>
      <c r="C766" s="255"/>
      <c r="D766" s="240" t="s">
        <v>174</v>
      </c>
      <c r="E766" s="256" t="s">
        <v>21</v>
      </c>
      <c r="F766" s="257" t="s">
        <v>791</v>
      </c>
      <c r="G766" s="255"/>
      <c r="H766" s="258">
        <v>19.600000000000001</v>
      </c>
      <c r="I766" s="259"/>
      <c r="J766" s="255"/>
      <c r="K766" s="255"/>
      <c r="L766" s="260"/>
      <c r="M766" s="261"/>
      <c r="N766" s="262"/>
      <c r="O766" s="262"/>
      <c r="P766" s="262"/>
      <c r="Q766" s="262"/>
      <c r="R766" s="262"/>
      <c r="S766" s="262"/>
      <c r="T766" s="26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4" t="s">
        <v>174</v>
      </c>
      <c r="AU766" s="264" t="s">
        <v>82</v>
      </c>
      <c r="AV766" s="14" t="s">
        <v>82</v>
      </c>
      <c r="AW766" s="14" t="s">
        <v>34</v>
      </c>
      <c r="AX766" s="14" t="s">
        <v>73</v>
      </c>
      <c r="AY766" s="264" t="s">
        <v>164</v>
      </c>
    </row>
    <row r="767" s="14" customFormat="1">
      <c r="A767" s="14"/>
      <c r="B767" s="254"/>
      <c r="C767" s="255"/>
      <c r="D767" s="240" t="s">
        <v>174</v>
      </c>
      <c r="E767" s="256" t="s">
        <v>21</v>
      </c>
      <c r="F767" s="257" t="s">
        <v>792</v>
      </c>
      <c r="G767" s="255"/>
      <c r="H767" s="258">
        <v>66.5</v>
      </c>
      <c r="I767" s="259"/>
      <c r="J767" s="255"/>
      <c r="K767" s="255"/>
      <c r="L767" s="260"/>
      <c r="M767" s="261"/>
      <c r="N767" s="262"/>
      <c r="O767" s="262"/>
      <c r="P767" s="262"/>
      <c r="Q767" s="262"/>
      <c r="R767" s="262"/>
      <c r="S767" s="262"/>
      <c r="T767" s="26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4" t="s">
        <v>174</v>
      </c>
      <c r="AU767" s="264" t="s">
        <v>82</v>
      </c>
      <c r="AV767" s="14" t="s">
        <v>82</v>
      </c>
      <c r="AW767" s="14" t="s">
        <v>34</v>
      </c>
      <c r="AX767" s="14" t="s">
        <v>73</v>
      </c>
      <c r="AY767" s="264" t="s">
        <v>164</v>
      </c>
    </row>
    <row r="768" s="13" customFormat="1">
      <c r="A768" s="13"/>
      <c r="B768" s="244"/>
      <c r="C768" s="245"/>
      <c r="D768" s="240" t="s">
        <v>174</v>
      </c>
      <c r="E768" s="246" t="s">
        <v>21</v>
      </c>
      <c r="F768" s="247" t="s">
        <v>223</v>
      </c>
      <c r="G768" s="245"/>
      <c r="H768" s="246" t="s">
        <v>21</v>
      </c>
      <c r="I768" s="248"/>
      <c r="J768" s="245"/>
      <c r="K768" s="245"/>
      <c r="L768" s="249"/>
      <c r="M768" s="250"/>
      <c r="N768" s="251"/>
      <c r="O768" s="251"/>
      <c r="P768" s="251"/>
      <c r="Q768" s="251"/>
      <c r="R768" s="251"/>
      <c r="S768" s="251"/>
      <c r="T768" s="25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3" t="s">
        <v>174</v>
      </c>
      <c r="AU768" s="253" t="s">
        <v>82</v>
      </c>
      <c r="AV768" s="13" t="s">
        <v>80</v>
      </c>
      <c r="AW768" s="13" t="s">
        <v>34</v>
      </c>
      <c r="AX768" s="13" t="s">
        <v>73</v>
      </c>
      <c r="AY768" s="253" t="s">
        <v>164</v>
      </c>
    </row>
    <row r="769" s="14" customFormat="1">
      <c r="A769" s="14"/>
      <c r="B769" s="254"/>
      <c r="C769" s="255"/>
      <c r="D769" s="240" t="s">
        <v>174</v>
      </c>
      <c r="E769" s="256" t="s">
        <v>21</v>
      </c>
      <c r="F769" s="257" t="s">
        <v>793</v>
      </c>
      <c r="G769" s="255"/>
      <c r="H769" s="258">
        <v>-2.8090000000000002</v>
      </c>
      <c r="I769" s="259"/>
      <c r="J769" s="255"/>
      <c r="K769" s="255"/>
      <c r="L769" s="260"/>
      <c r="M769" s="261"/>
      <c r="N769" s="262"/>
      <c r="O769" s="262"/>
      <c r="P769" s="262"/>
      <c r="Q769" s="262"/>
      <c r="R769" s="262"/>
      <c r="S769" s="262"/>
      <c r="T769" s="26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4" t="s">
        <v>174</v>
      </c>
      <c r="AU769" s="264" t="s">
        <v>82</v>
      </c>
      <c r="AV769" s="14" t="s">
        <v>82</v>
      </c>
      <c r="AW769" s="14" t="s">
        <v>34</v>
      </c>
      <c r="AX769" s="14" t="s">
        <v>73</v>
      </c>
      <c r="AY769" s="264" t="s">
        <v>164</v>
      </c>
    </row>
    <row r="770" s="14" customFormat="1">
      <c r="A770" s="14"/>
      <c r="B770" s="254"/>
      <c r="C770" s="255"/>
      <c r="D770" s="240" t="s">
        <v>174</v>
      </c>
      <c r="E770" s="256" t="s">
        <v>21</v>
      </c>
      <c r="F770" s="257" t="s">
        <v>794</v>
      </c>
      <c r="G770" s="255"/>
      <c r="H770" s="258">
        <v>-5.3630000000000004</v>
      </c>
      <c r="I770" s="259"/>
      <c r="J770" s="255"/>
      <c r="K770" s="255"/>
      <c r="L770" s="260"/>
      <c r="M770" s="261"/>
      <c r="N770" s="262"/>
      <c r="O770" s="262"/>
      <c r="P770" s="262"/>
      <c r="Q770" s="262"/>
      <c r="R770" s="262"/>
      <c r="S770" s="262"/>
      <c r="T770" s="26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4" t="s">
        <v>174</v>
      </c>
      <c r="AU770" s="264" t="s">
        <v>82</v>
      </c>
      <c r="AV770" s="14" t="s">
        <v>82</v>
      </c>
      <c r="AW770" s="14" t="s">
        <v>34</v>
      </c>
      <c r="AX770" s="14" t="s">
        <v>73</v>
      </c>
      <c r="AY770" s="264" t="s">
        <v>164</v>
      </c>
    </row>
    <row r="771" s="14" customFormat="1">
      <c r="A771" s="14"/>
      <c r="B771" s="254"/>
      <c r="C771" s="255"/>
      <c r="D771" s="240" t="s">
        <v>174</v>
      </c>
      <c r="E771" s="256" t="s">
        <v>21</v>
      </c>
      <c r="F771" s="257" t="s">
        <v>795</v>
      </c>
      <c r="G771" s="255"/>
      <c r="H771" s="258">
        <v>-11.25</v>
      </c>
      <c r="I771" s="259"/>
      <c r="J771" s="255"/>
      <c r="K771" s="255"/>
      <c r="L771" s="260"/>
      <c r="M771" s="261"/>
      <c r="N771" s="262"/>
      <c r="O771" s="262"/>
      <c r="P771" s="262"/>
      <c r="Q771" s="262"/>
      <c r="R771" s="262"/>
      <c r="S771" s="262"/>
      <c r="T771" s="26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4" t="s">
        <v>174</v>
      </c>
      <c r="AU771" s="264" t="s">
        <v>82</v>
      </c>
      <c r="AV771" s="14" t="s">
        <v>82</v>
      </c>
      <c r="AW771" s="14" t="s">
        <v>34</v>
      </c>
      <c r="AX771" s="14" t="s">
        <v>73</v>
      </c>
      <c r="AY771" s="264" t="s">
        <v>164</v>
      </c>
    </row>
    <row r="772" s="14" customFormat="1">
      <c r="A772" s="14"/>
      <c r="B772" s="254"/>
      <c r="C772" s="255"/>
      <c r="D772" s="240" t="s">
        <v>174</v>
      </c>
      <c r="E772" s="256" t="s">
        <v>21</v>
      </c>
      <c r="F772" s="257" t="s">
        <v>796</v>
      </c>
      <c r="G772" s="255"/>
      <c r="H772" s="258">
        <v>-5.0140000000000002</v>
      </c>
      <c r="I772" s="259"/>
      <c r="J772" s="255"/>
      <c r="K772" s="255"/>
      <c r="L772" s="260"/>
      <c r="M772" s="261"/>
      <c r="N772" s="262"/>
      <c r="O772" s="262"/>
      <c r="P772" s="262"/>
      <c r="Q772" s="262"/>
      <c r="R772" s="262"/>
      <c r="S772" s="262"/>
      <c r="T772" s="26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64" t="s">
        <v>174</v>
      </c>
      <c r="AU772" s="264" t="s">
        <v>82</v>
      </c>
      <c r="AV772" s="14" t="s">
        <v>82</v>
      </c>
      <c r="AW772" s="14" t="s">
        <v>34</v>
      </c>
      <c r="AX772" s="14" t="s">
        <v>73</v>
      </c>
      <c r="AY772" s="264" t="s">
        <v>164</v>
      </c>
    </row>
    <row r="773" s="14" customFormat="1">
      <c r="A773" s="14"/>
      <c r="B773" s="254"/>
      <c r="C773" s="255"/>
      <c r="D773" s="240" t="s">
        <v>174</v>
      </c>
      <c r="E773" s="256" t="s">
        <v>21</v>
      </c>
      <c r="F773" s="257" t="s">
        <v>797</v>
      </c>
      <c r="G773" s="255"/>
      <c r="H773" s="258">
        <v>-1.5620000000000001</v>
      </c>
      <c r="I773" s="259"/>
      <c r="J773" s="255"/>
      <c r="K773" s="255"/>
      <c r="L773" s="260"/>
      <c r="M773" s="261"/>
      <c r="N773" s="262"/>
      <c r="O773" s="262"/>
      <c r="P773" s="262"/>
      <c r="Q773" s="262"/>
      <c r="R773" s="262"/>
      <c r="S773" s="262"/>
      <c r="T773" s="26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4" t="s">
        <v>174</v>
      </c>
      <c r="AU773" s="264" t="s">
        <v>82</v>
      </c>
      <c r="AV773" s="14" t="s">
        <v>82</v>
      </c>
      <c r="AW773" s="14" t="s">
        <v>34</v>
      </c>
      <c r="AX773" s="14" t="s">
        <v>73</v>
      </c>
      <c r="AY773" s="264" t="s">
        <v>164</v>
      </c>
    </row>
    <row r="774" s="13" customFormat="1">
      <c r="A774" s="13"/>
      <c r="B774" s="244"/>
      <c r="C774" s="245"/>
      <c r="D774" s="240" t="s">
        <v>174</v>
      </c>
      <c r="E774" s="246" t="s">
        <v>21</v>
      </c>
      <c r="F774" s="247" t="s">
        <v>651</v>
      </c>
      <c r="G774" s="245"/>
      <c r="H774" s="246" t="s">
        <v>21</v>
      </c>
      <c r="I774" s="248"/>
      <c r="J774" s="245"/>
      <c r="K774" s="245"/>
      <c r="L774" s="249"/>
      <c r="M774" s="250"/>
      <c r="N774" s="251"/>
      <c r="O774" s="251"/>
      <c r="P774" s="251"/>
      <c r="Q774" s="251"/>
      <c r="R774" s="251"/>
      <c r="S774" s="251"/>
      <c r="T774" s="25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53" t="s">
        <v>174</v>
      </c>
      <c r="AU774" s="253" t="s">
        <v>82</v>
      </c>
      <c r="AV774" s="13" t="s">
        <v>80</v>
      </c>
      <c r="AW774" s="13" t="s">
        <v>34</v>
      </c>
      <c r="AX774" s="13" t="s">
        <v>73</v>
      </c>
      <c r="AY774" s="253" t="s">
        <v>164</v>
      </c>
    </row>
    <row r="775" s="14" customFormat="1">
      <c r="A775" s="14"/>
      <c r="B775" s="254"/>
      <c r="C775" s="255"/>
      <c r="D775" s="240" t="s">
        <v>174</v>
      </c>
      <c r="E775" s="256" t="s">
        <v>21</v>
      </c>
      <c r="F775" s="257" t="s">
        <v>798</v>
      </c>
      <c r="G775" s="255"/>
      <c r="H775" s="258">
        <v>33.600000000000001</v>
      </c>
      <c r="I775" s="259"/>
      <c r="J775" s="255"/>
      <c r="K775" s="255"/>
      <c r="L775" s="260"/>
      <c r="M775" s="261"/>
      <c r="N775" s="262"/>
      <c r="O775" s="262"/>
      <c r="P775" s="262"/>
      <c r="Q775" s="262"/>
      <c r="R775" s="262"/>
      <c r="S775" s="262"/>
      <c r="T775" s="26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4" t="s">
        <v>174</v>
      </c>
      <c r="AU775" s="264" t="s">
        <v>82</v>
      </c>
      <c r="AV775" s="14" t="s">
        <v>82</v>
      </c>
      <c r="AW775" s="14" t="s">
        <v>34</v>
      </c>
      <c r="AX775" s="14" t="s">
        <v>73</v>
      </c>
      <c r="AY775" s="264" t="s">
        <v>164</v>
      </c>
    </row>
    <row r="776" s="14" customFormat="1">
      <c r="A776" s="14"/>
      <c r="B776" s="254"/>
      <c r="C776" s="255"/>
      <c r="D776" s="240" t="s">
        <v>174</v>
      </c>
      <c r="E776" s="256" t="s">
        <v>21</v>
      </c>
      <c r="F776" s="257" t="s">
        <v>799</v>
      </c>
      <c r="G776" s="255"/>
      <c r="H776" s="258">
        <v>60.799999999999997</v>
      </c>
      <c r="I776" s="259"/>
      <c r="J776" s="255"/>
      <c r="K776" s="255"/>
      <c r="L776" s="260"/>
      <c r="M776" s="261"/>
      <c r="N776" s="262"/>
      <c r="O776" s="262"/>
      <c r="P776" s="262"/>
      <c r="Q776" s="262"/>
      <c r="R776" s="262"/>
      <c r="S776" s="262"/>
      <c r="T776" s="26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4" t="s">
        <v>174</v>
      </c>
      <c r="AU776" s="264" t="s">
        <v>82</v>
      </c>
      <c r="AV776" s="14" t="s">
        <v>82</v>
      </c>
      <c r="AW776" s="14" t="s">
        <v>34</v>
      </c>
      <c r="AX776" s="14" t="s">
        <v>73</v>
      </c>
      <c r="AY776" s="264" t="s">
        <v>164</v>
      </c>
    </row>
    <row r="777" s="13" customFormat="1">
      <c r="A777" s="13"/>
      <c r="B777" s="244"/>
      <c r="C777" s="245"/>
      <c r="D777" s="240" t="s">
        <v>174</v>
      </c>
      <c r="E777" s="246" t="s">
        <v>21</v>
      </c>
      <c r="F777" s="247" t="s">
        <v>223</v>
      </c>
      <c r="G777" s="245"/>
      <c r="H777" s="246" t="s">
        <v>21</v>
      </c>
      <c r="I777" s="248"/>
      <c r="J777" s="245"/>
      <c r="K777" s="245"/>
      <c r="L777" s="249"/>
      <c r="M777" s="250"/>
      <c r="N777" s="251"/>
      <c r="O777" s="251"/>
      <c r="P777" s="251"/>
      <c r="Q777" s="251"/>
      <c r="R777" s="251"/>
      <c r="S777" s="251"/>
      <c r="T777" s="25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3" t="s">
        <v>174</v>
      </c>
      <c r="AU777" s="253" t="s">
        <v>82</v>
      </c>
      <c r="AV777" s="13" t="s">
        <v>80</v>
      </c>
      <c r="AW777" s="13" t="s">
        <v>34</v>
      </c>
      <c r="AX777" s="13" t="s">
        <v>73</v>
      </c>
      <c r="AY777" s="253" t="s">
        <v>164</v>
      </c>
    </row>
    <row r="778" s="14" customFormat="1">
      <c r="A778" s="14"/>
      <c r="B778" s="254"/>
      <c r="C778" s="255"/>
      <c r="D778" s="240" t="s">
        <v>174</v>
      </c>
      <c r="E778" s="256" t="s">
        <v>21</v>
      </c>
      <c r="F778" s="257" t="s">
        <v>800</v>
      </c>
      <c r="G778" s="255"/>
      <c r="H778" s="258">
        <v>-2.8690000000000002</v>
      </c>
      <c r="I778" s="259"/>
      <c r="J778" s="255"/>
      <c r="K778" s="255"/>
      <c r="L778" s="260"/>
      <c r="M778" s="261"/>
      <c r="N778" s="262"/>
      <c r="O778" s="262"/>
      <c r="P778" s="262"/>
      <c r="Q778" s="262"/>
      <c r="R778" s="262"/>
      <c r="S778" s="262"/>
      <c r="T778" s="26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4" t="s">
        <v>174</v>
      </c>
      <c r="AU778" s="264" t="s">
        <v>82</v>
      </c>
      <c r="AV778" s="14" t="s">
        <v>82</v>
      </c>
      <c r="AW778" s="14" t="s">
        <v>34</v>
      </c>
      <c r="AX778" s="14" t="s">
        <v>73</v>
      </c>
      <c r="AY778" s="264" t="s">
        <v>164</v>
      </c>
    </row>
    <row r="779" s="14" customFormat="1">
      <c r="A779" s="14"/>
      <c r="B779" s="254"/>
      <c r="C779" s="255"/>
      <c r="D779" s="240" t="s">
        <v>174</v>
      </c>
      <c r="E779" s="256" t="s">
        <v>21</v>
      </c>
      <c r="F779" s="257" t="s">
        <v>801</v>
      </c>
      <c r="G779" s="255"/>
      <c r="H779" s="258">
        <v>-7.8979999999999997</v>
      </c>
      <c r="I779" s="259"/>
      <c r="J779" s="255"/>
      <c r="K779" s="255"/>
      <c r="L779" s="260"/>
      <c r="M779" s="261"/>
      <c r="N779" s="262"/>
      <c r="O779" s="262"/>
      <c r="P779" s="262"/>
      <c r="Q779" s="262"/>
      <c r="R779" s="262"/>
      <c r="S779" s="262"/>
      <c r="T779" s="26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4" t="s">
        <v>174</v>
      </c>
      <c r="AU779" s="264" t="s">
        <v>82</v>
      </c>
      <c r="AV779" s="14" t="s">
        <v>82</v>
      </c>
      <c r="AW779" s="14" t="s">
        <v>34</v>
      </c>
      <c r="AX779" s="14" t="s">
        <v>73</v>
      </c>
      <c r="AY779" s="264" t="s">
        <v>164</v>
      </c>
    </row>
    <row r="780" s="14" customFormat="1">
      <c r="A780" s="14"/>
      <c r="B780" s="254"/>
      <c r="C780" s="255"/>
      <c r="D780" s="240" t="s">
        <v>174</v>
      </c>
      <c r="E780" s="256" t="s">
        <v>21</v>
      </c>
      <c r="F780" s="257" t="s">
        <v>802</v>
      </c>
      <c r="G780" s="255"/>
      <c r="H780" s="258">
        <v>-4.9299999999999997</v>
      </c>
      <c r="I780" s="259"/>
      <c r="J780" s="255"/>
      <c r="K780" s="255"/>
      <c r="L780" s="260"/>
      <c r="M780" s="261"/>
      <c r="N780" s="262"/>
      <c r="O780" s="262"/>
      <c r="P780" s="262"/>
      <c r="Q780" s="262"/>
      <c r="R780" s="262"/>
      <c r="S780" s="262"/>
      <c r="T780" s="26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4" t="s">
        <v>174</v>
      </c>
      <c r="AU780" s="264" t="s">
        <v>82</v>
      </c>
      <c r="AV780" s="14" t="s">
        <v>82</v>
      </c>
      <c r="AW780" s="14" t="s">
        <v>34</v>
      </c>
      <c r="AX780" s="14" t="s">
        <v>73</v>
      </c>
      <c r="AY780" s="264" t="s">
        <v>164</v>
      </c>
    </row>
    <row r="781" s="14" customFormat="1">
      <c r="A781" s="14"/>
      <c r="B781" s="254"/>
      <c r="C781" s="255"/>
      <c r="D781" s="240" t="s">
        <v>174</v>
      </c>
      <c r="E781" s="256" t="s">
        <v>21</v>
      </c>
      <c r="F781" s="257" t="s">
        <v>803</v>
      </c>
      <c r="G781" s="255"/>
      <c r="H781" s="258">
        <v>-3.9380000000000002</v>
      </c>
      <c r="I781" s="259"/>
      <c r="J781" s="255"/>
      <c r="K781" s="255"/>
      <c r="L781" s="260"/>
      <c r="M781" s="261"/>
      <c r="N781" s="262"/>
      <c r="O781" s="262"/>
      <c r="P781" s="262"/>
      <c r="Q781" s="262"/>
      <c r="R781" s="262"/>
      <c r="S781" s="262"/>
      <c r="T781" s="26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4" t="s">
        <v>174</v>
      </c>
      <c r="AU781" s="264" t="s">
        <v>82</v>
      </c>
      <c r="AV781" s="14" t="s">
        <v>82</v>
      </c>
      <c r="AW781" s="14" t="s">
        <v>34</v>
      </c>
      <c r="AX781" s="14" t="s">
        <v>73</v>
      </c>
      <c r="AY781" s="264" t="s">
        <v>164</v>
      </c>
    </row>
    <row r="782" s="14" customFormat="1">
      <c r="A782" s="14"/>
      <c r="B782" s="254"/>
      <c r="C782" s="255"/>
      <c r="D782" s="240" t="s">
        <v>174</v>
      </c>
      <c r="E782" s="256" t="s">
        <v>21</v>
      </c>
      <c r="F782" s="257" t="s">
        <v>804</v>
      </c>
      <c r="G782" s="255"/>
      <c r="H782" s="258">
        <v>-1.4350000000000001</v>
      </c>
      <c r="I782" s="259"/>
      <c r="J782" s="255"/>
      <c r="K782" s="255"/>
      <c r="L782" s="260"/>
      <c r="M782" s="261"/>
      <c r="N782" s="262"/>
      <c r="O782" s="262"/>
      <c r="P782" s="262"/>
      <c r="Q782" s="262"/>
      <c r="R782" s="262"/>
      <c r="S782" s="262"/>
      <c r="T782" s="26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4" t="s">
        <v>174</v>
      </c>
      <c r="AU782" s="264" t="s">
        <v>82</v>
      </c>
      <c r="AV782" s="14" t="s">
        <v>82</v>
      </c>
      <c r="AW782" s="14" t="s">
        <v>34</v>
      </c>
      <c r="AX782" s="14" t="s">
        <v>73</v>
      </c>
      <c r="AY782" s="264" t="s">
        <v>164</v>
      </c>
    </row>
    <row r="783" s="14" customFormat="1">
      <c r="A783" s="14"/>
      <c r="B783" s="254"/>
      <c r="C783" s="255"/>
      <c r="D783" s="240" t="s">
        <v>174</v>
      </c>
      <c r="E783" s="256" t="s">
        <v>21</v>
      </c>
      <c r="F783" s="257" t="s">
        <v>805</v>
      </c>
      <c r="G783" s="255"/>
      <c r="H783" s="258">
        <v>-2.5139999999999998</v>
      </c>
      <c r="I783" s="259"/>
      <c r="J783" s="255"/>
      <c r="K783" s="255"/>
      <c r="L783" s="260"/>
      <c r="M783" s="261"/>
      <c r="N783" s="262"/>
      <c r="O783" s="262"/>
      <c r="P783" s="262"/>
      <c r="Q783" s="262"/>
      <c r="R783" s="262"/>
      <c r="S783" s="262"/>
      <c r="T783" s="26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64" t="s">
        <v>174</v>
      </c>
      <c r="AU783" s="264" t="s">
        <v>82</v>
      </c>
      <c r="AV783" s="14" t="s">
        <v>82</v>
      </c>
      <c r="AW783" s="14" t="s">
        <v>34</v>
      </c>
      <c r="AX783" s="14" t="s">
        <v>73</v>
      </c>
      <c r="AY783" s="264" t="s">
        <v>164</v>
      </c>
    </row>
    <row r="784" s="13" customFormat="1">
      <c r="A784" s="13"/>
      <c r="B784" s="244"/>
      <c r="C784" s="245"/>
      <c r="D784" s="240" t="s">
        <v>174</v>
      </c>
      <c r="E784" s="246" t="s">
        <v>21</v>
      </c>
      <c r="F784" s="247" t="s">
        <v>653</v>
      </c>
      <c r="G784" s="245"/>
      <c r="H784" s="246" t="s">
        <v>21</v>
      </c>
      <c r="I784" s="248"/>
      <c r="J784" s="245"/>
      <c r="K784" s="245"/>
      <c r="L784" s="249"/>
      <c r="M784" s="250"/>
      <c r="N784" s="251"/>
      <c r="O784" s="251"/>
      <c r="P784" s="251"/>
      <c r="Q784" s="251"/>
      <c r="R784" s="251"/>
      <c r="S784" s="251"/>
      <c r="T784" s="25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3" t="s">
        <v>174</v>
      </c>
      <c r="AU784" s="253" t="s">
        <v>82</v>
      </c>
      <c r="AV784" s="13" t="s">
        <v>80</v>
      </c>
      <c r="AW784" s="13" t="s">
        <v>34</v>
      </c>
      <c r="AX784" s="13" t="s">
        <v>73</v>
      </c>
      <c r="AY784" s="253" t="s">
        <v>164</v>
      </c>
    </row>
    <row r="785" s="14" customFormat="1">
      <c r="A785" s="14"/>
      <c r="B785" s="254"/>
      <c r="C785" s="255"/>
      <c r="D785" s="240" t="s">
        <v>174</v>
      </c>
      <c r="E785" s="256" t="s">
        <v>21</v>
      </c>
      <c r="F785" s="257" t="s">
        <v>806</v>
      </c>
      <c r="G785" s="255"/>
      <c r="H785" s="258">
        <v>17.100000000000001</v>
      </c>
      <c r="I785" s="259"/>
      <c r="J785" s="255"/>
      <c r="K785" s="255"/>
      <c r="L785" s="260"/>
      <c r="M785" s="261"/>
      <c r="N785" s="262"/>
      <c r="O785" s="262"/>
      <c r="P785" s="262"/>
      <c r="Q785" s="262"/>
      <c r="R785" s="262"/>
      <c r="S785" s="262"/>
      <c r="T785" s="26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4" t="s">
        <v>174</v>
      </c>
      <c r="AU785" s="264" t="s">
        <v>82</v>
      </c>
      <c r="AV785" s="14" t="s">
        <v>82</v>
      </c>
      <c r="AW785" s="14" t="s">
        <v>34</v>
      </c>
      <c r="AX785" s="14" t="s">
        <v>73</v>
      </c>
      <c r="AY785" s="264" t="s">
        <v>164</v>
      </c>
    </row>
    <row r="786" s="14" customFormat="1">
      <c r="A786" s="14"/>
      <c r="B786" s="254"/>
      <c r="C786" s="255"/>
      <c r="D786" s="240" t="s">
        <v>174</v>
      </c>
      <c r="E786" s="256" t="s">
        <v>21</v>
      </c>
      <c r="F786" s="257" t="s">
        <v>807</v>
      </c>
      <c r="G786" s="255"/>
      <c r="H786" s="258">
        <v>2.5</v>
      </c>
      <c r="I786" s="259"/>
      <c r="J786" s="255"/>
      <c r="K786" s="255"/>
      <c r="L786" s="260"/>
      <c r="M786" s="261"/>
      <c r="N786" s="262"/>
      <c r="O786" s="262"/>
      <c r="P786" s="262"/>
      <c r="Q786" s="262"/>
      <c r="R786" s="262"/>
      <c r="S786" s="262"/>
      <c r="T786" s="26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64" t="s">
        <v>174</v>
      </c>
      <c r="AU786" s="264" t="s">
        <v>82</v>
      </c>
      <c r="AV786" s="14" t="s">
        <v>82</v>
      </c>
      <c r="AW786" s="14" t="s">
        <v>34</v>
      </c>
      <c r="AX786" s="14" t="s">
        <v>73</v>
      </c>
      <c r="AY786" s="264" t="s">
        <v>164</v>
      </c>
    </row>
    <row r="787" s="13" customFormat="1">
      <c r="A787" s="13"/>
      <c r="B787" s="244"/>
      <c r="C787" s="245"/>
      <c r="D787" s="240" t="s">
        <v>174</v>
      </c>
      <c r="E787" s="246" t="s">
        <v>21</v>
      </c>
      <c r="F787" s="247" t="s">
        <v>223</v>
      </c>
      <c r="G787" s="245"/>
      <c r="H787" s="246" t="s">
        <v>21</v>
      </c>
      <c r="I787" s="248"/>
      <c r="J787" s="245"/>
      <c r="K787" s="245"/>
      <c r="L787" s="249"/>
      <c r="M787" s="250"/>
      <c r="N787" s="251"/>
      <c r="O787" s="251"/>
      <c r="P787" s="251"/>
      <c r="Q787" s="251"/>
      <c r="R787" s="251"/>
      <c r="S787" s="251"/>
      <c r="T787" s="25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3" t="s">
        <v>174</v>
      </c>
      <c r="AU787" s="253" t="s">
        <v>82</v>
      </c>
      <c r="AV787" s="13" t="s">
        <v>80</v>
      </c>
      <c r="AW787" s="13" t="s">
        <v>34</v>
      </c>
      <c r="AX787" s="13" t="s">
        <v>73</v>
      </c>
      <c r="AY787" s="253" t="s">
        <v>164</v>
      </c>
    </row>
    <row r="788" s="14" customFormat="1">
      <c r="A788" s="14"/>
      <c r="B788" s="254"/>
      <c r="C788" s="255"/>
      <c r="D788" s="240" t="s">
        <v>174</v>
      </c>
      <c r="E788" s="256" t="s">
        <v>21</v>
      </c>
      <c r="F788" s="257" t="s">
        <v>808</v>
      </c>
      <c r="G788" s="255"/>
      <c r="H788" s="258">
        <v>-2.633</v>
      </c>
      <c r="I788" s="259"/>
      <c r="J788" s="255"/>
      <c r="K788" s="255"/>
      <c r="L788" s="260"/>
      <c r="M788" s="261"/>
      <c r="N788" s="262"/>
      <c r="O788" s="262"/>
      <c r="P788" s="262"/>
      <c r="Q788" s="262"/>
      <c r="R788" s="262"/>
      <c r="S788" s="262"/>
      <c r="T788" s="26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4" t="s">
        <v>174</v>
      </c>
      <c r="AU788" s="264" t="s">
        <v>82</v>
      </c>
      <c r="AV788" s="14" t="s">
        <v>82</v>
      </c>
      <c r="AW788" s="14" t="s">
        <v>34</v>
      </c>
      <c r="AX788" s="14" t="s">
        <v>73</v>
      </c>
      <c r="AY788" s="264" t="s">
        <v>164</v>
      </c>
    </row>
    <row r="789" s="13" customFormat="1">
      <c r="A789" s="13"/>
      <c r="B789" s="244"/>
      <c r="C789" s="245"/>
      <c r="D789" s="240" t="s">
        <v>174</v>
      </c>
      <c r="E789" s="246" t="s">
        <v>21</v>
      </c>
      <c r="F789" s="247" t="s">
        <v>655</v>
      </c>
      <c r="G789" s="245"/>
      <c r="H789" s="246" t="s">
        <v>21</v>
      </c>
      <c r="I789" s="248"/>
      <c r="J789" s="245"/>
      <c r="K789" s="245"/>
      <c r="L789" s="249"/>
      <c r="M789" s="250"/>
      <c r="N789" s="251"/>
      <c r="O789" s="251"/>
      <c r="P789" s="251"/>
      <c r="Q789" s="251"/>
      <c r="R789" s="251"/>
      <c r="S789" s="251"/>
      <c r="T789" s="25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3" t="s">
        <v>174</v>
      </c>
      <c r="AU789" s="253" t="s">
        <v>82</v>
      </c>
      <c r="AV789" s="13" t="s">
        <v>80</v>
      </c>
      <c r="AW789" s="13" t="s">
        <v>34</v>
      </c>
      <c r="AX789" s="13" t="s">
        <v>73</v>
      </c>
      <c r="AY789" s="253" t="s">
        <v>164</v>
      </c>
    </row>
    <row r="790" s="14" customFormat="1">
      <c r="A790" s="14"/>
      <c r="B790" s="254"/>
      <c r="C790" s="255"/>
      <c r="D790" s="240" t="s">
        <v>174</v>
      </c>
      <c r="E790" s="256" t="s">
        <v>21</v>
      </c>
      <c r="F790" s="257" t="s">
        <v>806</v>
      </c>
      <c r="G790" s="255"/>
      <c r="H790" s="258">
        <v>17.100000000000001</v>
      </c>
      <c r="I790" s="259"/>
      <c r="J790" s="255"/>
      <c r="K790" s="255"/>
      <c r="L790" s="260"/>
      <c r="M790" s="261"/>
      <c r="N790" s="262"/>
      <c r="O790" s="262"/>
      <c r="P790" s="262"/>
      <c r="Q790" s="262"/>
      <c r="R790" s="262"/>
      <c r="S790" s="262"/>
      <c r="T790" s="26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4" t="s">
        <v>174</v>
      </c>
      <c r="AU790" s="264" t="s">
        <v>82</v>
      </c>
      <c r="AV790" s="14" t="s">
        <v>82</v>
      </c>
      <c r="AW790" s="14" t="s">
        <v>34</v>
      </c>
      <c r="AX790" s="14" t="s">
        <v>73</v>
      </c>
      <c r="AY790" s="264" t="s">
        <v>164</v>
      </c>
    </row>
    <row r="791" s="14" customFormat="1">
      <c r="A791" s="14"/>
      <c r="B791" s="254"/>
      <c r="C791" s="255"/>
      <c r="D791" s="240" t="s">
        <v>174</v>
      </c>
      <c r="E791" s="256" t="s">
        <v>21</v>
      </c>
      <c r="F791" s="257" t="s">
        <v>807</v>
      </c>
      <c r="G791" s="255"/>
      <c r="H791" s="258">
        <v>2.5</v>
      </c>
      <c r="I791" s="259"/>
      <c r="J791" s="255"/>
      <c r="K791" s="255"/>
      <c r="L791" s="260"/>
      <c r="M791" s="261"/>
      <c r="N791" s="262"/>
      <c r="O791" s="262"/>
      <c r="P791" s="262"/>
      <c r="Q791" s="262"/>
      <c r="R791" s="262"/>
      <c r="S791" s="262"/>
      <c r="T791" s="26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64" t="s">
        <v>174</v>
      </c>
      <c r="AU791" s="264" t="s">
        <v>82</v>
      </c>
      <c r="AV791" s="14" t="s">
        <v>82</v>
      </c>
      <c r="AW791" s="14" t="s">
        <v>34</v>
      </c>
      <c r="AX791" s="14" t="s">
        <v>73</v>
      </c>
      <c r="AY791" s="264" t="s">
        <v>164</v>
      </c>
    </row>
    <row r="792" s="14" customFormat="1">
      <c r="A792" s="14"/>
      <c r="B792" s="254"/>
      <c r="C792" s="255"/>
      <c r="D792" s="240" t="s">
        <v>174</v>
      </c>
      <c r="E792" s="256" t="s">
        <v>21</v>
      </c>
      <c r="F792" s="257" t="s">
        <v>809</v>
      </c>
      <c r="G792" s="255"/>
      <c r="H792" s="258">
        <v>24.920000000000002</v>
      </c>
      <c r="I792" s="259"/>
      <c r="J792" s="255"/>
      <c r="K792" s="255"/>
      <c r="L792" s="260"/>
      <c r="M792" s="261"/>
      <c r="N792" s="262"/>
      <c r="O792" s="262"/>
      <c r="P792" s="262"/>
      <c r="Q792" s="262"/>
      <c r="R792" s="262"/>
      <c r="S792" s="262"/>
      <c r="T792" s="263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4" t="s">
        <v>174</v>
      </c>
      <c r="AU792" s="264" t="s">
        <v>82</v>
      </c>
      <c r="AV792" s="14" t="s">
        <v>82</v>
      </c>
      <c r="AW792" s="14" t="s">
        <v>34</v>
      </c>
      <c r="AX792" s="14" t="s">
        <v>73</v>
      </c>
      <c r="AY792" s="264" t="s">
        <v>164</v>
      </c>
    </row>
    <row r="793" s="13" customFormat="1">
      <c r="A793" s="13"/>
      <c r="B793" s="244"/>
      <c r="C793" s="245"/>
      <c r="D793" s="240" t="s">
        <v>174</v>
      </c>
      <c r="E793" s="246" t="s">
        <v>21</v>
      </c>
      <c r="F793" s="247" t="s">
        <v>223</v>
      </c>
      <c r="G793" s="245"/>
      <c r="H793" s="246" t="s">
        <v>21</v>
      </c>
      <c r="I793" s="248"/>
      <c r="J793" s="245"/>
      <c r="K793" s="245"/>
      <c r="L793" s="249"/>
      <c r="M793" s="250"/>
      <c r="N793" s="251"/>
      <c r="O793" s="251"/>
      <c r="P793" s="251"/>
      <c r="Q793" s="251"/>
      <c r="R793" s="251"/>
      <c r="S793" s="251"/>
      <c r="T793" s="25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3" t="s">
        <v>174</v>
      </c>
      <c r="AU793" s="253" t="s">
        <v>82</v>
      </c>
      <c r="AV793" s="13" t="s">
        <v>80</v>
      </c>
      <c r="AW793" s="13" t="s">
        <v>34</v>
      </c>
      <c r="AX793" s="13" t="s">
        <v>73</v>
      </c>
      <c r="AY793" s="253" t="s">
        <v>164</v>
      </c>
    </row>
    <row r="794" s="14" customFormat="1">
      <c r="A794" s="14"/>
      <c r="B794" s="254"/>
      <c r="C794" s="255"/>
      <c r="D794" s="240" t="s">
        <v>174</v>
      </c>
      <c r="E794" s="256" t="s">
        <v>21</v>
      </c>
      <c r="F794" s="257" t="s">
        <v>810</v>
      </c>
      <c r="G794" s="255"/>
      <c r="H794" s="258">
        <v>-4.2130000000000001</v>
      </c>
      <c r="I794" s="259"/>
      <c r="J794" s="255"/>
      <c r="K794" s="255"/>
      <c r="L794" s="260"/>
      <c r="M794" s="261"/>
      <c r="N794" s="262"/>
      <c r="O794" s="262"/>
      <c r="P794" s="262"/>
      <c r="Q794" s="262"/>
      <c r="R794" s="262"/>
      <c r="S794" s="262"/>
      <c r="T794" s="26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4" t="s">
        <v>174</v>
      </c>
      <c r="AU794" s="264" t="s">
        <v>82</v>
      </c>
      <c r="AV794" s="14" t="s">
        <v>82</v>
      </c>
      <c r="AW794" s="14" t="s">
        <v>34</v>
      </c>
      <c r="AX794" s="14" t="s">
        <v>73</v>
      </c>
      <c r="AY794" s="264" t="s">
        <v>164</v>
      </c>
    </row>
    <row r="795" s="15" customFormat="1">
      <c r="A795" s="15"/>
      <c r="B795" s="276"/>
      <c r="C795" s="277"/>
      <c r="D795" s="240" t="s">
        <v>174</v>
      </c>
      <c r="E795" s="278" t="s">
        <v>21</v>
      </c>
      <c r="F795" s="279" t="s">
        <v>225</v>
      </c>
      <c r="G795" s="277"/>
      <c r="H795" s="280">
        <v>188.19200000000001</v>
      </c>
      <c r="I795" s="281"/>
      <c r="J795" s="277"/>
      <c r="K795" s="277"/>
      <c r="L795" s="282"/>
      <c r="M795" s="283"/>
      <c r="N795" s="284"/>
      <c r="O795" s="284"/>
      <c r="P795" s="284"/>
      <c r="Q795" s="284"/>
      <c r="R795" s="284"/>
      <c r="S795" s="284"/>
      <c r="T795" s="28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86" t="s">
        <v>174</v>
      </c>
      <c r="AU795" s="286" t="s">
        <v>82</v>
      </c>
      <c r="AV795" s="15" t="s">
        <v>171</v>
      </c>
      <c r="AW795" s="15" t="s">
        <v>34</v>
      </c>
      <c r="AX795" s="15" t="s">
        <v>80</v>
      </c>
      <c r="AY795" s="286" t="s">
        <v>164</v>
      </c>
    </row>
    <row r="796" s="2" customFormat="1" ht="16.5" customHeight="1">
      <c r="A796" s="39"/>
      <c r="B796" s="40"/>
      <c r="C796" s="227" t="s">
        <v>811</v>
      </c>
      <c r="D796" s="227" t="s">
        <v>166</v>
      </c>
      <c r="E796" s="228" t="s">
        <v>812</v>
      </c>
      <c r="F796" s="229" t="s">
        <v>813</v>
      </c>
      <c r="G796" s="230" t="s">
        <v>253</v>
      </c>
      <c r="H796" s="231">
        <v>268.02999999999997</v>
      </c>
      <c r="I796" s="232"/>
      <c r="J796" s="233">
        <f>ROUND(I796*H796,2)</f>
        <v>0</v>
      </c>
      <c r="K796" s="229" t="s">
        <v>170</v>
      </c>
      <c r="L796" s="45"/>
      <c r="M796" s="234" t="s">
        <v>21</v>
      </c>
      <c r="N796" s="235" t="s">
        <v>44</v>
      </c>
      <c r="O796" s="85"/>
      <c r="P796" s="236">
        <f>O796*H796</f>
        <v>0</v>
      </c>
      <c r="Q796" s="236">
        <v>0.0015</v>
      </c>
      <c r="R796" s="236">
        <f>Q796*H796</f>
        <v>0.40204499999999999</v>
      </c>
      <c r="S796" s="236">
        <v>0</v>
      </c>
      <c r="T796" s="237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38" t="s">
        <v>171</v>
      </c>
      <c r="AT796" s="238" t="s">
        <v>166</v>
      </c>
      <c r="AU796" s="238" t="s">
        <v>82</v>
      </c>
      <c r="AY796" s="18" t="s">
        <v>164</v>
      </c>
      <c r="BE796" s="239">
        <f>IF(N796="základní",J796,0)</f>
        <v>0</v>
      </c>
      <c r="BF796" s="239">
        <f>IF(N796="snížená",J796,0)</f>
        <v>0</v>
      </c>
      <c r="BG796" s="239">
        <f>IF(N796="zákl. přenesená",J796,0)</f>
        <v>0</v>
      </c>
      <c r="BH796" s="239">
        <f>IF(N796="sníž. přenesená",J796,0)</f>
        <v>0</v>
      </c>
      <c r="BI796" s="239">
        <f>IF(N796="nulová",J796,0)</f>
        <v>0</v>
      </c>
      <c r="BJ796" s="18" t="s">
        <v>80</v>
      </c>
      <c r="BK796" s="239">
        <f>ROUND(I796*H796,2)</f>
        <v>0</v>
      </c>
      <c r="BL796" s="18" t="s">
        <v>171</v>
      </c>
      <c r="BM796" s="238" t="s">
        <v>814</v>
      </c>
    </row>
    <row r="797" s="2" customFormat="1">
      <c r="A797" s="39"/>
      <c r="B797" s="40"/>
      <c r="C797" s="41"/>
      <c r="D797" s="240" t="s">
        <v>173</v>
      </c>
      <c r="E797" s="41"/>
      <c r="F797" s="241" t="s">
        <v>813</v>
      </c>
      <c r="G797" s="41"/>
      <c r="H797" s="41"/>
      <c r="I797" s="147"/>
      <c r="J797" s="41"/>
      <c r="K797" s="41"/>
      <c r="L797" s="45"/>
      <c r="M797" s="242"/>
      <c r="N797" s="243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173</v>
      </c>
      <c r="AU797" s="18" t="s">
        <v>82</v>
      </c>
    </row>
    <row r="798" s="13" customFormat="1">
      <c r="A798" s="13"/>
      <c r="B798" s="244"/>
      <c r="C798" s="245"/>
      <c r="D798" s="240" t="s">
        <v>174</v>
      </c>
      <c r="E798" s="246" t="s">
        <v>21</v>
      </c>
      <c r="F798" s="247" t="s">
        <v>815</v>
      </c>
      <c r="G798" s="245"/>
      <c r="H798" s="246" t="s">
        <v>21</v>
      </c>
      <c r="I798" s="248"/>
      <c r="J798" s="245"/>
      <c r="K798" s="245"/>
      <c r="L798" s="249"/>
      <c r="M798" s="250"/>
      <c r="N798" s="251"/>
      <c r="O798" s="251"/>
      <c r="P798" s="251"/>
      <c r="Q798" s="251"/>
      <c r="R798" s="251"/>
      <c r="S798" s="251"/>
      <c r="T798" s="25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3" t="s">
        <v>174</v>
      </c>
      <c r="AU798" s="253" t="s">
        <v>82</v>
      </c>
      <c r="AV798" s="13" t="s">
        <v>80</v>
      </c>
      <c r="AW798" s="13" t="s">
        <v>34</v>
      </c>
      <c r="AX798" s="13" t="s">
        <v>73</v>
      </c>
      <c r="AY798" s="253" t="s">
        <v>164</v>
      </c>
    </row>
    <row r="799" s="13" customFormat="1">
      <c r="A799" s="13"/>
      <c r="B799" s="244"/>
      <c r="C799" s="245"/>
      <c r="D799" s="240" t="s">
        <v>174</v>
      </c>
      <c r="E799" s="246" t="s">
        <v>21</v>
      </c>
      <c r="F799" s="247" t="s">
        <v>816</v>
      </c>
      <c r="G799" s="245"/>
      <c r="H799" s="246" t="s">
        <v>21</v>
      </c>
      <c r="I799" s="248"/>
      <c r="J799" s="245"/>
      <c r="K799" s="245"/>
      <c r="L799" s="249"/>
      <c r="M799" s="250"/>
      <c r="N799" s="251"/>
      <c r="O799" s="251"/>
      <c r="P799" s="251"/>
      <c r="Q799" s="251"/>
      <c r="R799" s="251"/>
      <c r="S799" s="251"/>
      <c r="T799" s="25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3" t="s">
        <v>174</v>
      </c>
      <c r="AU799" s="253" t="s">
        <v>82</v>
      </c>
      <c r="AV799" s="13" t="s">
        <v>80</v>
      </c>
      <c r="AW799" s="13" t="s">
        <v>34</v>
      </c>
      <c r="AX799" s="13" t="s">
        <v>73</v>
      </c>
      <c r="AY799" s="253" t="s">
        <v>164</v>
      </c>
    </row>
    <row r="800" s="13" customFormat="1">
      <c r="A800" s="13"/>
      <c r="B800" s="244"/>
      <c r="C800" s="245"/>
      <c r="D800" s="240" t="s">
        <v>174</v>
      </c>
      <c r="E800" s="246" t="s">
        <v>21</v>
      </c>
      <c r="F800" s="247" t="s">
        <v>402</v>
      </c>
      <c r="G800" s="245"/>
      <c r="H800" s="246" t="s">
        <v>21</v>
      </c>
      <c r="I800" s="248"/>
      <c r="J800" s="245"/>
      <c r="K800" s="245"/>
      <c r="L800" s="249"/>
      <c r="M800" s="250"/>
      <c r="N800" s="251"/>
      <c r="O800" s="251"/>
      <c r="P800" s="251"/>
      <c r="Q800" s="251"/>
      <c r="R800" s="251"/>
      <c r="S800" s="251"/>
      <c r="T800" s="25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3" t="s">
        <v>174</v>
      </c>
      <c r="AU800" s="253" t="s">
        <v>82</v>
      </c>
      <c r="AV800" s="13" t="s">
        <v>80</v>
      </c>
      <c r="AW800" s="13" t="s">
        <v>34</v>
      </c>
      <c r="AX800" s="13" t="s">
        <v>73</v>
      </c>
      <c r="AY800" s="253" t="s">
        <v>164</v>
      </c>
    </row>
    <row r="801" s="14" customFormat="1">
      <c r="A801" s="14"/>
      <c r="B801" s="254"/>
      <c r="C801" s="255"/>
      <c r="D801" s="240" t="s">
        <v>174</v>
      </c>
      <c r="E801" s="256" t="s">
        <v>21</v>
      </c>
      <c r="F801" s="257" t="s">
        <v>817</v>
      </c>
      <c r="G801" s="255"/>
      <c r="H801" s="258">
        <v>13.32</v>
      </c>
      <c r="I801" s="259"/>
      <c r="J801" s="255"/>
      <c r="K801" s="255"/>
      <c r="L801" s="260"/>
      <c r="M801" s="261"/>
      <c r="N801" s="262"/>
      <c r="O801" s="262"/>
      <c r="P801" s="262"/>
      <c r="Q801" s="262"/>
      <c r="R801" s="262"/>
      <c r="S801" s="262"/>
      <c r="T801" s="263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64" t="s">
        <v>174</v>
      </c>
      <c r="AU801" s="264" t="s">
        <v>82</v>
      </c>
      <c r="AV801" s="14" t="s">
        <v>82</v>
      </c>
      <c r="AW801" s="14" t="s">
        <v>34</v>
      </c>
      <c r="AX801" s="14" t="s">
        <v>73</v>
      </c>
      <c r="AY801" s="264" t="s">
        <v>164</v>
      </c>
    </row>
    <row r="802" s="14" customFormat="1">
      <c r="A802" s="14"/>
      <c r="B802" s="254"/>
      <c r="C802" s="255"/>
      <c r="D802" s="240" t="s">
        <v>174</v>
      </c>
      <c r="E802" s="256" t="s">
        <v>21</v>
      </c>
      <c r="F802" s="257" t="s">
        <v>818</v>
      </c>
      <c r="G802" s="255"/>
      <c r="H802" s="258">
        <v>9.2799999999999994</v>
      </c>
      <c r="I802" s="259"/>
      <c r="J802" s="255"/>
      <c r="K802" s="255"/>
      <c r="L802" s="260"/>
      <c r="M802" s="261"/>
      <c r="N802" s="262"/>
      <c r="O802" s="262"/>
      <c r="P802" s="262"/>
      <c r="Q802" s="262"/>
      <c r="R802" s="262"/>
      <c r="S802" s="262"/>
      <c r="T802" s="26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64" t="s">
        <v>174</v>
      </c>
      <c r="AU802" s="264" t="s">
        <v>82</v>
      </c>
      <c r="AV802" s="14" t="s">
        <v>82</v>
      </c>
      <c r="AW802" s="14" t="s">
        <v>34</v>
      </c>
      <c r="AX802" s="14" t="s">
        <v>73</v>
      </c>
      <c r="AY802" s="264" t="s">
        <v>164</v>
      </c>
    </row>
    <row r="803" s="14" customFormat="1">
      <c r="A803" s="14"/>
      <c r="B803" s="254"/>
      <c r="C803" s="255"/>
      <c r="D803" s="240" t="s">
        <v>174</v>
      </c>
      <c r="E803" s="256" t="s">
        <v>21</v>
      </c>
      <c r="F803" s="257" t="s">
        <v>819</v>
      </c>
      <c r="G803" s="255"/>
      <c r="H803" s="258">
        <v>27.359999999999999</v>
      </c>
      <c r="I803" s="259"/>
      <c r="J803" s="255"/>
      <c r="K803" s="255"/>
      <c r="L803" s="260"/>
      <c r="M803" s="261"/>
      <c r="N803" s="262"/>
      <c r="O803" s="262"/>
      <c r="P803" s="262"/>
      <c r="Q803" s="262"/>
      <c r="R803" s="262"/>
      <c r="S803" s="262"/>
      <c r="T803" s="263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4" t="s">
        <v>174</v>
      </c>
      <c r="AU803" s="264" t="s">
        <v>82</v>
      </c>
      <c r="AV803" s="14" t="s">
        <v>82</v>
      </c>
      <c r="AW803" s="14" t="s">
        <v>34</v>
      </c>
      <c r="AX803" s="14" t="s">
        <v>73</v>
      </c>
      <c r="AY803" s="264" t="s">
        <v>164</v>
      </c>
    </row>
    <row r="804" s="14" customFormat="1">
      <c r="A804" s="14"/>
      <c r="B804" s="254"/>
      <c r="C804" s="255"/>
      <c r="D804" s="240" t="s">
        <v>174</v>
      </c>
      <c r="E804" s="256" t="s">
        <v>21</v>
      </c>
      <c r="F804" s="257" t="s">
        <v>820</v>
      </c>
      <c r="G804" s="255"/>
      <c r="H804" s="258">
        <v>20</v>
      </c>
      <c r="I804" s="259"/>
      <c r="J804" s="255"/>
      <c r="K804" s="255"/>
      <c r="L804" s="260"/>
      <c r="M804" s="261"/>
      <c r="N804" s="262"/>
      <c r="O804" s="262"/>
      <c r="P804" s="262"/>
      <c r="Q804" s="262"/>
      <c r="R804" s="262"/>
      <c r="S804" s="262"/>
      <c r="T804" s="26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4" t="s">
        <v>174</v>
      </c>
      <c r="AU804" s="264" t="s">
        <v>82</v>
      </c>
      <c r="AV804" s="14" t="s">
        <v>82</v>
      </c>
      <c r="AW804" s="14" t="s">
        <v>34</v>
      </c>
      <c r="AX804" s="14" t="s">
        <v>73</v>
      </c>
      <c r="AY804" s="264" t="s">
        <v>164</v>
      </c>
    </row>
    <row r="805" s="14" customFormat="1">
      <c r="A805" s="14"/>
      <c r="B805" s="254"/>
      <c r="C805" s="255"/>
      <c r="D805" s="240" t="s">
        <v>174</v>
      </c>
      <c r="E805" s="256" t="s">
        <v>21</v>
      </c>
      <c r="F805" s="257" t="s">
        <v>821</v>
      </c>
      <c r="G805" s="255"/>
      <c r="H805" s="258">
        <v>24.600000000000001</v>
      </c>
      <c r="I805" s="259"/>
      <c r="J805" s="255"/>
      <c r="K805" s="255"/>
      <c r="L805" s="260"/>
      <c r="M805" s="261"/>
      <c r="N805" s="262"/>
      <c r="O805" s="262"/>
      <c r="P805" s="262"/>
      <c r="Q805" s="262"/>
      <c r="R805" s="262"/>
      <c r="S805" s="262"/>
      <c r="T805" s="26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64" t="s">
        <v>174</v>
      </c>
      <c r="AU805" s="264" t="s">
        <v>82</v>
      </c>
      <c r="AV805" s="14" t="s">
        <v>82</v>
      </c>
      <c r="AW805" s="14" t="s">
        <v>34</v>
      </c>
      <c r="AX805" s="14" t="s">
        <v>73</v>
      </c>
      <c r="AY805" s="264" t="s">
        <v>164</v>
      </c>
    </row>
    <row r="806" s="14" customFormat="1">
      <c r="A806" s="14"/>
      <c r="B806" s="254"/>
      <c r="C806" s="255"/>
      <c r="D806" s="240" t="s">
        <v>174</v>
      </c>
      <c r="E806" s="256" t="s">
        <v>21</v>
      </c>
      <c r="F806" s="257" t="s">
        <v>822</v>
      </c>
      <c r="G806" s="255"/>
      <c r="H806" s="258">
        <v>14.640000000000001</v>
      </c>
      <c r="I806" s="259"/>
      <c r="J806" s="255"/>
      <c r="K806" s="255"/>
      <c r="L806" s="260"/>
      <c r="M806" s="261"/>
      <c r="N806" s="262"/>
      <c r="O806" s="262"/>
      <c r="P806" s="262"/>
      <c r="Q806" s="262"/>
      <c r="R806" s="262"/>
      <c r="S806" s="262"/>
      <c r="T806" s="263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64" t="s">
        <v>174</v>
      </c>
      <c r="AU806" s="264" t="s">
        <v>82</v>
      </c>
      <c r="AV806" s="14" t="s">
        <v>82</v>
      </c>
      <c r="AW806" s="14" t="s">
        <v>34</v>
      </c>
      <c r="AX806" s="14" t="s">
        <v>73</v>
      </c>
      <c r="AY806" s="264" t="s">
        <v>164</v>
      </c>
    </row>
    <row r="807" s="14" customFormat="1">
      <c r="A807" s="14"/>
      <c r="B807" s="254"/>
      <c r="C807" s="255"/>
      <c r="D807" s="240" t="s">
        <v>174</v>
      </c>
      <c r="E807" s="256" t="s">
        <v>21</v>
      </c>
      <c r="F807" s="257" t="s">
        <v>823</v>
      </c>
      <c r="G807" s="255"/>
      <c r="H807" s="258">
        <v>63</v>
      </c>
      <c r="I807" s="259"/>
      <c r="J807" s="255"/>
      <c r="K807" s="255"/>
      <c r="L807" s="260"/>
      <c r="M807" s="261"/>
      <c r="N807" s="262"/>
      <c r="O807" s="262"/>
      <c r="P807" s="262"/>
      <c r="Q807" s="262"/>
      <c r="R807" s="262"/>
      <c r="S807" s="262"/>
      <c r="T807" s="26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64" t="s">
        <v>174</v>
      </c>
      <c r="AU807" s="264" t="s">
        <v>82</v>
      </c>
      <c r="AV807" s="14" t="s">
        <v>82</v>
      </c>
      <c r="AW807" s="14" t="s">
        <v>34</v>
      </c>
      <c r="AX807" s="14" t="s">
        <v>73</v>
      </c>
      <c r="AY807" s="264" t="s">
        <v>164</v>
      </c>
    </row>
    <row r="808" s="14" customFormat="1">
      <c r="A808" s="14"/>
      <c r="B808" s="254"/>
      <c r="C808" s="255"/>
      <c r="D808" s="240" t="s">
        <v>174</v>
      </c>
      <c r="E808" s="256" t="s">
        <v>21</v>
      </c>
      <c r="F808" s="257" t="s">
        <v>824</v>
      </c>
      <c r="G808" s="255"/>
      <c r="H808" s="258">
        <v>6.7000000000000002</v>
      </c>
      <c r="I808" s="259"/>
      <c r="J808" s="255"/>
      <c r="K808" s="255"/>
      <c r="L808" s="260"/>
      <c r="M808" s="261"/>
      <c r="N808" s="262"/>
      <c r="O808" s="262"/>
      <c r="P808" s="262"/>
      <c r="Q808" s="262"/>
      <c r="R808" s="262"/>
      <c r="S808" s="262"/>
      <c r="T808" s="26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4" t="s">
        <v>174</v>
      </c>
      <c r="AU808" s="264" t="s">
        <v>82</v>
      </c>
      <c r="AV808" s="14" t="s">
        <v>82</v>
      </c>
      <c r="AW808" s="14" t="s">
        <v>34</v>
      </c>
      <c r="AX808" s="14" t="s">
        <v>73</v>
      </c>
      <c r="AY808" s="264" t="s">
        <v>164</v>
      </c>
    </row>
    <row r="809" s="14" customFormat="1">
      <c r="A809" s="14"/>
      <c r="B809" s="254"/>
      <c r="C809" s="255"/>
      <c r="D809" s="240" t="s">
        <v>174</v>
      </c>
      <c r="E809" s="256" t="s">
        <v>21</v>
      </c>
      <c r="F809" s="257" t="s">
        <v>825</v>
      </c>
      <c r="G809" s="255"/>
      <c r="H809" s="258">
        <v>3.9199999999999999</v>
      </c>
      <c r="I809" s="259"/>
      <c r="J809" s="255"/>
      <c r="K809" s="255"/>
      <c r="L809" s="260"/>
      <c r="M809" s="261"/>
      <c r="N809" s="262"/>
      <c r="O809" s="262"/>
      <c r="P809" s="262"/>
      <c r="Q809" s="262"/>
      <c r="R809" s="262"/>
      <c r="S809" s="262"/>
      <c r="T809" s="263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64" t="s">
        <v>174</v>
      </c>
      <c r="AU809" s="264" t="s">
        <v>82</v>
      </c>
      <c r="AV809" s="14" t="s">
        <v>82</v>
      </c>
      <c r="AW809" s="14" t="s">
        <v>34</v>
      </c>
      <c r="AX809" s="14" t="s">
        <v>73</v>
      </c>
      <c r="AY809" s="264" t="s">
        <v>164</v>
      </c>
    </row>
    <row r="810" s="14" customFormat="1">
      <c r="A810" s="14"/>
      <c r="B810" s="254"/>
      <c r="C810" s="255"/>
      <c r="D810" s="240" t="s">
        <v>174</v>
      </c>
      <c r="E810" s="256" t="s">
        <v>21</v>
      </c>
      <c r="F810" s="257" t="s">
        <v>826</v>
      </c>
      <c r="G810" s="255"/>
      <c r="H810" s="258">
        <v>14.720000000000001</v>
      </c>
      <c r="I810" s="259"/>
      <c r="J810" s="255"/>
      <c r="K810" s="255"/>
      <c r="L810" s="260"/>
      <c r="M810" s="261"/>
      <c r="N810" s="262"/>
      <c r="O810" s="262"/>
      <c r="P810" s="262"/>
      <c r="Q810" s="262"/>
      <c r="R810" s="262"/>
      <c r="S810" s="262"/>
      <c r="T810" s="26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4" t="s">
        <v>174</v>
      </c>
      <c r="AU810" s="264" t="s">
        <v>82</v>
      </c>
      <c r="AV810" s="14" t="s">
        <v>82</v>
      </c>
      <c r="AW810" s="14" t="s">
        <v>34</v>
      </c>
      <c r="AX810" s="14" t="s">
        <v>73</v>
      </c>
      <c r="AY810" s="264" t="s">
        <v>164</v>
      </c>
    </row>
    <row r="811" s="16" customFormat="1">
      <c r="A811" s="16"/>
      <c r="B811" s="287"/>
      <c r="C811" s="288"/>
      <c r="D811" s="240" t="s">
        <v>174</v>
      </c>
      <c r="E811" s="289" t="s">
        <v>21</v>
      </c>
      <c r="F811" s="290" t="s">
        <v>514</v>
      </c>
      <c r="G811" s="288"/>
      <c r="H811" s="291">
        <v>197.53999999999999</v>
      </c>
      <c r="I811" s="292"/>
      <c r="J811" s="288"/>
      <c r="K811" s="288"/>
      <c r="L811" s="293"/>
      <c r="M811" s="294"/>
      <c r="N811" s="295"/>
      <c r="O811" s="295"/>
      <c r="P811" s="295"/>
      <c r="Q811" s="295"/>
      <c r="R811" s="295"/>
      <c r="S811" s="295"/>
      <c r="T811" s="296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T811" s="297" t="s">
        <v>174</v>
      </c>
      <c r="AU811" s="297" t="s">
        <v>82</v>
      </c>
      <c r="AV811" s="16" t="s">
        <v>186</v>
      </c>
      <c r="AW811" s="16" t="s">
        <v>34</v>
      </c>
      <c r="AX811" s="16" t="s">
        <v>73</v>
      </c>
      <c r="AY811" s="297" t="s">
        <v>164</v>
      </c>
    </row>
    <row r="812" s="13" customFormat="1">
      <c r="A812" s="13"/>
      <c r="B812" s="244"/>
      <c r="C812" s="245"/>
      <c r="D812" s="240" t="s">
        <v>174</v>
      </c>
      <c r="E812" s="246" t="s">
        <v>21</v>
      </c>
      <c r="F812" s="247" t="s">
        <v>827</v>
      </c>
      <c r="G812" s="245"/>
      <c r="H812" s="246" t="s">
        <v>21</v>
      </c>
      <c r="I812" s="248"/>
      <c r="J812" s="245"/>
      <c r="K812" s="245"/>
      <c r="L812" s="249"/>
      <c r="M812" s="250"/>
      <c r="N812" s="251"/>
      <c r="O812" s="251"/>
      <c r="P812" s="251"/>
      <c r="Q812" s="251"/>
      <c r="R812" s="251"/>
      <c r="S812" s="251"/>
      <c r="T812" s="25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3" t="s">
        <v>174</v>
      </c>
      <c r="AU812" s="253" t="s">
        <v>82</v>
      </c>
      <c r="AV812" s="13" t="s">
        <v>80</v>
      </c>
      <c r="AW812" s="13" t="s">
        <v>34</v>
      </c>
      <c r="AX812" s="13" t="s">
        <v>73</v>
      </c>
      <c r="AY812" s="253" t="s">
        <v>164</v>
      </c>
    </row>
    <row r="813" s="13" customFormat="1">
      <c r="A813" s="13"/>
      <c r="B813" s="244"/>
      <c r="C813" s="245"/>
      <c r="D813" s="240" t="s">
        <v>174</v>
      </c>
      <c r="E813" s="246" t="s">
        <v>21</v>
      </c>
      <c r="F813" s="247" t="s">
        <v>828</v>
      </c>
      <c r="G813" s="245"/>
      <c r="H813" s="246" t="s">
        <v>21</v>
      </c>
      <c r="I813" s="248"/>
      <c r="J813" s="245"/>
      <c r="K813" s="245"/>
      <c r="L813" s="249"/>
      <c r="M813" s="250"/>
      <c r="N813" s="251"/>
      <c r="O813" s="251"/>
      <c r="P813" s="251"/>
      <c r="Q813" s="251"/>
      <c r="R813" s="251"/>
      <c r="S813" s="251"/>
      <c r="T813" s="25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3" t="s">
        <v>174</v>
      </c>
      <c r="AU813" s="253" t="s">
        <v>82</v>
      </c>
      <c r="AV813" s="13" t="s">
        <v>80</v>
      </c>
      <c r="AW813" s="13" t="s">
        <v>34</v>
      </c>
      <c r="AX813" s="13" t="s">
        <v>73</v>
      </c>
      <c r="AY813" s="253" t="s">
        <v>164</v>
      </c>
    </row>
    <row r="814" s="13" customFormat="1">
      <c r="A814" s="13"/>
      <c r="B814" s="244"/>
      <c r="C814" s="245"/>
      <c r="D814" s="240" t="s">
        <v>174</v>
      </c>
      <c r="E814" s="246" t="s">
        <v>21</v>
      </c>
      <c r="F814" s="247" t="s">
        <v>829</v>
      </c>
      <c r="G814" s="245"/>
      <c r="H814" s="246" t="s">
        <v>21</v>
      </c>
      <c r="I814" s="248"/>
      <c r="J814" s="245"/>
      <c r="K814" s="245"/>
      <c r="L814" s="249"/>
      <c r="M814" s="250"/>
      <c r="N814" s="251"/>
      <c r="O814" s="251"/>
      <c r="P814" s="251"/>
      <c r="Q814" s="251"/>
      <c r="R814" s="251"/>
      <c r="S814" s="251"/>
      <c r="T814" s="25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3" t="s">
        <v>174</v>
      </c>
      <c r="AU814" s="253" t="s">
        <v>82</v>
      </c>
      <c r="AV814" s="13" t="s">
        <v>80</v>
      </c>
      <c r="AW814" s="13" t="s">
        <v>34</v>
      </c>
      <c r="AX814" s="13" t="s">
        <v>73</v>
      </c>
      <c r="AY814" s="253" t="s">
        <v>164</v>
      </c>
    </row>
    <row r="815" s="14" customFormat="1">
      <c r="A815" s="14"/>
      <c r="B815" s="254"/>
      <c r="C815" s="255"/>
      <c r="D815" s="240" t="s">
        <v>174</v>
      </c>
      <c r="E815" s="256" t="s">
        <v>21</v>
      </c>
      <c r="F815" s="257" t="s">
        <v>830</v>
      </c>
      <c r="G815" s="255"/>
      <c r="H815" s="258">
        <v>21.510000000000002</v>
      </c>
      <c r="I815" s="259"/>
      <c r="J815" s="255"/>
      <c r="K815" s="255"/>
      <c r="L815" s="260"/>
      <c r="M815" s="261"/>
      <c r="N815" s="262"/>
      <c r="O815" s="262"/>
      <c r="P815" s="262"/>
      <c r="Q815" s="262"/>
      <c r="R815" s="262"/>
      <c r="S815" s="262"/>
      <c r="T815" s="26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4" t="s">
        <v>174</v>
      </c>
      <c r="AU815" s="264" t="s">
        <v>82</v>
      </c>
      <c r="AV815" s="14" t="s">
        <v>82</v>
      </c>
      <c r="AW815" s="14" t="s">
        <v>34</v>
      </c>
      <c r="AX815" s="14" t="s">
        <v>73</v>
      </c>
      <c r="AY815" s="264" t="s">
        <v>164</v>
      </c>
    </row>
    <row r="816" s="14" customFormat="1">
      <c r="A816" s="14"/>
      <c r="B816" s="254"/>
      <c r="C816" s="255"/>
      <c r="D816" s="240" t="s">
        <v>174</v>
      </c>
      <c r="E816" s="256" t="s">
        <v>21</v>
      </c>
      <c r="F816" s="257" t="s">
        <v>831</v>
      </c>
      <c r="G816" s="255"/>
      <c r="H816" s="258">
        <v>9.6799999999999997</v>
      </c>
      <c r="I816" s="259"/>
      <c r="J816" s="255"/>
      <c r="K816" s="255"/>
      <c r="L816" s="260"/>
      <c r="M816" s="261"/>
      <c r="N816" s="262"/>
      <c r="O816" s="262"/>
      <c r="P816" s="262"/>
      <c r="Q816" s="262"/>
      <c r="R816" s="262"/>
      <c r="S816" s="262"/>
      <c r="T816" s="26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4" t="s">
        <v>174</v>
      </c>
      <c r="AU816" s="264" t="s">
        <v>82</v>
      </c>
      <c r="AV816" s="14" t="s">
        <v>82</v>
      </c>
      <c r="AW816" s="14" t="s">
        <v>34</v>
      </c>
      <c r="AX816" s="14" t="s">
        <v>73</v>
      </c>
      <c r="AY816" s="264" t="s">
        <v>164</v>
      </c>
    </row>
    <row r="817" s="14" customFormat="1">
      <c r="A817" s="14"/>
      <c r="B817" s="254"/>
      <c r="C817" s="255"/>
      <c r="D817" s="240" t="s">
        <v>174</v>
      </c>
      <c r="E817" s="256" t="s">
        <v>21</v>
      </c>
      <c r="F817" s="257" t="s">
        <v>832</v>
      </c>
      <c r="G817" s="255"/>
      <c r="H817" s="258">
        <v>5.2000000000000002</v>
      </c>
      <c r="I817" s="259"/>
      <c r="J817" s="255"/>
      <c r="K817" s="255"/>
      <c r="L817" s="260"/>
      <c r="M817" s="261"/>
      <c r="N817" s="262"/>
      <c r="O817" s="262"/>
      <c r="P817" s="262"/>
      <c r="Q817" s="262"/>
      <c r="R817" s="262"/>
      <c r="S817" s="262"/>
      <c r="T817" s="263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64" t="s">
        <v>174</v>
      </c>
      <c r="AU817" s="264" t="s">
        <v>82</v>
      </c>
      <c r="AV817" s="14" t="s">
        <v>82</v>
      </c>
      <c r="AW817" s="14" t="s">
        <v>34</v>
      </c>
      <c r="AX817" s="14" t="s">
        <v>73</v>
      </c>
      <c r="AY817" s="264" t="s">
        <v>164</v>
      </c>
    </row>
    <row r="818" s="14" customFormat="1">
      <c r="A818" s="14"/>
      <c r="B818" s="254"/>
      <c r="C818" s="255"/>
      <c r="D818" s="240" t="s">
        <v>174</v>
      </c>
      <c r="E818" s="256" t="s">
        <v>21</v>
      </c>
      <c r="F818" s="257" t="s">
        <v>833</v>
      </c>
      <c r="G818" s="255"/>
      <c r="H818" s="258">
        <v>9.4800000000000004</v>
      </c>
      <c r="I818" s="259"/>
      <c r="J818" s="255"/>
      <c r="K818" s="255"/>
      <c r="L818" s="260"/>
      <c r="M818" s="261"/>
      <c r="N818" s="262"/>
      <c r="O818" s="262"/>
      <c r="P818" s="262"/>
      <c r="Q818" s="262"/>
      <c r="R818" s="262"/>
      <c r="S818" s="262"/>
      <c r="T818" s="26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64" t="s">
        <v>174</v>
      </c>
      <c r="AU818" s="264" t="s">
        <v>82</v>
      </c>
      <c r="AV818" s="14" t="s">
        <v>82</v>
      </c>
      <c r="AW818" s="14" t="s">
        <v>34</v>
      </c>
      <c r="AX818" s="14" t="s">
        <v>73</v>
      </c>
      <c r="AY818" s="264" t="s">
        <v>164</v>
      </c>
    </row>
    <row r="819" s="14" customFormat="1">
      <c r="A819" s="14"/>
      <c r="B819" s="254"/>
      <c r="C819" s="255"/>
      <c r="D819" s="240" t="s">
        <v>174</v>
      </c>
      <c r="E819" s="256" t="s">
        <v>21</v>
      </c>
      <c r="F819" s="257" t="s">
        <v>834</v>
      </c>
      <c r="G819" s="255"/>
      <c r="H819" s="258">
        <v>5.2000000000000002</v>
      </c>
      <c r="I819" s="259"/>
      <c r="J819" s="255"/>
      <c r="K819" s="255"/>
      <c r="L819" s="260"/>
      <c r="M819" s="261"/>
      <c r="N819" s="262"/>
      <c r="O819" s="262"/>
      <c r="P819" s="262"/>
      <c r="Q819" s="262"/>
      <c r="R819" s="262"/>
      <c r="S819" s="262"/>
      <c r="T819" s="26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64" t="s">
        <v>174</v>
      </c>
      <c r="AU819" s="264" t="s">
        <v>82</v>
      </c>
      <c r="AV819" s="14" t="s">
        <v>82</v>
      </c>
      <c r="AW819" s="14" t="s">
        <v>34</v>
      </c>
      <c r="AX819" s="14" t="s">
        <v>73</v>
      </c>
      <c r="AY819" s="264" t="s">
        <v>164</v>
      </c>
    </row>
    <row r="820" s="14" customFormat="1">
      <c r="A820" s="14"/>
      <c r="B820" s="254"/>
      <c r="C820" s="255"/>
      <c r="D820" s="240" t="s">
        <v>174</v>
      </c>
      <c r="E820" s="256" t="s">
        <v>21</v>
      </c>
      <c r="F820" s="257" t="s">
        <v>835</v>
      </c>
      <c r="G820" s="255"/>
      <c r="H820" s="258">
        <v>7.3200000000000003</v>
      </c>
      <c r="I820" s="259"/>
      <c r="J820" s="255"/>
      <c r="K820" s="255"/>
      <c r="L820" s="260"/>
      <c r="M820" s="261"/>
      <c r="N820" s="262"/>
      <c r="O820" s="262"/>
      <c r="P820" s="262"/>
      <c r="Q820" s="262"/>
      <c r="R820" s="262"/>
      <c r="S820" s="262"/>
      <c r="T820" s="26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4" t="s">
        <v>174</v>
      </c>
      <c r="AU820" s="264" t="s">
        <v>82</v>
      </c>
      <c r="AV820" s="14" t="s">
        <v>82</v>
      </c>
      <c r="AW820" s="14" t="s">
        <v>34</v>
      </c>
      <c r="AX820" s="14" t="s">
        <v>73</v>
      </c>
      <c r="AY820" s="264" t="s">
        <v>164</v>
      </c>
    </row>
    <row r="821" s="14" customFormat="1">
      <c r="A821" s="14"/>
      <c r="B821" s="254"/>
      <c r="C821" s="255"/>
      <c r="D821" s="240" t="s">
        <v>174</v>
      </c>
      <c r="E821" s="256" t="s">
        <v>21</v>
      </c>
      <c r="F821" s="257" t="s">
        <v>836</v>
      </c>
      <c r="G821" s="255"/>
      <c r="H821" s="258">
        <v>7.0499999999999998</v>
      </c>
      <c r="I821" s="259"/>
      <c r="J821" s="255"/>
      <c r="K821" s="255"/>
      <c r="L821" s="260"/>
      <c r="M821" s="261"/>
      <c r="N821" s="262"/>
      <c r="O821" s="262"/>
      <c r="P821" s="262"/>
      <c r="Q821" s="262"/>
      <c r="R821" s="262"/>
      <c r="S821" s="262"/>
      <c r="T821" s="26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64" t="s">
        <v>174</v>
      </c>
      <c r="AU821" s="264" t="s">
        <v>82</v>
      </c>
      <c r="AV821" s="14" t="s">
        <v>82</v>
      </c>
      <c r="AW821" s="14" t="s">
        <v>34</v>
      </c>
      <c r="AX821" s="14" t="s">
        <v>73</v>
      </c>
      <c r="AY821" s="264" t="s">
        <v>164</v>
      </c>
    </row>
    <row r="822" s="14" customFormat="1">
      <c r="A822" s="14"/>
      <c r="B822" s="254"/>
      <c r="C822" s="255"/>
      <c r="D822" s="240" t="s">
        <v>174</v>
      </c>
      <c r="E822" s="256" t="s">
        <v>21</v>
      </c>
      <c r="F822" s="257" t="s">
        <v>837</v>
      </c>
      <c r="G822" s="255"/>
      <c r="H822" s="258">
        <v>5.0499999999999998</v>
      </c>
      <c r="I822" s="259"/>
      <c r="J822" s="255"/>
      <c r="K822" s="255"/>
      <c r="L822" s="260"/>
      <c r="M822" s="261"/>
      <c r="N822" s="262"/>
      <c r="O822" s="262"/>
      <c r="P822" s="262"/>
      <c r="Q822" s="262"/>
      <c r="R822" s="262"/>
      <c r="S822" s="262"/>
      <c r="T822" s="263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4" t="s">
        <v>174</v>
      </c>
      <c r="AU822" s="264" t="s">
        <v>82</v>
      </c>
      <c r="AV822" s="14" t="s">
        <v>82</v>
      </c>
      <c r="AW822" s="14" t="s">
        <v>34</v>
      </c>
      <c r="AX822" s="14" t="s">
        <v>73</v>
      </c>
      <c r="AY822" s="264" t="s">
        <v>164</v>
      </c>
    </row>
    <row r="823" s="16" customFormat="1">
      <c r="A823" s="16"/>
      <c r="B823" s="287"/>
      <c r="C823" s="288"/>
      <c r="D823" s="240" t="s">
        <v>174</v>
      </c>
      <c r="E823" s="289" t="s">
        <v>21</v>
      </c>
      <c r="F823" s="290" t="s">
        <v>514</v>
      </c>
      <c r="G823" s="288"/>
      <c r="H823" s="291">
        <v>70.489999999999995</v>
      </c>
      <c r="I823" s="292"/>
      <c r="J823" s="288"/>
      <c r="K823" s="288"/>
      <c r="L823" s="293"/>
      <c r="M823" s="294"/>
      <c r="N823" s="295"/>
      <c r="O823" s="295"/>
      <c r="P823" s="295"/>
      <c r="Q823" s="295"/>
      <c r="R823" s="295"/>
      <c r="S823" s="295"/>
      <c r="T823" s="296"/>
      <c r="U823" s="16"/>
      <c r="V823" s="16"/>
      <c r="W823" s="16"/>
      <c r="X823" s="16"/>
      <c r="Y823" s="16"/>
      <c r="Z823" s="16"/>
      <c r="AA823" s="16"/>
      <c r="AB823" s="16"/>
      <c r="AC823" s="16"/>
      <c r="AD823" s="16"/>
      <c r="AE823" s="16"/>
      <c r="AT823" s="297" t="s">
        <v>174</v>
      </c>
      <c r="AU823" s="297" t="s">
        <v>82</v>
      </c>
      <c r="AV823" s="16" t="s">
        <v>186</v>
      </c>
      <c r="AW823" s="16" t="s">
        <v>34</v>
      </c>
      <c r="AX823" s="16" t="s">
        <v>73</v>
      </c>
      <c r="AY823" s="297" t="s">
        <v>164</v>
      </c>
    </row>
    <row r="824" s="15" customFormat="1">
      <c r="A824" s="15"/>
      <c r="B824" s="276"/>
      <c r="C824" s="277"/>
      <c r="D824" s="240" t="s">
        <v>174</v>
      </c>
      <c r="E824" s="278" t="s">
        <v>21</v>
      </c>
      <c r="F824" s="279" t="s">
        <v>225</v>
      </c>
      <c r="G824" s="277"/>
      <c r="H824" s="280">
        <v>268.02999999999997</v>
      </c>
      <c r="I824" s="281"/>
      <c r="J824" s="277"/>
      <c r="K824" s="277"/>
      <c r="L824" s="282"/>
      <c r="M824" s="283"/>
      <c r="N824" s="284"/>
      <c r="O824" s="284"/>
      <c r="P824" s="284"/>
      <c r="Q824" s="284"/>
      <c r="R824" s="284"/>
      <c r="S824" s="284"/>
      <c r="T824" s="28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86" t="s">
        <v>174</v>
      </c>
      <c r="AU824" s="286" t="s">
        <v>82</v>
      </c>
      <c r="AV824" s="15" t="s">
        <v>171</v>
      </c>
      <c r="AW824" s="15" t="s">
        <v>34</v>
      </c>
      <c r="AX824" s="15" t="s">
        <v>80</v>
      </c>
      <c r="AY824" s="286" t="s">
        <v>164</v>
      </c>
    </row>
    <row r="825" s="12" customFormat="1" ht="22.8" customHeight="1">
      <c r="A825" s="12"/>
      <c r="B825" s="211"/>
      <c r="C825" s="212"/>
      <c r="D825" s="213" t="s">
        <v>72</v>
      </c>
      <c r="E825" s="225" t="s">
        <v>768</v>
      </c>
      <c r="F825" s="225" t="s">
        <v>838</v>
      </c>
      <c r="G825" s="212"/>
      <c r="H825" s="212"/>
      <c r="I825" s="215"/>
      <c r="J825" s="226">
        <f>BK825</f>
        <v>0</v>
      </c>
      <c r="K825" s="212"/>
      <c r="L825" s="217"/>
      <c r="M825" s="218"/>
      <c r="N825" s="219"/>
      <c r="O825" s="219"/>
      <c r="P825" s="220">
        <f>SUM(P826:P901)</f>
        <v>0</v>
      </c>
      <c r="Q825" s="219"/>
      <c r="R825" s="220">
        <f>SUM(R826:R901)</f>
        <v>29.133389730000001</v>
      </c>
      <c r="S825" s="219"/>
      <c r="T825" s="221">
        <f>SUM(T826:T901)</f>
        <v>0</v>
      </c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R825" s="222" t="s">
        <v>80</v>
      </c>
      <c r="AT825" s="223" t="s">
        <v>72</v>
      </c>
      <c r="AU825" s="223" t="s">
        <v>80</v>
      </c>
      <c r="AY825" s="222" t="s">
        <v>164</v>
      </c>
      <c r="BK825" s="224">
        <f>SUM(BK826:BK901)</f>
        <v>0</v>
      </c>
    </row>
    <row r="826" s="2" customFormat="1" ht="21.75" customHeight="1">
      <c r="A826" s="39"/>
      <c r="B826" s="40"/>
      <c r="C826" s="227" t="s">
        <v>839</v>
      </c>
      <c r="D826" s="227" t="s">
        <v>166</v>
      </c>
      <c r="E826" s="228" t="s">
        <v>840</v>
      </c>
      <c r="F826" s="229" t="s">
        <v>841</v>
      </c>
      <c r="G826" s="230" t="s">
        <v>169</v>
      </c>
      <c r="H826" s="231">
        <v>4.7699999999999996</v>
      </c>
      <c r="I826" s="232"/>
      <c r="J826" s="233">
        <f>ROUND(I826*H826,2)</f>
        <v>0</v>
      </c>
      <c r="K826" s="229" t="s">
        <v>170</v>
      </c>
      <c r="L826" s="45"/>
      <c r="M826" s="234" t="s">
        <v>21</v>
      </c>
      <c r="N826" s="235" t="s">
        <v>44</v>
      </c>
      <c r="O826" s="85"/>
      <c r="P826" s="236">
        <f>O826*H826</f>
        <v>0</v>
      </c>
      <c r="Q826" s="236">
        <v>1.837</v>
      </c>
      <c r="R826" s="236">
        <f>Q826*H826</f>
        <v>8.7624899999999997</v>
      </c>
      <c r="S826" s="236">
        <v>0</v>
      </c>
      <c r="T826" s="237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38" t="s">
        <v>171</v>
      </c>
      <c r="AT826" s="238" t="s">
        <v>166</v>
      </c>
      <c r="AU826" s="238" t="s">
        <v>82</v>
      </c>
      <c r="AY826" s="18" t="s">
        <v>164</v>
      </c>
      <c r="BE826" s="239">
        <f>IF(N826="základní",J826,0)</f>
        <v>0</v>
      </c>
      <c r="BF826" s="239">
        <f>IF(N826="snížená",J826,0)</f>
        <v>0</v>
      </c>
      <c r="BG826" s="239">
        <f>IF(N826="zákl. přenesená",J826,0)</f>
        <v>0</v>
      </c>
      <c r="BH826" s="239">
        <f>IF(N826="sníž. přenesená",J826,0)</f>
        <v>0</v>
      </c>
      <c r="BI826" s="239">
        <f>IF(N826="nulová",J826,0)</f>
        <v>0</v>
      </c>
      <c r="BJ826" s="18" t="s">
        <v>80</v>
      </c>
      <c r="BK826" s="239">
        <f>ROUND(I826*H826,2)</f>
        <v>0</v>
      </c>
      <c r="BL826" s="18" t="s">
        <v>171</v>
      </c>
      <c r="BM826" s="238" t="s">
        <v>842</v>
      </c>
    </row>
    <row r="827" s="2" customFormat="1">
      <c r="A827" s="39"/>
      <c r="B827" s="40"/>
      <c r="C827" s="41"/>
      <c r="D827" s="240" t="s">
        <v>173</v>
      </c>
      <c r="E827" s="41"/>
      <c r="F827" s="241" t="s">
        <v>841</v>
      </c>
      <c r="G827" s="41"/>
      <c r="H827" s="41"/>
      <c r="I827" s="147"/>
      <c r="J827" s="41"/>
      <c r="K827" s="41"/>
      <c r="L827" s="45"/>
      <c r="M827" s="242"/>
      <c r="N827" s="243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173</v>
      </c>
      <c r="AU827" s="18" t="s">
        <v>82</v>
      </c>
    </row>
    <row r="828" s="13" customFormat="1">
      <c r="A828" s="13"/>
      <c r="B828" s="244"/>
      <c r="C828" s="245"/>
      <c r="D828" s="240" t="s">
        <v>174</v>
      </c>
      <c r="E828" s="246" t="s">
        <v>21</v>
      </c>
      <c r="F828" s="247" t="s">
        <v>843</v>
      </c>
      <c r="G828" s="245"/>
      <c r="H828" s="246" t="s">
        <v>21</v>
      </c>
      <c r="I828" s="248"/>
      <c r="J828" s="245"/>
      <c r="K828" s="245"/>
      <c r="L828" s="249"/>
      <c r="M828" s="250"/>
      <c r="N828" s="251"/>
      <c r="O828" s="251"/>
      <c r="P828" s="251"/>
      <c r="Q828" s="251"/>
      <c r="R828" s="251"/>
      <c r="S828" s="251"/>
      <c r="T828" s="25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3" t="s">
        <v>174</v>
      </c>
      <c r="AU828" s="253" t="s">
        <v>82</v>
      </c>
      <c r="AV828" s="13" t="s">
        <v>80</v>
      </c>
      <c r="AW828" s="13" t="s">
        <v>34</v>
      </c>
      <c r="AX828" s="13" t="s">
        <v>73</v>
      </c>
      <c r="AY828" s="253" t="s">
        <v>164</v>
      </c>
    </row>
    <row r="829" s="13" customFormat="1">
      <c r="A829" s="13"/>
      <c r="B829" s="244"/>
      <c r="C829" s="245"/>
      <c r="D829" s="240" t="s">
        <v>174</v>
      </c>
      <c r="E829" s="246" t="s">
        <v>21</v>
      </c>
      <c r="F829" s="247" t="s">
        <v>236</v>
      </c>
      <c r="G829" s="245"/>
      <c r="H829" s="246" t="s">
        <v>21</v>
      </c>
      <c r="I829" s="248"/>
      <c r="J829" s="245"/>
      <c r="K829" s="245"/>
      <c r="L829" s="249"/>
      <c r="M829" s="250"/>
      <c r="N829" s="251"/>
      <c r="O829" s="251"/>
      <c r="P829" s="251"/>
      <c r="Q829" s="251"/>
      <c r="R829" s="251"/>
      <c r="S829" s="251"/>
      <c r="T829" s="25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3" t="s">
        <v>174</v>
      </c>
      <c r="AU829" s="253" t="s">
        <v>82</v>
      </c>
      <c r="AV829" s="13" t="s">
        <v>80</v>
      </c>
      <c r="AW829" s="13" t="s">
        <v>34</v>
      </c>
      <c r="AX829" s="13" t="s">
        <v>73</v>
      </c>
      <c r="AY829" s="253" t="s">
        <v>164</v>
      </c>
    </row>
    <row r="830" s="13" customFormat="1">
      <c r="A830" s="13"/>
      <c r="B830" s="244"/>
      <c r="C830" s="245"/>
      <c r="D830" s="240" t="s">
        <v>174</v>
      </c>
      <c r="E830" s="246" t="s">
        <v>21</v>
      </c>
      <c r="F830" s="247" t="s">
        <v>844</v>
      </c>
      <c r="G830" s="245"/>
      <c r="H830" s="246" t="s">
        <v>21</v>
      </c>
      <c r="I830" s="248"/>
      <c r="J830" s="245"/>
      <c r="K830" s="245"/>
      <c r="L830" s="249"/>
      <c r="M830" s="250"/>
      <c r="N830" s="251"/>
      <c r="O830" s="251"/>
      <c r="P830" s="251"/>
      <c r="Q830" s="251"/>
      <c r="R830" s="251"/>
      <c r="S830" s="251"/>
      <c r="T830" s="25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3" t="s">
        <v>174</v>
      </c>
      <c r="AU830" s="253" t="s">
        <v>82</v>
      </c>
      <c r="AV830" s="13" t="s">
        <v>80</v>
      </c>
      <c r="AW830" s="13" t="s">
        <v>34</v>
      </c>
      <c r="AX830" s="13" t="s">
        <v>73</v>
      </c>
      <c r="AY830" s="253" t="s">
        <v>164</v>
      </c>
    </row>
    <row r="831" s="14" customFormat="1">
      <c r="A831" s="14"/>
      <c r="B831" s="254"/>
      <c r="C831" s="255"/>
      <c r="D831" s="240" t="s">
        <v>174</v>
      </c>
      <c r="E831" s="256" t="s">
        <v>21</v>
      </c>
      <c r="F831" s="257" t="s">
        <v>845</v>
      </c>
      <c r="G831" s="255"/>
      <c r="H831" s="258">
        <v>1.415</v>
      </c>
      <c r="I831" s="259"/>
      <c r="J831" s="255"/>
      <c r="K831" s="255"/>
      <c r="L831" s="260"/>
      <c r="M831" s="261"/>
      <c r="N831" s="262"/>
      <c r="O831" s="262"/>
      <c r="P831" s="262"/>
      <c r="Q831" s="262"/>
      <c r="R831" s="262"/>
      <c r="S831" s="262"/>
      <c r="T831" s="26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64" t="s">
        <v>174</v>
      </c>
      <c r="AU831" s="264" t="s">
        <v>82</v>
      </c>
      <c r="AV831" s="14" t="s">
        <v>82</v>
      </c>
      <c r="AW831" s="14" t="s">
        <v>34</v>
      </c>
      <c r="AX831" s="14" t="s">
        <v>73</v>
      </c>
      <c r="AY831" s="264" t="s">
        <v>164</v>
      </c>
    </row>
    <row r="832" s="14" customFormat="1">
      <c r="A832" s="14"/>
      <c r="B832" s="254"/>
      <c r="C832" s="255"/>
      <c r="D832" s="240" t="s">
        <v>174</v>
      </c>
      <c r="E832" s="256" t="s">
        <v>21</v>
      </c>
      <c r="F832" s="257" t="s">
        <v>846</v>
      </c>
      <c r="G832" s="255"/>
      <c r="H832" s="258">
        <v>1.0820000000000001</v>
      </c>
      <c r="I832" s="259"/>
      <c r="J832" s="255"/>
      <c r="K832" s="255"/>
      <c r="L832" s="260"/>
      <c r="M832" s="261"/>
      <c r="N832" s="262"/>
      <c r="O832" s="262"/>
      <c r="P832" s="262"/>
      <c r="Q832" s="262"/>
      <c r="R832" s="262"/>
      <c r="S832" s="262"/>
      <c r="T832" s="26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4" t="s">
        <v>174</v>
      </c>
      <c r="AU832" s="264" t="s">
        <v>82</v>
      </c>
      <c r="AV832" s="14" t="s">
        <v>82</v>
      </c>
      <c r="AW832" s="14" t="s">
        <v>34</v>
      </c>
      <c r="AX832" s="14" t="s">
        <v>73</v>
      </c>
      <c r="AY832" s="264" t="s">
        <v>164</v>
      </c>
    </row>
    <row r="833" s="14" customFormat="1">
      <c r="A833" s="14"/>
      <c r="B833" s="254"/>
      <c r="C833" s="255"/>
      <c r="D833" s="240" t="s">
        <v>174</v>
      </c>
      <c r="E833" s="256" t="s">
        <v>21</v>
      </c>
      <c r="F833" s="257" t="s">
        <v>847</v>
      </c>
      <c r="G833" s="255"/>
      <c r="H833" s="258">
        <v>2.2730000000000001</v>
      </c>
      <c r="I833" s="259"/>
      <c r="J833" s="255"/>
      <c r="K833" s="255"/>
      <c r="L833" s="260"/>
      <c r="M833" s="261"/>
      <c r="N833" s="262"/>
      <c r="O833" s="262"/>
      <c r="P833" s="262"/>
      <c r="Q833" s="262"/>
      <c r="R833" s="262"/>
      <c r="S833" s="262"/>
      <c r="T833" s="263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4" t="s">
        <v>174</v>
      </c>
      <c r="AU833" s="264" t="s">
        <v>82</v>
      </c>
      <c r="AV833" s="14" t="s">
        <v>82</v>
      </c>
      <c r="AW833" s="14" t="s">
        <v>34</v>
      </c>
      <c r="AX833" s="14" t="s">
        <v>73</v>
      </c>
      <c r="AY833" s="264" t="s">
        <v>164</v>
      </c>
    </row>
    <row r="834" s="15" customFormat="1">
      <c r="A834" s="15"/>
      <c r="B834" s="276"/>
      <c r="C834" s="277"/>
      <c r="D834" s="240" t="s">
        <v>174</v>
      </c>
      <c r="E834" s="278" t="s">
        <v>21</v>
      </c>
      <c r="F834" s="279" t="s">
        <v>225</v>
      </c>
      <c r="G834" s="277"/>
      <c r="H834" s="280">
        <v>4.7699999999999996</v>
      </c>
      <c r="I834" s="281"/>
      <c r="J834" s="277"/>
      <c r="K834" s="277"/>
      <c r="L834" s="282"/>
      <c r="M834" s="283"/>
      <c r="N834" s="284"/>
      <c r="O834" s="284"/>
      <c r="P834" s="284"/>
      <c r="Q834" s="284"/>
      <c r="R834" s="284"/>
      <c r="S834" s="284"/>
      <c r="T834" s="28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86" t="s">
        <v>174</v>
      </c>
      <c r="AU834" s="286" t="s">
        <v>82</v>
      </c>
      <c r="AV834" s="15" t="s">
        <v>171</v>
      </c>
      <c r="AW834" s="15" t="s">
        <v>34</v>
      </c>
      <c r="AX834" s="15" t="s">
        <v>80</v>
      </c>
      <c r="AY834" s="286" t="s">
        <v>164</v>
      </c>
    </row>
    <row r="835" s="2" customFormat="1" ht="16.5" customHeight="1">
      <c r="A835" s="39"/>
      <c r="B835" s="40"/>
      <c r="C835" s="227" t="s">
        <v>848</v>
      </c>
      <c r="D835" s="227" t="s">
        <v>166</v>
      </c>
      <c r="E835" s="228" t="s">
        <v>849</v>
      </c>
      <c r="F835" s="229" t="s">
        <v>850</v>
      </c>
      <c r="G835" s="230" t="s">
        <v>169</v>
      </c>
      <c r="H835" s="231">
        <v>3.1709999999999998</v>
      </c>
      <c r="I835" s="232"/>
      <c r="J835" s="233">
        <f>ROUND(I835*H835,2)</f>
        <v>0</v>
      </c>
      <c r="K835" s="229" t="s">
        <v>170</v>
      </c>
      <c r="L835" s="45"/>
      <c r="M835" s="234" t="s">
        <v>21</v>
      </c>
      <c r="N835" s="235" t="s">
        <v>44</v>
      </c>
      <c r="O835" s="85"/>
      <c r="P835" s="236">
        <f>O835*H835</f>
        <v>0</v>
      </c>
      <c r="Q835" s="236">
        <v>2.45329</v>
      </c>
      <c r="R835" s="236">
        <f>Q835*H835</f>
        <v>7.7793825899999991</v>
      </c>
      <c r="S835" s="236">
        <v>0</v>
      </c>
      <c r="T835" s="237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38" t="s">
        <v>171</v>
      </c>
      <c r="AT835" s="238" t="s">
        <v>166</v>
      </c>
      <c r="AU835" s="238" t="s">
        <v>82</v>
      </c>
      <c r="AY835" s="18" t="s">
        <v>164</v>
      </c>
      <c r="BE835" s="239">
        <f>IF(N835="základní",J835,0)</f>
        <v>0</v>
      </c>
      <c r="BF835" s="239">
        <f>IF(N835="snížená",J835,0)</f>
        <v>0</v>
      </c>
      <c r="BG835" s="239">
        <f>IF(N835="zákl. přenesená",J835,0)</f>
        <v>0</v>
      </c>
      <c r="BH835" s="239">
        <f>IF(N835="sníž. přenesená",J835,0)</f>
        <v>0</v>
      </c>
      <c r="BI835" s="239">
        <f>IF(N835="nulová",J835,0)</f>
        <v>0</v>
      </c>
      <c r="BJ835" s="18" t="s">
        <v>80</v>
      </c>
      <c r="BK835" s="239">
        <f>ROUND(I835*H835,2)</f>
        <v>0</v>
      </c>
      <c r="BL835" s="18" t="s">
        <v>171</v>
      </c>
      <c r="BM835" s="238" t="s">
        <v>851</v>
      </c>
    </row>
    <row r="836" s="2" customFormat="1">
      <c r="A836" s="39"/>
      <c r="B836" s="40"/>
      <c r="C836" s="41"/>
      <c r="D836" s="240" t="s">
        <v>173</v>
      </c>
      <c r="E836" s="41"/>
      <c r="F836" s="241" t="s">
        <v>850</v>
      </c>
      <c r="G836" s="41"/>
      <c r="H836" s="41"/>
      <c r="I836" s="147"/>
      <c r="J836" s="41"/>
      <c r="K836" s="41"/>
      <c r="L836" s="45"/>
      <c r="M836" s="242"/>
      <c r="N836" s="243"/>
      <c r="O836" s="85"/>
      <c r="P836" s="85"/>
      <c r="Q836" s="85"/>
      <c r="R836" s="85"/>
      <c r="S836" s="85"/>
      <c r="T836" s="86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173</v>
      </c>
      <c r="AU836" s="18" t="s">
        <v>82</v>
      </c>
    </row>
    <row r="837" s="13" customFormat="1">
      <c r="A837" s="13"/>
      <c r="B837" s="244"/>
      <c r="C837" s="245"/>
      <c r="D837" s="240" t="s">
        <v>174</v>
      </c>
      <c r="E837" s="246" t="s">
        <v>21</v>
      </c>
      <c r="F837" s="247" t="s">
        <v>852</v>
      </c>
      <c r="G837" s="245"/>
      <c r="H837" s="246" t="s">
        <v>21</v>
      </c>
      <c r="I837" s="248"/>
      <c r="J837" s="245"/>
      <c r="K837" s="245"/>
      <c r="L837" s="249"/>
      <c r="M837" s="250"/>
      <c r="N837" s="251"/>
      <c r="O837" s="251"/>
      <c r="P837" s="251"/>
      <c r="Q837" s="251"/>
      <c r="R837" s="251"/>
      <c r="S837" s="251"/>
      <c r="T837" s="25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3" t="s">
        <v>174</v>
      </c>
      <c r="AU837" s="253" t="s">
        <v>82</v>
      </c>
      <c r="AV837" s="13" t="s">
        <v>80</v>
      </c>
      <c r="AW837" s="13" t="s">
        <v>34</v>
      </c>
      <c r="AX837" s="13" t="s">
        <v>73</v>
      </c>
      <c r="AY837" s="253" t="s">
        <v>164</v>
      </c>
    </row>
    <row r="838" s="14" customFormat="1">
      <c r="A838" s="14"/>
      <c r="B838" s="254"/>
      <c r="C838" s="255"/>
      <c r="D838" s="240" t="s">
        <v>174</v>
      </c>
      <c r="E838" s="256" t="s">
        <v>21</v>
      </c>
      <c r="F838" s="257" t="s">
        <v>853</v>
      </c>
      <c r="G838" s="255"/>
      <c r="H838" s="258">
        <v>0.10000000000000001</v>
      </c>
      <c r="I838" s="259"/>
      <c r="J838" s="255"/>
      <c r="K838" s="255"/>
      <c r="L838" s="260"/>
      <c r="M838" s="261"/>
      <c r="N838" s="262"/>
      <c r="O838" s="262"/>
      <c r="P838" s="262"/>
      <c r="Q838" s="262"/>
      <c r="R838" s="262"/>
      <c r="S838" s="262"/>
      <c r="T838" s="26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4" t="s">
        <v>174</v>
      </c>
      <c r="AU838" s="264" t="s">
        <v>82</v>
      </c>
      <c r="AV838" s="14" t="s">
        <v>82</v>
      </c>
      <c r="AW838" s="14" t="s">
        <v>34</v>
      </c>
      <c r="AX838" s="14" t="s">
        <v>73</v>
      </c>
      <c r="AY838" s="264" t="s">
        <v>164</v>
      </c>
    </row>
    <row r="839" s="13" customFormat="1">
      <c r="A839" s="13"/>
      <c r="B839" s="244"/>
      <c r="C839" s="245"/>
      <c r="D839" s="240" t="s">
        <v>174</v>
      </c>
      <c r="E839" s="246" t="s">
        <v>21</v>
      </c>
      <c r="F839" s="247" t="s">
        <v>854</v>
      </c>
      <c r="G839" s="245"/>
      <c r="H839" s="246" t="s">
        <v>21</v>
      </c>
      <c r="I839" s="248"/>
      <c r="J839" s="245"/>
      <c r="K839" s="245"/>
      <c r="L839" s="249"/>
      <c r="M839" s="250"/>
      <c r="N839" s="251"/>
      <c r="O839" s="251"/>
      <c r="P839" s="251"/>
      <c r="Q839" s="251"/>
      <c r="R839" s="251"/>
      <c r="S839" s="251"/>
      <c r="T839" s="25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53" t="s">
        <v>174</v>
      </c>
      <c r="AU839" s="253" t="s">
        <v>82</v>
      </c>
      <c r="AV839" s="13" t="s">
        <v>80</v>
      </c>
      <c r="AW839" s="13" t="s">
        <v>34</v>
      </c>
      <c r="AX839" s="13" t="s">
        <v>73</v>
      </c>
      <c r="AY839" s="253" t="s">
        <v>164</v>
      </c>
    </row>
    <row r="840" s="13" customFormat="1">
      <c r="A840" s="13"/>
      <c r="B840" s="244"/>
      <c r="C840" s="245"/>
      <c r="D840" s="240" t="s">
        <v>174</v>
      </c>
      <c r="E840" s="246" t="s">
        <v>21</v>
      </c>
      <c r="F840" s="247" t="s">
        <v>844</v>
      </c>
      <c r="G840" s="245"/>
      <c r="H840" s="246" t="s">
        <v>21</v>
      </c>
      <c r="I840" s="248"/>
      <c r="J840" s="245"/>
      <c r="K840" s="245"/>
      <c r="L840" s="249"/>
      <c r="M840" s="250"/>
      <c r="N840" s="251"/>
      <c r="O840" s="251"/>
      <c r="P840" s="251"/>
      <c r="Q840" s="251"/>
      <c r="R840" s="251"/>
      <c r="S840" s="251"/>
      <c r="T840" s="25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3" t="s">
        <v>174</v>
      </c>
      <c r="AU840" s="253" t="s">
        <v>82</v>
      </c>
      <c r="AV840" s="13" t="s">
        <v>80</v>
      </c>
      <c r="AW840" s="13" t="s">
        <v>34</v>
      </c>
      <c r="AX840" s="13" t="s">
        <v>73</v>
      </c>
      <c r="AY840" s="253" t="s">
        <v>164</v>
      </c>
    </row>
    <row r="841" s="14" customFormat="1">
      <c r="A841" s="14"/>
      <c r="B841" s="254"/>
      <c r="C841" s="255"/>
      <c r="D841" s="240" t="s">
        <v>174</v>
      </c>
      <c r="E841" s="256" t="s">
        <v>21</v>
      </c>
      <c r="F841" s="257" t="s">
        <v>855</v>
      </c>
      <c r="G841" s="255"/>
      <c r="H841" s="258">
        <v>1.647</v>
      </c>
      <c r="I841" s="259"/>
      <c r="J841" s="255"/>
      <c r="K841" s="255"/>
      <c r="L841" s="260"/>
      <c r="M841" s="261"/>
      <c r="N841" s="262"/>
      <c r="O841" s="262"/>
      <c r="P841" s="262"/>
      <c r="Q841" s="262"/>
      <c r="R841" s="262"/>
      <c r="S841" s="262"/>
      <c r="T841" s="263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4" t="s">
        <v>174</v>
      </c>
      <c r="AU841" s="264" t="s">
        <v>82</v>
      </c>
      <c r="AV841" s="14" t="s">
        <v>82</v>
      </c>
      <c r="AW841" s="14" t="s">
        <v>34</v>
      </c>
      <c r="AX841" s="14" t="s">
        <v>73</v>
      </c>
      <c r="AY841" s="264" t="s">
        <v>164</v>
      </c>
    </row>
    <row r="842" s="14" customFormat="1">
      <c r="A842" s="14"/>
      <c r="B842" s="254"/>
      <c r="C842" s="255"/>
      <c r="D842" s="240" t="s">
        <v>174</v>
      </c>
      <c r="E842" s="256" t="s">
        <v>21</v>
      </c>
      <c r="F842" s="257" t="s">
        <v>856</v>
      </c>
      <c r="G842" s="255"/>
      <c r="H842" s="258">
        <v>1.4239999999999999</v>
      </c>
      <c r="I842" s="259"/>
      <c r="J842" s="255"/>
      <c r="K842" s="255"/>
      <c r="L842" s="260"/>
      <c r="M842" s="261"/>
      <c r="N842" s="262"/>
      <c r="O842" s="262"/>
      <c r="P842" s="262"/>
      <c r="Q842" s="262"/>
      <c r="R842" s="262"/>
      <c r="S842" s="262"/>
      <c r="T842" s="263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64" t="s">
        <v>174</v>
      </c>
      <c r="AU842" s="264" t="s">
        <v>82</v>
      </c>
      <c r="AV842" s="14" t="s">
        <v>82</v>
      </c>
      <c r="AW842" s="14" t="s">
        <v>34</v>
      </c>
      <c r="AX842" s="14" t="s">
        <v>73</v>
      </c>
      <c r="AY842" s="264" t="s">
        <v>164</v>
      </c>
    </row>
    <row r="843" s="15" customFormat="1">
      <c r="A843" s="15"/>
      <c r="B843" s="276"/>
      <c r="C843" s="277"/>
      <c r="D843" s="240" t="s">
        <v>174</v>
      </c>
      <c r="E843" s="278" t="s">
        <v>21</v>
      </c>
      <c r="F843" s="279" t="s">
        <v>225</v>
      </c>
      <c r="G843" s="277"/>
      <c r="H843" s="280">
        <v>3.1709999999999998</v>
      </c>
      <c r="I843" s="281"/>
      <c r="J843" s="277"/>
      <c r="K843" s="277"/>
      <c r="L843" s="282"/>
      <c r="M843" s="283"/>
      <c r="N843" s="284"/>
      <c r="O843" s="284"/>
      <c r="P843" s="284"/>
      <c r="Q843" s="284"/>
      <c r="R843" s="284"/>
      <c r="S843" s="284"/>
      <c r="T843" s="28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86" t="s">
        <v>174</v>
      </c>
      <c r="AU843" s="286" t="s">
        <v>82</v>
      </c>
      <c r="AV843" s="15" t="s">
        <v>171</v>
      </c>
      <c r="AW843" s="15" t="s">
        <v>34</v>
      </c>
      <c r="AX843" s="15" t="s">
        <v>80</v>
      </c>
      <c r="AY843" s="286" t="s">
        <v>164</v>
      </c>
    </row>
    <row r="844" s="2" customFormat="1" ht="21.75" customHeight="1">
      <c r="A844" s="39"/>
      <c r="B844" s="40"/>
      <c r="C844" s="227" t="s">
        <v>857</v>
      </c>
      <c r="D844" s="227" t="s">
        <v>166</v>
      </c>
      <c r="E844" s="228" t="s">
        <v>858</v>
      </c>
      <c r="F844" s="229" t="s">
        <v>859</v>
      </c>
      <c r="G844" s="230" t="s">
        <v>169</v>
      </c>
      <c r="H844" s="231">
        <v>3.1709999999999998</v>
      </c>
      <c r="I844" s="232"/>
      <c r="J844" s="233">
        <f>ROUND(I844*H844,2)</f>
        <v>0</v>
      </c>
      <c r="K844" s="229" t="s">
        <v>170</v>
      </c>
      <c r="L844" s="45"/>
      <c r="M844" s="234" t="s">
        <v>21</v>
      </c>
      <c r="N844" s="235" t="s">
        <v>44</v>
      </c>
      <c r="O844" s="85"/>
      <c r="P844" s="236">
        <f>O844*H844</f>
        <v>0</v>
      </c>
      <c r="Q844" s="236">
        <v>0</v>
      </c>
      <c r="R844" s="236">
        <f>Q844*H844</f>
        <v>0</v>
      </c>
      <c r="S844" s="236">
        <v>0</v>
      </c>
      <c r="T844" s="237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8" t="s">
        <v>171</v>
      </c>
      <c r="AT844" s="238" t="s">
        <v>166</v>
      </c>
      <c r="AU844" s="238" t="s">
        <v>82</v>
      </c>
      <c r="AY844" s="18" t="s">
        <v>164</v>
      </c>
      <c r="BE844" s="239">
        <f>IF(N844="základní",J844,0)</f>
        <v>0</v>
      </c>
      <c r="BF844" s="239">
        <f>IF(N844="snížená",J844,0)</f>
        <v>0</v>
      </c>
      <c r="BG844" s="239">
        <f>IF(N844="zákl. přenesená",J844,0)</f>
        <v>0</v>
      </c>
      <c r="BH844" s="239">
        <f>IF(N844="sníž. přenesená",J844,0)</f>
        <v>0</v>
      </c>
      <c r="BI844" s="239">
        <f>IF(N844="nulová",J844,0)</f>
        <v>0</v>
      </c>
      <c r="BJ844" s="18" t="s">
        <v>80</v>
      </c>
      <c r="BK844" s="239">
        <f>ROUND(I844*H844,2)</f>
        <v>0</v>
      </c>
      <c r="BL844" s="18" t="s">
        <v>171</v>
      </c>
      <c r="BM844" s="238" t="s">
        <v>860</v>
      </c>
    </row>
    <row r="845" s="2" customFormat="1">
      <c r="A845" s="39"/>
      <c r="B845" s="40"/>
      <c r="C845" s="41"/>
      <c r="D845" s="240" t="s">
        <v>173</v>
      </c>
      <c r="E845" s="41"/>
      <c r="F845" s="241" t="s">
        <v>859</v>
      </c>
      <c r="G845" s="41"/>
      <c r="H845" s="41"/>
      <c r="I845" s="147"/>
      <c r="J845" s="41"/>
      <c r="K845" s="41"/>
      <c r="L845" s="45"/>
      <c r="M845" s="242"/>
      <c r="N845" s="243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173</v>
      </c>
      <c r="AU845" s="18" t="s">
        <v>82</v>
      </c>
    </row>
    <row r="846" s="2" customFormat="1" ht="16.5" customHeight="1">
      <c r="A846" s="39"/>
      <c r="B846" s="40"/>
      <c r="C846" s="227" t="s">
        <v>861</v>
      </c>
      <c r="D846" s="227" t="s">
        <v>166</v>
      </c>
      <c r="E846" s="228" t="s">
        <v>862</v>
      </c>
      <c r="F846" s="229" t="s">
        <v>863</v>
      </c>
      <c r="G846" s="230" t="s">
        <v>181</v>
      </c>
      <c r="H846" s="231">
        <v>0.086999999999999994</v>
      </c>
      <c r="I846" s="232"/>
      <c r="J846" s="233">
        <f>ROUND(I846*H846,2)</f>
        <v>0</v>
      </c>
      <c r="K846" s="229" t="s">
        <v>170</v>
      </c>
      <c r="L846" s="45"/>
      <c r="M846" s="234" t="s">
        <v>21</v>
      </c>
      <c r="N846" s="235" t="s">
        <v>44</v>
      </c>
      <c r="O846" s="85"/>
      <c r="P846" s="236">
        <f>O846*H846</f>
        <v>0</v>
      </c>
      <c r="Q846" s="236">
        <v>1.06277</v>
      </c>
      <c r="R846" s="236">
        <f>Q846*H846</f>
        <v>0.092460989999999993</v>
      </c>
      <c r="S846" s="236">
        <v>0</v>
      </c>
      <c r="T846" s="237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38" t="s">
        <v>171</v>
      </c>
      <c r="AT846" s="238" t="s">
        <v>166</v>
      </c>
      <c r="AU846" s="238" t="s">
        <v>82</v>
      </c>
      <c r="AY846" s="18" t="s">
        <v>164</v>
      </c>
      <c r="BE846" s="239">
        <f>IF(N846="základní",J846,0)</f>
        <v>0</v>
      </c>
      <c r="BF846" s="239">
        <f>IF(N846="snížená",J846,0)</f>
        <v>0</v>
      </c>
      <c r="BG846" s="239">
        <f>IF(N846="zákl. přenesená",J846,0)</f>
        <v>0</v>
      </c>
      <c r="BH846" s="239">
        <f>IF(N846="sníž. přenesená",J846,0)</f>
        <v>0</v>
      </c>
      <c r="BI846" s="239">
        <f>IF(N846="nulová",J846,0)</f>
        <v>0</v>
      </c>
      <c r="BJ846" s="18" t="s">
        <v>80</v>
      </c>
      <c r="BK846" s="239">
        <f>ROUND(I846*H846,2)</f>
        <v>0</v>
      </c>
      <c r="BL846" s="18" t="s">
        <v>171</v>
      </c>
      <c r="BM846" s="238" t="s">
        <v>864</v>
      </c>
    </row>
    <row r="847" s="2" customFormat="1">
      <c r="A847" s="39"/>
      <c r="B847" s="40"/>
      <c r="C847" s="41"/>
      <c r="D847" s="240" t="s">
        <v>173</v>
      </c>
      <c r="E847" s="41"/>
      <c r="F847" s="241" t="s">
        <v>863</v>
      </c>
      <c r="G847" s="41"/>
      <c r="H847" s="41"/>
      <c r="I847" s="147"/>
      <c r="J847" s="41"/>
      <c r="K847" s="41"/>
      <c r="L847" s="45"/>
      <c r="M847" s="242"/>
      <c r="N847" s="243"/>
      <c r="O847" s="85"/>
      <c r="P847" s="85"/>
      <c r="Q847" s="85"/>
      <c r="R847" s="85"/>
      <c r="S847" s="85"/>
      <c r="T847" s="86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173</v>
      </c>
      <c r="AU847" s="18" t="s">
        <v>82</v>
      </c>
    </row>
    <row r="848" s="13" customFormat="1">
      <c r="A848" s="13"/>
      <c r="B848" s="244"/>
      <c r="C848" s="245"/>
      <c r="D848" s="240" t="s">
        <v>174</v>
      </c>
      <c r="E848" s="246" t="s">
        <v>21</v>
      </c>
      <c r="F848" s="247" t="s">
        <v>852</v>
      </c>
      <c r="G848" s="245"/>
      <c r="H848" s="246" t="s">
        <v>21</v>
      </c>
      <c r="I848" s="248"/>
      <c r="J848" s="245"/>
      <c r="K848" s="245"/>
      <c r="L848" s="249"/>
      <c r="M848" s="250"/>
      <c r="N848" s="251"/>
      <c r="O848" s="251"/>
      <c r="P848" s="251"/>
      <c r="Q848" s="251"/>
      <c r="R848" s="251"/>
      <c r="S848" s="251"/>
      <c r="T848" s="25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53" t="s">
        <v>174</v>
      </c>
      <c r="AU848" s="253" t="s">
        <v>82</v>
      </c>
      <c r="AV848" s="13" t="s">
        <v>80</v>
      </c>
      <c r="AW848" s="13" t="s">
        <v>34</v>
      </c>
      <c r="AX848" s="13" t="s">
        <v>73</v>
      </c>
      <c r="AY848" s="253" t="s">
        <v>164</v>
      </c>
    </row>
    <row r="849" s="14" customFormat="1">
      <c r="A849" s="14"/>
      <c r="B849" s="254"/>
      <c r="C849" s="255"/>
      <c r="D849" s="240" t="s">
        <v>174</v>
      </c>
      <c r="E849" s="256" t="s">
        <v>21</v>
      </c>
      <c r="F849" s="257" t="s">
        <v>865</v>
      </c>
      <c r="G849" s="255"/>
      <c r="H849" s="258">
        <v>0.0030000000000000001</v>
      </c>
      <c r="I849" s="259"/>
      <c r="J849" s="255"/>
      <c r="K849" s="255"/>
      <c r="L849" s="260"/>
      <c r="M849" s="261"/>
      <c r="N849" s="262"/>
      <c r="O849" s="262"/>
      <c r="P849" s="262"/>
      <c r="Q849" s="262"/>
      <c r="R849" s="262"/>
      <c r="S849" s="262"/>
      <c r="T849" s="263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64" t="s">
        <v>174</v>
      </c>
      <c r="AU849" s="264" t="s">
        <v>82</v>
      </c>
      <c r="AV849" s="14" t="s">
        <v>82</v>
      </c>
      <c r="AW849" s="14" t="s">
        <v>34</v>
      </c>
      <c r="AX849" s="14" t="s">
        <v>73</v>
      </c>
      <c r="AY849" s="264" t="s">
        <v>164</v>
      </c>
    </row>
    <row r="850" s="13" customFormat="1">
      <c r="A850" s="13"/>
      <c r="B850" s="244"/>
      <c r="C850" s="245"/>
      <c r="D850" s="240" t="s">
        <v>174</v>
      </c>
      <c r="E850" s="246" t="s">
        <v>21</v>
      </c>
      <c r="F850" s="247" t="s">
        <v>854</v>
      </c>
      <c r="G850" s="245"/>
      <c r="H850" s="246" t="s">
        <v>21</v>
      </c>
      <c r="I850" s="248"/>
      <c r="J850" s="245"/>
      <c r="K850" s="245"/>
      <c r="L850" s="249"/>
      <c r="M850" s="250"/>
      <c r="N850" s="251"/>
      <c r="O850" s="251"/>
      <c r="P850" s="251"/>
      <c r="Q850" s="251"/>
      <c r="R850" s="251"/>
      <c r="S850" s="251"/>
      <c r="T850" s="25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53" t="s">
        <v>174</v>
      </c>
      <c r="AU850" s="253" t="s">
        <v>82</v>
      </c>
      <c r="AV850" s="13" t="s">
        <v>80</v>
      </c>
      <c r="AW850" s="13" t="s">
        <v>34</v>
      </c>
      <c r="AX850" s="13" t="s">
        <v>73</v>
      </c>
      <c r="AY850" s="253" t="s">
        <v>164</v>
      </c>
    </row>
    <row r="851" s="13" customFormat="1">
      <c r="A851" s="13"/>
      <c r="B851" s="244"/>
      <c r="C851" s="245"/>
      <c r="D851" s="240" t="s">
        <v>174</v>
      </c>
      <c r="E851" s="246" t="s">
        <v>21</v>
      </c>
      <c r="F851" s="247" t="s">
        <v>844</v>
      </c>
      <c r="G851" s="245"/>
      <c r="H851" s="246" t="s">
        <v>21</v>
      </c>
      <c r="I851" s="248"/>
      <c r="J851" s="245"/>
      <c r="K851" s="245"/>
      <c r="L851" s="249"/>
      <c r="M851" s="250"/>
      <c r="N851" s="251"/>
      <c r="O851" s="251"/>
      <c r="P851" s="251"/>
      <c r="Q851" s="251"/>
      <c r="R851" s="251"/>
      <c r="S851" s="251"/>
      <c r="T851" s="25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3" t="s">
        <v>174</v>
      </c>
      <c r="AU851" s="253" t="s">
        <v>82</v>
      </c>
      <c r="AV851" s="13" t="s">
        <v>80</v>
      </c>
      <c r="AW851" s="13" t="s">
        <v>34</v>
      </c>
      <c r="AX851" s="13" t="s">
        <v>73</v>
      </c>
      <c r="AY851" s="253" t="s">
        <v>164</v>
      </c>
    </row>
    <row r="852" s="14" customFormat="1">
      <c r="A852" s="14"/>
      <c r="B852" s="254"/>
      <c r="C852" s="255"/>
      <c r="D852" s="240" t="s">
        <v>174</v>
      </c>
      <c r="E852" s="256" t="s">
        <v>21</v>
      </c>
      <c r="F852" s="257" t="s">
        <v>866</v>
      </c>
      <c r="G852" s="255"/>
      <c r="H852" s="258">
        <v>0.044999999999999998</v>
      </c>
      <c r="I852" s="259"/>
      <c r="J852" s="255"/>
      <c r="K852" s="255"/>
      <c r="L852" s="260"/>
      <c r="M852" s="261"/>
      <c r="N852" s="262"/>
      <c r="O852" s="262"/>
      <c r="P852" s="262"/>
      <c r="Q852" s="262"/>
      <c r="R852" s="262"/>
      <c r="S852" s="262"/>
      <c r="T852" s="26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4" t="s">
        <v>174</v>
      </c>
      <c r="AU852" s="264" t="s">
        <v>82</v>
      </c>
      <c r="AV852" s="14" t="s">
        <v>82</v>
      </c>
      <c r="AW852" s="14" t="s">
        <v>34</v>
      </c>
      <c r="AX852" s="14" t="s">
        <v>73</v>
      </c>
      <c r="AY852" s="264" t="s">
        <v>164</v>
      </c>
    </row>
    <row r="853" s="14" customFormat="1">
      <c r="A853" s="14"/>
      <c r="B853" s="254"/>
      <c r="C853" s="255"/>
      <c r="D853" s="240" t="s">
        <v>174</v>
      </c>
      <c r="E853" s="256" t="s">
        <v>21</v>
      </c>
      <c r="F853" s="257" t="s">
        <v>867</v>
      </c>
      <c r="G853" s="255"/>
      <c r="H853" s="258">
        <v>0.039</v>
      </c>
      <c r="I853" s="259"/>
      <c r="J853" s="255"/>
      <c r="K853" s="255"/>
      <c r="L853" s="260"/>
      <c r="M853" s="261"/>
      <c r="N853" s="262"/>
      <c r="O853" s="262"/>
      <c r="P853" s="262"/>
      <c r="Q853" s="262"/>
      <c r="R853" s="262"/>
      <c r="S853" s="262"/>
      <c r="T853" s="263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64" t="s">
        <v>174</v>
      </c>
      <c r="AU853" s="264" t="s">
        <v>82</v>
      </c>
      <c r="AV853" s="14" t="s">
        <v>82</v>
      </c>
      <c r="AW853" s="14" t="s">
        <v>34</v>
      </c>
      <c r="AX853" s="14" t="s">
        <v>73</v>
      </c>
      <c r="AY853" s="264" t="s">
        <v>164</v>
      </c>
    </row>
    <row r="854" s="15" customFormat="1">
      <c r="A854" s="15"/>
      <c r="B854" s="276"/>
      <c r="C854" s="277"/>
      <c r="D854" s="240" t="s">
        <v>174</v>
      </c>
      <c r="E854" s="278" t="s">
        <v>21</v>
      </c>
      <c r="F854" s="279" t="s">
        <v>225</v>
      </c>
      <c r="G854" s="277"/>
      <c r="H854" s="280">
        <v>0.086999999999999994</v>
      </c>
      <c r="I854" s="281"/>
      <c r="J854" s="277"/>
      <c r="K854" s="277"/>
      <c r="L854" s="282"/>
      <c r="M854" s="283"/>
      <c r="N854" s="284"/>
      <c r="O854" s="284"/>
      <c r="P854" s="284"/>
      <c r="Q854" s="284"/>
      <c r="R854" s="284"/>
      <c r="S854" s="284"/>
      <c r="T854" s="28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86" t="s">
        <v>174</v>
      </c>
      <c r="AU854" s="286" t="s">
        <v>82</v>
      </c>
      <c r="AV854" s="15" t="s">
        <v>171</v>
      </c>
      <c r="AW854" s="15" t="s">
        <v>34</v>
      </c>
      <c r="AX854" s="15" t="s">
        <v>80</v>
      </c>
      <c r="AY854" s="286" t="s">
        <v>164</v>
      </c>
    </row>
    <row r="855" s="2" customFormat="1" ht="21.75" customHeight="1">
      <c r="A855" s="39"/>
      <c r="B855" s="40"/>
      <c r="C855" s="227" t="s">
        <v>868</v>
      </c>
      <c r="D855" s="227" t="s">
        <v>166</v>
      </c>
      <c r="E855" s="228" t="s">
        <v>869</v>
      </c>
      <c r="F855" s="229" t="s">
        <v>870</v>
      </c>
      <c r="G855" s="230" t="s">
        <v>253</v>
      </c>
      <c r="H855" s="231">
        <v>56.100000000000001</v>
      </c>
      <c r="I855" s="232"/>
      <c r="J855" s="233">
        <f>ROUND(I855*H855,2)</f>
        <v>0</v>
      </c>
      <c r="K855" s="229" t="s">
        <v>170</v>
      </c>
      <c r="L855" s="45"/>
      <c r="M855" s="234" t="s">
        <v>21</v>
      </c>
      <c r="N855" s="235" t="s">
        <v>44</v>
      </c>
      <c r="O855" s="85"/>
      <c r="P855" s="236">
        <f>O855*H855</f>
        <v>0</v>
      </c>
      <c r="Q855" s="236">
        <v>2.0000000000000002E-05</v>
      </c>
      <c r="R855" s="236">
        <f>Q855*H855</f>
        <v>0.0011220000000000002</v>
      </c>
      <c r="S855" s="236">
        <v>0</v>
      </c>
      <c r="T855" s="237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38" t="s">
        <v>171</v>
      </c>
      <c r="AT855" s="238" t="s">
        <v>166</v>
      </c>
      <c r="AU855" s="238" t="s">
        <v>82</v>
      </c>
      <c r="AY855" s="18" t="s">
        <v>164</v>
      </c>
      <c r="BE855" s="239">
        <f>IF(N855="základní",J855,0)</f>
        <v>0</v>
      </c>
      <c r="BF855" s="239">
        <f>IF(N855="snížená",J855,0)</f>
        <v>0</v>
      </c>
      <c r="BG855" s="239">
        <f>IF(N855="zákl. přenesená",J855,0)</f>
        <v>0</v>
      </c>
      <c r="BH855" s="239">
        <f>IF(N855="sníž. přenesená",J855,0)</f>
        <v>0</v>
      </c>
      <c r="BI855" s="239">
        <f>IF(N855="nulová",J855,0)</f>
        <v>0</v>
      </c>
      <c r="BJ855" s="18" t="s">
        <v>80</v>
      </c>
      <c r="BK855" s="239">
        <f>ROUND(I855*H855,2)</f>
        <v>0</v>
      </c>
      <c r="BL855" s="18" t="s">
        <v>171</v>
      </c>
      <c r="BM855" s="238" t="s">
        <v>871</v>
      </c>
    </row>
    <row r="856" s="2" customFormat="1">
      <c r="A856" s="39"/>
      <c r="B856" s="40"/>
      <c r="C856" s="41"/>
      <c r="D856" s="240" t="s">
        <v>173</v>
      </c>
      <c r="E856" s="41"/>
      <c r="F856" s="241" t="s">
        <v>870</v>
      </c>
      <c r="G856" s="41"/>
      <c r="H856" s="41"/>
      <c r="I856" s="147"/>
      <c r="J856" s="41"/>
      <c r="K856" s="41"/>
      <c r="L856" s="45"/>
      <c r="M856" s="242"/>
      <c r="N856" s="243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173</v>
      </c>
      <c r="AU856" s="18" t="s">
        <v>82</v>
      </c>
    </row>
    <row r="857" s="13" customFormat="1">
      <c r="A857" s="13"/>
      <c r="B857" s="244"/>
      <c r="C857" s="245"/>
      <c r="D857" s="240" t="s">
        <v>174</v>
      </c>
      <c r="E857" s="246" t="s">
        <v>21</v>
      </c>
      <c r="F857" s="247" t="s">
        <v>844</v>
      </c>
      <c r="G857" s="245"/>
      <c r="H857" s="246" t="s">
        <v>21</v>
      </c>
      <c r="I857" s="248"/>
      <c r="J857" s="245"/>
      <c r="K857" s="245"/>
      <c r="L857" s="249"/>
      <c r="M857" s="250"/>
      <c r="N857" s="251"/>
      <c r="O857" s="251"/>
      <c r="P857" s="251"/>
      <c r="Q857" s="251"/>
      <c r="R857" s="251"/>
      <c r="S857" s="251"/>
      <c r="T857" s="252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53" t="s">
        <v>174</v>
      </c>
      <c r="AU857" s="253" t="s">
        <v>82</v>
      </c>
      <c r="AV857" s="13" t="s">
        <v>80</v>
      </c>
      <c r="AW857" s="13" t="s">
        <v>34</v>
      </c>
      <c r="AX857" s="13" t="s">
        <v>73</v>
      </c>
      <c r="AY857" s="253" t="s">
        <v>164</v>
      </c>
    </row>
    <row r="858" s="14" customFormat="1">
      <c r="A858" s="14"/>
      <c r="B858" s="254"/>
      <c r="C858" s="255"/>
      <c r="D858" s="240" t="s">
        <v>174</v>
      </c>
      <c r="E858" s="256" t="s">
        <v>21</v>
      </c>
      <c r="F858" s="257" t="s">
        <v>872</v>
      </c>
      <c r="G858" s="255"/>
      <c r="H858" s="258">
        <v>12.5</v>
      </c>
      <c r="I858" s="259"/>
      <c r="J858" s="255"/>
      <c r="K858" s="255"/>
      <c r="L858" s="260"/>
      <c r="M858" s="261"/>
      <c r="N858" s="262"/>
      <c r="O858" s="262"/>
      <c r="P858" s="262"/>
      <c r="Q858" s="262"/>
      <c r="R858" s="262"/>
      <c r="S858" s="262"/>
      <c r="T858" s="263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64" t="s">
        <v>174</v>
      </c>
      <c r="AU858" s="264" t="s">
        <v>82</v>
      </c>
      <c r="AV858" s="14" t="s">
        <v>82</v>
      </c>
      <c r="AW858" s="14" t="s">
        <v>34</v>
      </c>
      <c r="AX858" s="14" t="s">
        <v>73</v>
      </c>
      <c r="AY858" s="264" t="s">
        <v>164</v>
      </c>
    </row>
    <row r="859" s="14" customFormat="1">
      <c r="A859" s="14"/>
      <c r="B859" s="254"/>
      <c r="C859" s="255"/>
      <c r="D859" s="240" t="s">
        <v>174</v>
      </c>
      <c r="E859" s="256" t="s">
        <v>21</v>
      </c>
      <c r="F859" s="257" t="s">
        <v>873</v>
      </c>
      <c r="G859" s="255"/>
      <c r="H859" s="258">
        <v>6.0999999999999996</v>
      </c>
      <c r="I859" s="259"/>
      <c r="J859" s="255"/>
      <c r="K859" s="255"/>
      <c r="L859" s="260"/>
      <c r="M859" s="261"/>
      <c r="N859" s="262"/>
      <c r="O859" s="262"/>
      <c r="P859" s="262"/>
      <c r="Q859" s="262"/>
      <c r="R859" s="262"/>
      <c r="S859" s="262"/>
      <c r="T859" s="263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64" t="s">
        <v>174</v>
      </c>
      <c r="AU859" s="264" t="s">
        <v>82</v>
      </c>
      <c r="AV859" s="14" t="s">
        <v>82</v>
      </c>
      <c r="AW859" s="14" t="s">
        <v>34</v>
      </c>
      <c r="AX859" s="14" t="s">
        <v>73</v>
      </c>
      <c r="AY859" s="264" t="s">
        <v>164</v>
      </c>
    </row>
    <row r="860" s="14" customFormat="1">
      <c r="A860" s="14"/>
      <c r="B860" s="254"/>
      <c r="C860" s="255"/>
      <c r="D860" s="240" t="s">
        <v>174</v>
      </c>
      <c r="E860" s="256" t="s">
        <v>21</v>
      </c>
      <c r="F860" s="257" t="s">
        <v>874</v>
      </c>
      <c r="G860" s="255"/>
      <c r="H860" s="258">
        <v>8.8499999999999996</v>
      </c>
      <c r="I860" s="259"/>
      <c r="J860" s="255"/>
      <c r="K860" s="255"/>
      <c r="L860" s="260"/>
      <c r="M860" s="261"/>
      <c r="N860" s="262"/>
      <c r="O860" s="262"/>
      <c r="P860" s="262"/>
      <c r="Q860" s="262"/>
      <c r="R860" s="262"/>
      <c r="S860" s="262"/>
      <c r="T860" s="26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4" t="s">
        <v>174</v>
      </c>
      <c r="AU860" s="264" t="s">
        <v>82</v>
      </c>
      <c r="AV860" s="14" t="s">
        <v>82</v>
      </c>
      <c r="AW860" s="14" t="s">
        <v>34</v>
      </c>
      <c r="AX860" s="14" t="s">
        <v>73</v>
      </c>
      <c r="AY860" s="264" t="s">
        <v>164</v>
      </c>
    </row>
    <row r="861" s="14" customFormat="1">
      <c r="A861" s="14"/>
      <c r="B861" s="254"/>
      <c r="C861" s="255"/>
      <c r="D861" s="240" t="s">
        <v>174</v>
      </c>
      <c r="E861" s="256" t="s">
        <v>21</v>
      </c>
      <c r="F861" s="257" t="s">
        <v>875</v>
      </c>
      <c r="G861" s="255"/>
      <c r="H861" s="258">
        <v>28.649999999999999</v>
      </c>
      <c r="I861" s="259"/>
      <c r="J861" s="255"/>
      <c r="K861" s="255"/>
      <c r="L861" s="260"/>
      <c r="M861" s="261"/>
      <c r="N861" s="262"/>
      <c r="O861" s="262"/>
      <c r="P861" s="262"/>
      <c r="Q861" s="262"/>
      <c r="R861" s="262"/>
      <c r="S861" s="262"/>
      <c r="T861" s="26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4" t="s">
        <v>174</v>
      </c>
      <c r="AU861" s="264" t="s">
        <v>82</v>
      </c>
      <c r="AV861" s="14" t="s">
        <v>82</v>
      </c>
      <c r="AW861" s="14" t="s">
        <v>34</v>
      </c>
      <c r="AX861" s="14" t="s">
        <v>73</v>
      </c>
      <c r="AY861" s="264" t="s">
        <v>164</v>
      </c>
    </row>
    <row r="862" s="15" customFormat="1">
      <c r="A862" s="15"/>
      <c r="B862" s="276"/>
      <c r="C862" s="277"/>
      <c r="D862" s="240" t="s">
        <v>174</v>
      </c>
      <c r="E862" s="278" t="s">
        <v>21</v>
      </c>
      <c r="F862" s="279" t="s">
        <v>225</v>
      </c>
      <c r="G862" s="277"/>
      <c r="H862" s="280">
        <v>56.100000000000001</v>
      </c>
      <c r="I862" s="281"/>
      <c r="J862" s="277"/>
      <c r="K862" s="277"/>
      <c r="L862" s="282"/>
      <c r="M862" s="283"/>
      <c r="N862" s="284"/>
      <c r="O862" s="284"/>
      <c r="P862" s="284"/>
      <c r="Q862" s="284"/>
      <c r="R862" s="284"/>
      <c r="S862" s="284"/>
      <c r="T862" s="28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86" t="s">
        <v>174</v>
      </c>
      <c r="AU862" s="286" t="s">
        <v>82</v>
      </c>
      <c r="AV862" s="15" t="s">
        <v>171</v>
      </c>
      <c r="AW862" s="15" t="s">
        <v>34</v>
      </c>
      <c r="AX862" s="15" t="s">
        <v>80</v>
      </c>
      <c r="AY862" s="286" t="s">
        <v>164</v>
      </c>
    </row>
    <row r="863" s="2" customFormat="1" ht="16.5" customHeight="1">
      <c r="A863" s="39"/>
      <c r="B863" s="40"/>
      <c r="C863" s="227" t="s">
        <v>876</v>
      </c>
      <c r="D863" s="227" t="s">
        <v>166</v>
      </c>
      <c r="E863" s="228" t="s">
        <v>877</v>
      </c>
      <c r="F863" s="229" t="s">
        <v>878</v>
      </c>
      <c r="G863" s="230" t="s">
        <v>169</v>
      </c>
      <c r="H863" s="231">
        <v>4.9199999999999999</v>
      </c>
      <c r="I863" s="232"/>
      <c r="J863" s="233">
        <f>ROUND(I863*H863,2)</f>
        <v>0</v>
      </c>
      <c r="K863" s="229" t="s">
        <v>170</v>
      </c>
      <c r="L863" s="45"/>
      <c r="M863" s="234" t="s">
        <v>21</v>
      </c>
      <c r="N863" s="235" t="s">
        <v>44</v>
      </c>
      <c r="O863" s="85"/>
      <c r="P863" s="236">
        <f>O863*H863</f>
        <v>0</v>
      </c>
      <c r="Q863" s="236">
        <v>2.45329</v>
      </c>
      <c r="R863" s="236">
        <f>Q863*H863</f>
        <v>12.0701868</v>
      </c>
      <c r="S863" s="236">
        <v>0</v>
      </c>
      <c r="T863" s="237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8" t="s">
        <v>171</v>
      </c>
      <c r="AT863" s="238" t="s">
        <v>166</v>
      </c>
      <c r="AU863" s="238" t="s">
        <v>82</v>
      </c>
      <c r="AY863" s="18" t="s">
        <v>164</v>
      </c>
      <c r="BE863" s="239">
        <f>IF(N863="základní",J863,0)</f>
        <v>0</v>
      </c>
      <c r="BF863" s="239">
        <f>IF(N863="snížená",J863,0)</f>
        <v>0</v>
      </c>
      <c r="BG863" s="239">
        <f>IF(N863="zákl. přenesená",J863,0)</f>
        <v>0</v>
      </c>
      <c r="BH863" s="239">
        <f>IF(N863="sníž. přenesená",J863,0)</f>
        <v>0</v>
      </c>
      <c r="BI863" s="239">
        <f>IF(N863="nulová",J863,0)</f>
        <v>0</v>
      </c>
      <c r="BJ863" s="18" t="s">
        <v>80</v>
      </c>
      <c r="BK863" s="239">
        <f>ROUND(I863*H863,2)</f>
        <v>0</v>
      </c>
      <c r="BL863" s="18" t="s">
        <v>171</v>
      </c>
      <c r="BM863" s="238" t="s">
        <v>879</v>
      </c>
    </row>
    <row r="864" s="2" customFormat="1">
      <c r="A864" s="39"/>
      <c r="B864" s="40"/>
      <c r="C864" s="41"/>
      <c r="D864" s="240" t="s">
        <v>173</v>
      </c>
      <c r="E864" s="41"/>
      <c r="F864" s="241" t="s">
        <v>878</v>
      </c>
      <c r="G864" s="41"/>
      <c r="H864" s="41"/>
      <c r="I864" s="147"/>
      <c r="J864" s="41"/>
      <c r="K864" s="41"/>
      <c r="L864" s="45"/>
      <c r="M864" s="242"/>
      <c r="N864" s="243"/>
      <c r="O864" s="85"/>
      <c r="P864" s="85"/>
      <c r="Q864" s="85"/>
      <c r="R864" s="85"/>
      <c r="S864" s="85"/>
      <c r="T864" s="86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173</v>
      </c>
      <c r="AU864" s="18" t="s">
        <v>82</v>
      </c>
    </row>
    <row r="865" s="13" customFormat="1">
      <c r="A865" s="13"/>
      <c r="B865" s="244"/>
      <c r="C865" s="245"/>
      <c r="D865" s="240" t="s">
        <v>174</v>
      </c>
      <c r="E865" s="246" t="s">
        <v>21</v>
      </c>
      <c r="F865" s="247" t="s">
        <v>844</v>
      </c>
      <c r="G865" s="245"/>
      <c r="H865" s="246" t="s">
        <v>21</v>
      </c>
      <c r="I865" s="248"/>
      <c r="J865" s="245"/>
      <c r="K865" s="245"/>
      <c r="L865" s="249"/>
      <c r="M865" s="250"/>
      <c r="N865" s="251"/>
      <c r="O865" s="251"/>
      <c r="P865" s="251"/>
      <c r="Q865" s="251"/>
      <c r="R865" s="251"/>
      <c r="S865" s="251"/>
      <c r="T865" s="25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3" t="s">
        <v>174</v>
      </c>
      <c r="AU865" s="253" t="s">
        <v>82</v>
      </c>
      <c r="AV865" s="13" t="s">
        <v>80</v>
      </c>
      <c r="AW865" s="13" t="s">
        <v>34</v>
      </c>
      <c r="AX865" s="13" t="s">
        <v>73</v>
      </c>
      <c r="AY865" s="253" t="s">
        <v>164</v>
      </c>
    </row>
    <row r="866" s="13" customFormat="1">
      <c r="A866" s="13"/>
      <c r="B866" s="244"/>
      <c r="C866" s="245"/>
      <c r="D866" s="240" t="s">
        <v>174</v>
      </c>
      <c r="E866" s="246" t="s">
        <v>21</v>
      </c>
      <c r="F866" s="247" t="s">
        <v>880</v>
      </c>
      <c r="G866" s="245"/>
      <c r="H866" s="246" t="s">
        <v>21</v>
      </c>
      <c r="I866" s="248"/>
      <c r="J866" s="245"/>
      <c r="K866" s="245"/>
      <c r="L866" s="249"/>
      <c r="M866" s="250"/>
      <c r="N866" s="251"/>
      <c r="O866" s="251"/>
      <c r="P866" s="251"/>
      <c r="Q866" s="251"/>
      <c r="R866" s="251"/>
      <c r="S866" s="251"/>
      <c r="T866" s="25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53" t="s">
        <v>174</v>
      </c>
      <c r="AU866" s="253" t="s">
        <v>82</v>
      </c>
      <c r="AV866" s="13" t="s">
        <v>80</v>
      </c>
      <c r="AW866" s="13" t="s">
        <v>34</v>
      </c>
      <c r="AX866" s="13" t="s">
        <v>73</v>
      </c>
      <c r="AY866" s="253" t="s">
        <v>164</v>
      </c>
    </row>
    <row r="867" s="14" customFormat="1">
      <c r="A867" s="14"/>
      <c r="B867" s="254"/>
      <c r="C867" s="255"/>
      <c r="D867" s="240" t="s">
        <v>174</v>
      </c>
      <c r="E867" s="256" t="s">
        <v>21</v>
      </c>
      <c r="F867" s="257" t="s">
        <v>845</v>
      </c>
      <c r="G867" s="255"/>
      <c r="H867" s="258">
        <v>1.415</v>
      </c>
      <c r="I867" s="259"/>
      <c r="J867" s="255"/>
      <c r="K867" s="255"/>
      <c r="L867" s="260"/>
      <c r="M867" s="261"/>
      <c r="N867" s="262"/>
      <c r="O867" s="262"/>
      <c r="P867" s="262"/>
      <c r="Q867" s="262"/>
      <c r="R867" s="262"/>
      <c r="S867" s="262"/>
      <c r="T867" s="263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64" t="s">
        <v>174</v>
      </c>
      <c r="AU867" s="264" t="s">
        <v>82</v>
      </c>
      <c r="AV867" s="14" t="s">
        <v>82</v>
      </c>
      <c r="AW867" s="14" t="s">
        <v>34</v>
      </c>
      <c r="AX867" s="14" t="s">
        <v>73</v>
      </c>
      <c r="AY867" s="264" t="s">
        <v>164</v>
      </c>
    </row>
    <row r="868" s="14" customFormat="1">
      <c r="A868" s="14"/>
      <c r="B868" s="254"/>
      <c r="C868" s="255"/>
      <c r="D868" s="240" t="s">
        <v>174</v>
      </c>
      <c r="E868" s="256" t="s">
        <v>21</v>
      </c>
      <c r="F868" s="257" t="s">
        <v>846</v>
      </c>
      <c r="G868" s="255"/>
      <c r="H868" s="258">
        <v>1.0820000000000001</v>
      </c>
      <c r="I868" s="259"/>
      <c r="J868" s="255"/>
      <c r="K868" s="255"/>
      <c r="L868" s="260"/>
      <c r="M868" s="261"/>
      <c r="N868" s="262"/>
      <c r="O868" s="262"/>
      <c r="P868" s="262"/>
      <c r="Q868" s="262"/>
      <c r="R868" s="262"/>
      <c r="S868" s="262"/>
      <c r="T868" s="263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64" t="s">
        <v>174</v>
      </c>
      <c r="AU868" s="264" t="s">
        <v>82</v>
      </c>
      <c r="AV868" s="14" t="s">
        <v>82</v>
      </c>
      <c r="AW868" s="14" t="s">
        <v>34</v>
      </c>
      <c r="AX868" s="14" t="s">
        <v>73</v>
      </c>
      <c r="AY868" s="264" t="s">
        <v>164</v>
      </c>
    </row>
    <row r="869" s="14" customFormat="1">
      <c r="A869" s="14"/>
      <c r="B869" s="254"/>
      <c r="C869" s="255"/>
      <c r="D869" s="240" t="s">
        <v>174</v>
      </c>
      <c r="E869" s="256" t="s">
        <v>21</v>
      </c>
      <c r="F869" s="257" t="s">
        <v>847</v>
      </c>
      <c r="G869" s="255"/>
      <c r="H869" s="258">
        <v>2.2730000000000001</v>
      </c>
      <c r="I869" s="259"/>
      <c r="J869" s="255"/>
      <c r="K869" s="255"/>
      <c r="L869" s="260"/>
      <c r="M869" s="261"/>
      <c r="N869" s="262"/>
      <c r="O869" s="262"/>
      <c r="P869" s="262"/>
      <c r="Q869" s="262"/>
      <c r="R869" s="262"/>
      <c r="S869" s="262"/>
      <c r="T869" s="26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64" t="s">
        <v>174</v>
      </c>
      <c r="AU869" s="264" t="s">
        <v>82</v>
      </c>
      <c r="AV869" s="14" t="s">
        <v>82</v>
      </c>
      <c r="AW869" s="14" t="s">
        <v>34</v>
      </c>
      <c r="AX869" s="14" t="s">
        <v>73</v>
      </c>
      <c r="AY869" s="264" t="s">
        <v>164</v>
      </c>
    </row>
    <row r="870" s="13" customFormat="1">
      <c r="A870" s="13"/>
      <c r="B870" s="244"/>
      <c r="C870" s="245"/>
      <c r="D870" s="240" t="s">
        <v>174</v>
      </c>
      <c r="E870" s="246" t="s">
        <v>21</v>
      </c>
      <c r="F870" s="247" t="s">
        <v>852</v>
      </c>
      <c r="G870" s="245"/>
      <c r="H870" s="246" t="s">
        <v>21</v>
      </c>
      <c r="I870" s="248"/>
      <c r="J870" s="245"/>
      <c r="K870" s="245"/>
      <c r="L870" s="249"/>
      <c r="M870" s="250"/>
      <c r="N870" s="251"/>
      <c r="O870" s="251"/>
      <c r="P870" s="251"/>
      <c r="Q870" s="251"/>
      <c r="R870" s="251"/>
      <c r="S870" s="251"/>
      <c r="T870" s="25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3" t="s">
        <v>174</v>
      </c>
      <c r="AU870" s="253" t="s">
        <v>82</v>
      </c>
      <c r="AV870" s="13" t="s">
        <v>80</v>
      </c>
      <c r="AW870" s="13" t="s">
        <v>34</v>
      </c>
      <c r="AX870" s="13" t="s">
        <v>73</v>
      </c>
      <c r="AY870" s="253" t="s">
        <v>164</v>
      </c>
    </row>
    <row r="871" s="13" customFormat="1">
      <c r="A871" s="13"/>
      <c r="B871" s="244"/>
      <c r="C871" s="245"/>
      <c r="D871" s="240" t="s">
        <v>174</v>
      </c>
      <c r="E871" s="246" t="s">
        <v>21</v>
      </c>
      <c r="F871" s="247" t="s">
        <v>208</v>
      </c>
      <c r="G871" s="245"/>
      <c r="H871" s="246" t="s">
        <v>21</v>
      </c>
      <c r="I871" s="248"/>
      <c r="J871" s="245"/>
      <c r="K871" s="245"/>
      <c r="L871" s="249"/>
      <c r="M871" s="250"/>
      <c r="N871" s="251"/>
      <c r="O871" s="251"/>
      <c r="P871" s="251"/>
      <c r="Q871" s="251"/>
      <c r="R871" s="251"/>
      <c r="S871" s="251"/>
      <c r="T871" s="25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53" t="s">
        <v>174</v>
      </c>
      <c r="AU871" s="253" t="s">
        <v>82</v>
      </c>
      <c r="AV871" s="13" t="s">
        <v>80</v>
      </c>
      <c r="AW871" s="13" t="s">
        <v>34</v>
      </c>
      <c r="AX871" s="13" t="s">
        <v>73</v>
      </c>
      <c r="AY871" s="253" t="s">
        <v>164</v>
      </c>
    </row>
    <row r="872" s="13" customFormat="1">
      <c r="A872" s="13"/>
      <c r="B872" s="244"/>
      <c r="C872" s="245"/>
      <c r="D872" s="240" t="s">
        <v>174</v>
      </c>
      <c r="E872" s="246" t="s">
        <v>21</v>
      </c>
      <c r="F872" s="247" t="s">
        <v>881</v>
      </c>
      <c r="G872" s="245"/>
      <c r="H872" s="246" t="s">
        <v>21</v>
      </c>
      <c r="I872" s="248"/>
      <c r="J872" s="245"/>
      <c r="K872" s="245"/>
      <c r="L872" s="249"/>
      <c r="M872" s="250"/>
      <c r="N872" s="251"/>
      <c r="O872" s="251"/>
      <c r="P872" s="251"/>
      <c r="Q872" s="251"/>
      <c r="R872" s="251"/>
      <c r="S872" s="251"/>
      <c r="T872" s="25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53" t="s">
        <v>174</v>
      </c>
      <c r="AU872" s="253" t="s">
        <v>82</v>
      </c>
      <c r="AV872" s="13" t="s">
        <v>80</v>
      </c>
      <c r="AW872" s="13" t="s">
        <v>34</v>
      </c>
      <c r="AX872" s="13" t="s">
        <v>73</v>
      </c>
      <c r="AY872" s="253" t="s">
        <v>164</v>
      </c>
    </row>
    <row r="873" s="14" customFormat="1">
      <c r="A873" s="14"/>
      <c r="B873" s="254"/>
      <c r="C873" s="255"/>
      <c r="D873" s="240" t="s">
        <v>174</v>
      </c>
      <c r="E873" s="256" t="s">
        <v>21</v>
      </c>
      <c r="F873" s="257" t="s">
        <v>882</v>
      </c>
      <c r="G873" s="255"/>
      <c r="H873" s="258">
        <v>0.14999999999999999</v>
      </c>
      <c r="I873" s="259"/>
      <c r="J873" s="255"/>
      <c r="K873" s="255"/>
      <c r="L873" s="260"/>
      <c r="M873" s="261"/>
      <c r="N873" s="262"/>
      <c r="O873" s="262"/>
      <c r="P873" s="262"/>
      <c r="Q873" s="262"/>
      <c r="R873" s="262"/>
      <c r="S873" s="262"/>
      <c r="T873" s="263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64" t="s">
        <v>174</v>
      </c>
      <c r="AU873" s="264" t="s">
        <v>82</v>
      </c>
      <c r="AV873" s="14" t="s">
        <v>82</v>
      </c>
      <c r="AW873" s="14" t="s">
        <v>34</v>
      </c>
      <c r="AX873" s="14" t="s">
        <v>73</v>
      </c>
      <c r="AY873" s="264" t="s">
        <v>164</v>
      </c>
    </row>
    <row r="874" s="15" customFormat="1">
      <c r="A874" s="15"/>
      <c r="B874" s="276"/>
      <c r="C874" s="277"/>
      <c r="D874" s="240" t="s">
        <v>174</v>
      </c>
      <c r="E874" s="278" t="s">
        <v>21</v>
      </c>
      <c r="F874" s="279" t="s">
        <v>225</v>
      </c>
      <c r="G874" s="277"/>
      <c r="H874" s="280">
        <v>4.9199999999999999</v>
      </c>
      <c r="I874" s="281"/>
      <c r="J874" s="277"/>
      <c r="K874" s="277"/>
      <c r="L874" s="282"/>
      <c r="M874" s="283"/>
      <c r="N874" s="284"/>
      <c r="O874" s="284"/>
      <c r="P874" s="284"/>
      <c r="Q874" s="284"/>
      <c r="R874" s="284"/>
      <c r="S874" s="284"/>
      <c r="T874" s="28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86" t="s">
        <v>174</v>
      </c>
      <c r="AU874" s="286" t="s">
        <v>82</v>
      </c>
      <c r="AV874" s="15" t="s">
        <v>171</v>
      </c>
      <c r="AW874" s="15" t="s">
        <v>34</v>
      </c>
      <c r="AX874" s="15" t="s">
        <v>80</v>
      </c>
      <c r="AY874" s="286" t="s">
        <v>164</v>
      </c>
    </row>
    <row r="875" s="2" customFormat="1" ht="21.75" customHeight="1">
      <c r="A875" s="39"/>
      <c r="B875" s="40"/>
      <c r="C875" s="227" t="s">
        <v>883</v>
      </c>
      <c r="D875" s="227" t="s">
        <v>166</v>
      </c>
      <c r="E875" s="228" t="s">
        <v>884</v>
      </c>
      <c r="F875" s="229" t="s">
        <v>885</v>
      </c>
      <c r="G875" s="230" t="s">
        <v>169</v>
      </c>
      <c r="H875" s="231">
        <v>4.9199999999999999</v>
      </c>
      <c r="I875" s="232"/>
      <c r="J875" s="233">
        <f>ROUND(I875*H875,2)</f>
        <v>0</v>
      </c>
      <c r="K875" s="229" t="s">
        <v>170</v>
      </c>
      <c r="L875" s="45"/>
      <c r="M875" s="234" t="s">
        <v>21</v>
      </c>
      <c r="N875" s="235" t="s">
        <v>44</v>
      </c>
      <c r="O875" s="85"/>
      <c r="P875" s="236">
        <f>O875*H875</f>
        <v>0</v>
      </c>
      <c r="Q875" s="236">
        <v>0</v>
      </c>
      <c r="R875" s="236">
        <f>Q875*H875</f>
        <v>0</v>
      </c>
      <c r="S875" s="236">
        <v>0</v>
      </c>
      <c r="T875" s="237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8" t="s">
        <v>171</v>
      </c>
      <c r="AT875" s="238" t="s">
        <v>166</v>
      </c>
      <c r="AU875" s="238" t="s">
        <v>82</v>
      </c>
      <c r="AY875" s="18" t="s">
        <v>164</v>
      </c>
      <c r="BE875" s="239">
        <f>IF(N875="základní",J875,0)</f>
        <v>0</v>
      </c>
      <c r="BF875" s="239">
        <f>IF(N875="snížená",J875,0)</f>
        <v>0</v>
      </c>
      <c r="BG875" s="239">
        <f>IF(N875="zákl. přenesená",J875,0)</f>
        <v>0</v>
      </c>
      <c r="BH875" s="239">
        <f>IF(N875="sníž. přenesená",J875,0)</f>
        <v>0</v>
      </c>
      <c r="BI875" s="239">
        <f>IF(N875="nulová",J875,0)</f>
        <v>0</v>
      </c>
      <c r="BJ875" s="18" t="s">
        <v>80</v>
      </c>
      <c r="BK875" s="239">
        <f>ROUND(I875*H875,2)</f>
        <v>0</v>
      </c>
      <c r="BL875" s="18" t="s">
        <v>171</v>
      </c>
      <c r="BM875" s="238" t="s">
        <v>886</v>
      </c>
    </row>
    <row r="876" s="2" customFormat="1">
      <c r="A876" s="39"/>
      <c r="B876" s="40"/>
      <c r="C876" s="41"/>
      <c r="D876" s="240" t="s">
        <v>173</v>
      </c>
      <c r="E876" s="41"/>
      <c r="F876" s="241" t="s">
        <v>885</v>
      </c>
      <c r="G876" s="41"/>
      <c r="H876" s="41"/>
      <c r="I876" s="147"/>
      <c r="J876" s="41"/>
      <c r="K876" s="41"/>
      <c r="L876" s="45"/>
      <c r="M876" s="242"/>
      <c r="N876" s="243"/>
      <c r="O876" s="85"/>
      <c r="P876" s="85"/>
      <c r="Q876" s="85"/>
      <c r="R876" s="85"/>
      <c r="S876" s="85"/>
      <c r="T876" s="86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173</v>
      </c>
      <c r="AU876" s="18" t="s">
        <v>82</v>
      </c>
    </row>
    <row r="877" s="2" customFormat="1" ht="16.5" customHeight="1">
      <c r="A877" s="39"/>
      <c r="B877" s="40"/>
      <c r="C877" s="227" t="s">
        <v>887</v>
      </c>
      <c r="D877" s="227" t="s">
        <v>166</v>
      </c>
      <c r="E877" s="228" t="s">
        <v>862</v>
      </c>
      <c r="F877" s="229" t="s">
        <v>863</v>
      </c>
      <c r="G877" s="230" t="s">
        <v>181</v>
      </c>
      <c r="H877" s="231">
        <v>0.39000000000000001</v>
      </c>
      <c r="I877" s="232"/>
      <c r="J877" s="233">
        <f>ROUND(I877*H877,2)</f>
        <v>0</v>
      </c>
      <c r="K877" s="229" t="s">
        <v>170</v>
      </c>
      <c r="L877" s="45"/>
      <c r="M877" s="234" t="s">
        <v>21</v>
      </c>
      <c r="N877" s="235" t="s">
        <v>44</v>
      </c>
      <c r="O877" s="85"/>
      <c r="P877" s="236">
        <f>O877*H877</f>
        <v>0</v>
      </c>
      <c r="Q877" s="236">
        <v>1.06277</v>
      </c>
      <c r="R877" s="236">
        <f>Q877*H877</f>
        <v>0.41448030000000002</v>
      </c>
      <c r="S877" s="236">
        <v>0</v>
      </c>
      <c r="T877" s="237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38" t="s">
        <v>171</v>
      </c>
      <c r="AT877" s="238" t="s">
        <v>166</v>
      </c>
      <c r="AU877" s="238" t="s">
        <v>82</v>
      </c>
      <c r="AY877" s="18" t="s">
        <v>164</v>
      </c>
      <c r="BE877" s="239">
        <f>IF(N877="základní",J877,0)</f>
        <v>0</v>
      </c>
      <c r="BF877" s="239">
        <f>IF(N877="snížená",J877,0)</f>
        <v>0</v>
      </c>
      <c r="BG877" s="239">
        <f>IF(N877="zákl. přenesená",J877,0)</f>
        <v>0</v>
      </c>
      <c r="BH877" s="239">
        <f>IF(N877="sníž. přenesená",J877,0)</f>
        <v>0</v>
      </c>
      <c r="BI877" s="239">
        <f>IF(N877="nulová",J877,0)</f>
        <v>0</v>
      </c>
      <c r="BJ877" s="18" t="s">
        <v>80</v>
      </c>
      <c r="BK877" s="239">
        <f>ROUND(I877*H877,2)</f>
        <v>0</v>
      </c>
      <c r="BL877" s="18" t="s">
        <v>171</v>
      </c>
      <c r="BM877" s="238" t="s">
        <v>888</v>
      </c>
    </row>
    <row r="878" s="2" customFormat="1">
      <c r="A878" s="39"/>
      <c r="B878" s="40"/>
      <c r="C878" s="41"/>
      <c r="D878" s="240" t="s">
        <v>173</v>
      </c>
      <c r="E878" s="41"/>
      <c r="F878" s="241" t="s">
        <v>863</v>
      </c>
      <c r="G878" s="41"/>
      <c r="H878" s="41"/>
      <c r="I878" s="147"/>
      <c r="J878" s="41"/>
      <c r="K878" s="41"/>
      <c r="L878" s="45"/>
      <c r="M878" s="242"/>
      <c r="N878" s="243"/>
      <c r="O878" s="85"/>
      <c r="P878" s="85"/>
      <c r="Q878" s="85"/>
      <c r="R878" s="85"/>
      <c r="S878" s="85"/>
      <c r="T878" s="86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T878" s="18" t="s">
        <v>173</v>
      </c>
      <c r="AU878" s="18" t="s">
        <v>82</v>
      </c>
    </row>
    <row r="879" s="13" customFormat="1">
      <c r="A879" s="13"/>
      <c r="B879" s="244"/>
      <c r="C879" s="245"/>
      <c r="D879" s="240" t="s">
        <v>174</v>
      </c>
      <c r="E879" s="246" t="s">
        <v>21</v>
      </c>
      <c r="F879" s="247" t="s">
        <v>844</v>
      </c>
      <c r="G879" s="245"/>
      <c r="H879" s="246" t="s">
        <v>21</v>
      </c>
      <c r="I879" s="248"/>
      <c r="J879" s="245"/>
      <c r="K879" s="245"/>
      <c r="L879" s="249"/>
      <c r="M879" s="250"/>
      <c r="N879" s="251"/>
      <c r="O879" s="251"/>
      <c r="P879" s="251"/>
      <c r="Q879" s="251"/>
      <c r="R879" s="251"/>
      <c r="S879" s="251"/>
      <c r="T879" s="25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53" t="s">
        <v>174</v>
      </c>
      <c r="AU879" s="253" t="s">
        <v>82</v>
      </c>
      <c r="AV879" s="13" t="s">
        <v>80</v>
      </c>
      <c r="AW879" s="13" t="s">
        <v>34</v>
      </c>
      <c r="AX879" s="13" t="s">
        <v>73</v>
      </c>
      <c r="AY879" s="253" t="s">
        <v>164</v>
      </c>
    </row>
    <row r="880" s="14" customFormat="1">
      <c r="A880" s="14"/>
      <c r="B880" s="254"/>
      <c r="C880" s="255"/>
      <c r="D880" s="240" t="s">
        <v>174</v>
      </c>
      <c r="E880" s="256" t="s">
        <v>21</v>
      </c>
      <c r="F880" s="257" t="s">
        <v>889</v>
      </c>
      <c r="G880" s="255"/>
      <c r="H880" s="258">
        <v>0.112</v>
      </c>
      <c r="I880" s="259"/>
      <c r="J880" s="255"/>
      <c r="K880" s="255"/>
      <c r="L880" s="260"/>
      <c r="M880" s="261"/>
      <c r="N880" s="262"/>
      <c r="O880" s="262"/>
      <c r="P880" s="262"/>
      <c r="Q880" s="262"/>
      <c r="R880" s="262"/>
      <c r="S880" s="262"/>
      <c r="T880" s="26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64" t="s">
        <v>174</v>
      </c>
      <c r="AU880" s="264" t="s">
        <v>82</v>
      </c>
      <c r="AV880" s="14" t="s">
        <v>82</v>
      </c>
      <c r="AW880" s="14" t="s">
        <v>34</v>
      </c>
      <c r="AX880" s="14" t="s">
        <v>73</v>
      </c>
      <c r="AY880" s="264" t="s">
        <v>164</v>
      </c>
    </row>
    <row r="881" s="14" customFormat="1">
      <c r="A881" s="14"/>
      <c r="B881" s="254"/>
      <c r="C881" s="255"/>
      <c r="D881" s="240" t="s">
        <v>174</v>
      </c>
      <c r="E881" s="256" t="s">
        <v>21</v>
      </c>
      <c r="F881" s="257" t="s">
        <v>890</v>
      </c>
      <c r="G881" s="255"/>
      <c r="H881" s="258">
        <v>0.085999999999999993</v>
      </c>
      <c r="I881" s="259"/>
      <c r="J881" s="255"/>
      <c r="K881" s="255"/>
      <c r="L881" s="260"/>
      <c r="M881" s="261"/>
      <c r="N881" s="262"/>
      <c r="O881" s="262"/>
      <c r="P881" s="262"/>
      <c r="Q881" s="262"/>
      <c r="R881" s="262"/>
      <c r="S881" s="262"/>
      <c r="T881" s="26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64" t="s">
        <v>174</v>
      </c>
      <c r="AU881" s="264" t="s">
        <v>82</v>
      </c>
      <c r="AV881" s="14" t="s">
        <v>82</v>
      </c>
      <c r="AW881" s="14" t="s">
        <v>34</v>
      </c>
      <c r="AX881" s="14" t="s">
        <v>73</v>
      </c>
      <c r="AY881" s="264" t="s">
        <v>164</v>
      </c>
    </row>
    <row r="882" s="14" customFormat="1">
      <c r="A882" s="14"/>
      <c r="B882" s="254"/>
      <c r="C882" s="255"/>
      <c r="D882" s="240" t="s">
        <v>174</v>
      </c>
      <c r="E882" s="256" t="s">
        <v>21</v>
      </c>
      <c r="F882" s="257" t="s">
        <v>891</v>
      </c>
      <c r="G882" s="255"/>
      <c r="H882" s="258">
        <v>0.17999999999999999</v>
      </c>
      <c r="I882" s="259"/>
      <c r="J882" s="255"/>
      <c r="K882" s="255"/>
      <c r="L882" s="260"/>
      <c r="M882" s="261"/>
      <c r="N882" s="262"/>
      <c r="O882" s="262"/>
      <c r="P882" s="262"/>
      <c r="Q882" s="262"/>
      <c r="R882" s="262"/>
      <c r="S882" s="262"/>
      <c r="T882" s="26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4" t="s">
        <v>174</v>
      </c>
      <c r="AU882" s="264" t="s">
        <v>82</v>
      </c>
      <c r="AV882" s="14" t="s">
        <v>82</v>
      </c>
      <c r="AW882" s="14" t="s">
        <v>34</v>
      </c>
      <c r="AX882" s="14" t="s">
        <v>73</v>
      </c>
      <c r="AY882" s="264" t="s">
        <v>164</v>
      </c>
    </row>
    <row r="883" s="13" customFormat="1">
      <c r="A883" s="13"/>
      <c r="B883" s="244"/>
      <c r="C883" s="245"/>
      <c r="D883" s="240" t="s">
        <v>174</v>
      </c>
      <c r="E883" s="246" t="s">
        <v>21</v>
      </c>
      <c r="F883" s="247" t="s">
        <v>852</v>
      </c>
      <c r="G883" s="245"/>
      <c r="H883" s="246" t="s">
        <v>21</v>
      </c>
      <c r="I883" s="248"/>
      <c r="J883" s="245"/>
      <c r="K883" s="245"/>
      <c r="L883" s="249"/>
      <c r="M883" s="250"/>
      <c r="N883" s="251"/>
      <c r="O883" s="251"/>
      <c r="P883" s="251"/>
      <c r="Q883" s="251"/>
      <c r="R883" s="251"/>
      <c r="S883" s="251"/>
      <c r="T883" s="252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53" t="s">
        <v>174</v>
      </c>
      <c r="AU883" s="253" t="s">
        <v>82</v>
      </c>
      <c r="AV883" s="13" t="s">
        <v>80</v>
      </c>
      <c r="AW883" s="13" t="s">
        <v>34</v>
      </c>
      <c r="AX883" s="13" t="s">
        <v>73</v>
      </c>
      <c r="AY883" s="253" t="s">
        <v>164</v>
      </c>
    </row>
    <row r="884" s="14" customFormat="1">
      <c r="A884" s="14"/>
      <c r="B884" s="254"/>
      <c r="C884" s="255"/>
      <c r="D884" s="240" t="s">
        <v>174</v>
      </c>
      <c r="E884" s="256" t="s">
        <v>21</v>
      </c>
      <c r="F884" s="257" t="s">
        <v>892</v>
      </c>
      <c r="G884" s="255"/>
      <c r="H884" s="258">
        <v>0.012</v>
      </c>
      <c r="I884" s="259"/>
      <c r="J884" s="255"/>
      <c r="K884" s="255"/>
      <c r="L884" s="260"/>
      <c r="M884" s="261"/>
      <c r="N884" s="262"/>
      <c r="O884" s="262"/>
      <c r="P884" s="262"/>
      <c r="Q884" s="262"/>
      <c r="R884" s="262"/>
      <c r="S884" s="262"/>
      <c r="T884" s="263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64" t="s">
        <v>174</v>
      </c>
      <c r="AU884" s="264" t="s">
        <v>82</v>
      </c>
      <c r="AV884" s="14" t="s">
        <v>82</v>
      </c>
      <c r="AW884" s="14" t="s">
        <v>34</v>
      </c>
      <c r="AX884" s="14" t="s">
        <v>73</v>
      </c>
      <c r="AY884" s="264" t="s">
        <v>164</v>
      </c>
    </row>
    <row r="885" s="15" customFormat="1">
      <c r="A885" s="15"/>
      <c r="B885" s="276"/>
      <c r="C885" s="277"/>
      <c r="D885" s="240" t="s">
        <v>174</v>
      </c>
      <c r="E885" s="278" t="s">
        <v>21</v>
      </c>
      <c r="F885" s="279" t="s">
        <v>225</v>
      </c>
      <c r="G885" s="277"/>
      <c r="H885" s="280">
        <v>0.39000000000000001</v>
      </c>
      <c r="I885" s="281"/>
      <c r="J885" s="277"/>
      <c r="K885" s="277"/>
      <c r="L885" s="282"/>
      <c r="M885" s="283"/>
      <c r="N885" s="284"/>
      <c r="O885" s="284"/>
      <c r="P885" s="284"/>
      <c r="Q885" s="284"/>
      <c r="R885" s="284"/>
      <c r="S885" s="284"/>
      <c r="T885" s="28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86" t="s">
        <v>174</v>
      </c>
      <c r="AU885" s="286" t="s">
        <v>82</v>
      </c>
      <c r="AV885" s="15" t="s">
        <v>171</v>
      </c>
      <c r="AW885" s="15" t="s">
        <v>34</v>
      </c>
      <c r="AX885" s="15" t="s">
        <v>80</v>
      </c>
      <c r="AY885" s="286" t="s">
        <v>164</v>
      </c>
    </row>
    <row r="886" s="2" customFormat="1" ht="21.75" customHeight="1">
      <c r="A886" s="39"/>
      <c r="B886" s="40"/>
      <c r="C886" s="227" t="s">
        <v>893</v>
      </c>
      <c r="D886" s="227" t="s">
        <v>166</v>
      </c>
      <c r="E886" s="228" t="s">
        <v>894</v>
      </c>
      <c r="F886" s="229" t="s">
        <v>895</v>
      </c>
      <c r="G886" s="230" t="s">
        <v>253</v>
      </c>
      <c r="H886" s="231">
        <v>39.899999999999999</v>
      </c>
      <c r="I886" s="232"/>
      <c r="J886" s="233">
        <f>ROUND(I886*H886,2)</f>
        <v>0</v>
      </c>
      <c r="K886" s="229" t="s">
        <v>170</v>
      </c>
      <c r="L886" s="45"/>
      <c r="M886" s="234" t="s">
        <v>21</v>
      </c>
      <c r="N886" s="235" t="s">
        <v>44</v>
      </c>
      <c r="O886" s="85"/>
      <c r="P886" s="236">
        <f>O886*H886</f>
        <v>0</v>
      </c>
      <c r="Q886" s="236">
        <v>2.0000000000000002E-05</v>
      </c>
      <c r="R886" s="236">
        <f>Q886*H886</f>
        <v>0.00079799999999999999</v>
      </c>
      <c r="S886" s="236">
        <v>0</v>
      </c>
      <c r="T886" s="237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38" t="s">
        <v>171</v>
      </c>
      <c r="AT886" s="238" t="s">
        <v>166</v>
      </c>
      <c r="AU886" s="238" t="s">
        <v>82</v>
      </c>
      <c r="AY886" s="18" t="s">
        <v>164</v>
      </c>
      <c r="BE886" s="239">
        <f>IF(N886="základní",J886,0)</f>
        <v>0</v>
      </c>
      <c r="BF886" s="239">
        <f>IF(N886="snížená",J886,0)</f>
        <v>0</v>
      </c>
      <c r="BG886" s="239">
        <f>IF(N886="zákl. přenesená",J886,0)</f>
        <v>0</v>
      </c>
      <c r="BH886" s="239">
        <f>IF(N886="sníž. přenesená",J886,0)</f>
        <v>0</v>
      </c>
      <c r="BI886" s="239">
        <f>IF(N886="nulová",J886,0)</f>
        <v>0</v>
      </c>
      <c r="BJ886" s="18" t="s">
        <v>80</v>
      </c>
      <c r="BK886" s="239">
        <f>ROUND(I886*H886,2)</f>
        <v>0</v>
      </c>
      <c r="BL886" s="18" t="s">
        <v>171</v>
      </c>
      <c r="BM886" s="238" t="s">
        <v>896</v>
      </c>
    </row>
    <row r="887" s="2" customFormat="1">
      <c r="A887" s="39"/>
      <c r="B887" s="40"/>
      <c r="C887" s="41"/>
      <c r="D887" s="240" t="s">
        <v>173</v>
      </c>
      <c r="E887" s="41"/>
      <c r="F887" s="241" t="s">
        <v>897</v>
      </c>
      <c r="G887" s="41"/>
      <c r="H887" s="41"/>
      <c r="I887" s="147"/>
      <c r="J887" s="41"/>
      <c r="K887" s="41"/>
      <c r="L887" s="45"/>
      <c r="M887" s="242"/>
      <c r="N887" s="243"/>
      <c r="O887" s="85"/>
      <c r="P887" s="85"/>
      <c r="Q887" s="85"/>
      <c r="R887" s="85"/>
      <c r="S887" s="85"/>
      <c r="T887" s="86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173</v>
      </c>
      <c r="AU887" s="18" t="s">
        <v>82</v>
      </c>
    </row>
    <row r="888" s="13" customFormat="1">
      <c r="A888" s="13"/>
      <c r="B888" s="244"/>
      <c r="C888" s="245"/>
      <c r="D888" s="240" t="s">
        <v>174</v>
      </c>
      <c r="E888" s="246" t="s">
        <v>21</v>
      </c>
      <c r="F888" s="247" t="s">
        <v>844</v>
      </c>
      <c r="G888" s="245"/>
      <c r="H888" s="246" t="s">
        <v>21</v>
      </c>
      <c r="I888" s="248"/>
      <c r="J888" s="245"/>
      <c r="K888" s="245"/>
      <c r="L888" s="249"/>
      <c r="M888" s="250"/>
      <c r="N888" s="251"/>
      <c r="O888" s="251"/>
      <c r="P888" s="251"/>
      <c r="Q888" s="251"/>
      <c r="R888" s="251"/>
      <c r="S888" s="251"/>
      <c r="T888" s="25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53" t="s">
        <v>174</v>
      </c>
      <c r="AU888" s="253" t="s">
        <v>82</v>
      </c>
      <c r="AV888" s="13" t="s">
        <v>80</v>
      </c>
      <c r="AW888" s="13" t="s">
        <v>34</v>
      </c>
      <c r="AX888" s="13" t="s">
        <v>73</v>
      </c>
      <c r="AY888" s="253" t="s">
        <v>164</v>
      </c>
    </row>
    <row r="889" s="14" customFormat="1">
      <c r="A889" s="14"/>
      <c r="B889" s="254"/>
      <c r="C889" s="255"/>
      <c r="D889" s="240" t="s">
        <v>174</v>
      </c>
      <c r="E889" s="256" t="s">
        <v>21</v>
      </c>
      <c r="F889" s="257" t="s">
        <v>872</v>
      </c>
      <c r="G889" s="255"/>
      <c r="H889" s="258">
        <v>12.5</v>
      </c>
      <c r="I889" s="259"/>
      <c r="J889" s="255"/>
      <c r="K889" s="255"/>
      <c r="L889" s="260"/>
      <c r="M889" s="261"/>
      <c r="N889" s="262"/>
      <c r="O889" s="262"/>
      <c r="P889" s="262"/>
      <c r="Q889" s="262"/>
      <c r="R889" s="262"/>
      <c r="S889" s="262"/>
      <c r="T889" s="26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64" t="s">
        <v>174</v>
      </c>
      <c r="AU889" s="264" t="s">
        <v>82</v>
      </c>
      <c r="AV889" s="14" t="s">
        <v>82</v>
      </c>
      <c r="AW889" s="14" t="s">
        <v>34</v>
      </c>
      <c r="AX889" s="14" t="s">
        <v>73</v>
      </c>
      <c r="AY889" s="264" t="s">
        <v>164</v>
      </c>
    </row>
    <row r="890" s="14" customFormat="1">
      <c r="A890" s="14"/>
      <c r="B890" s="254"/>
      <c r="C890" s="255"/>
      <c r="D890" s="240" t="s">
        <v>174</v>
      </c>
      <c r="E890" s="256" t="s">
        <v>21</v>
      </c>
      <c r="F890" s="257" t="s">
        <v>898</v>
      </c>
      <c r="G890" s="255"/>
      <c r="H890" s="258">
        <v>11.300000000000001</v>
      </c>
      <c r="I890" s="259"/>
      <c r="J890" s="255"/>
      <c r="K890" s="255"/>
      <c r="L890" s="260"/>
      <c r="M890" s="261"/>
      <c r="N890" s="262"/>
      <c r="O890" s="262"/>
      <c r="P890" s="262"/>
      <c r="Q890" s="262"/>
      <c r="R890" s="262"/>
      <c r="S890" s="262"/>
      <c r="T890" s="263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64" t="s">
        <v>174</v>
      </c>
      <c r="AU890" s="264" t="s">
        <v>82</v>
      </c>
      <c r="AV890" s="14" t="s">
        <v>82</v>
      </c>
      <c r="AW890" s="14" t="s">
        <v>34</v>
      </c>
      <c r="AX890" s="14" t="s">
        <v>73</v>
      </c>
      <c r="AY890" s="264" t="s">
        <v>164</v>
      </c>
    </row>
    <row r="891" s="14" customFormat="1">
      <c r="A891" s="14"/>
      <c r="B891" s="254"/>
      <c r="C891" s="255"/>
      <c r="D891" s="240" t="s">
        <v>174</v>
      </c>
      <c r="E891" s="256" t="s">
        <v>21</v>
      </c>
      <c r="F891" s="257" t="s">
        <v>502</v>
      </c>
      <c r="G891" s="255"/>
      <c r="H891" s="258">
        <v>16.100000000000001</v>
      </c>
      <c r="I891" s="259"/>
      <c r="J891" s="255"/>
      <c r="K891" s="255"/>
      <c r="L891" s="260"/>
      <c r="M891" s="261"/>
      <c r="N891" s="262"/>
      <c r="O891" s="262"/>
      <c r="P891" s="262"/>
      <c r="Q891" s="262"/>
      <c r="R891" s="262"/>
      <c r="S891" s="262"/>
      <c r="T891" s="263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64" t="s">
        <v>174</v>
      </c>
      <c r="AU891" s="264" t="s">
        <v>82</v>
      </c>
      <c r="AV891" s="14" t="s">
        <v>82</v>
      </c>
      <c r="AW891" s="14" t="s">
        <v>34</v>
      </c>
      <c r="AX891" s="14" t="s">
        <v>73</v>
      </c>
      <c r="AY891" s="264" t="s">
        <v>164</v>
      </c>
    </row>
    <row r="892" s="2" customFormat="1" ht="16.5" customHeight="1">
      <c r="A892" s="39"/>
      <c r="B892" s="40"/>
      <c r="C892" s="227" t="s">
        <v>899</v>
      </c>
      <c r="D892" s="227" t="s">
        <v>166</v>
      </c>
      <c r="E892" s="228" t="s">
        <v>900</v>
      </c>
      <c r="F892" s="229" t="s">
        <v>901</v>
      </c>
      <c r="G892" s="230" t="s">
        <v>204</v>
      </c>
      <c r="H892" s="231">
        <v>37.784999999999997</v>
      </c>
      <c r="I892" s="232"/>
      <c r="J892" s="233">
        <f>ROUND(I892*H892,2)</f>
        <v>0</v>
      </c>
      <c r="K892" s="229" t="s">
        <v>170</v>
      </c>
      <c r="L892" s="45"/>
      <c r="M892" s="234" t="s">
        <v>21</v>
      </c>
      <c r="N892" s="235" t="s">
        <v>44</v>
      </c>
      <c r="O892" s="85"/>
      <c r="P892" s="236">
        <f>O892*H892</f>
        <v>0</v>
      </c>
      <c r="Q892" s="236">
        <v>0.00033</v>
      </c>
      <c r="R892" s="236">
        <f>Q892*H892</f>
        <v>0.012469049999999999</v>
      </c>
      <c r="S892" s="236">
        <v>0</v>
      </c>
      <c r="T892" s="237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38" t="s">
        <v>171</v>
      </c>
      <c r="AT892" s="238" t="s">
        <v>166</v>
      </c>
      <c r="AU892" s="238" t="s">
        <v>82</v>
      </c>
      <c r="AY892" s="18" t="s">
        <v>164</v>
      </c>
      <c r="BE892" s="239">
        <f>IF(N892="základní",J892,0)</f>
        <v>0</v>
      </c>
      <c r="BF892" s="239">
        <f>IF(N892="snížená",J892,0)</f>
        <v>0</v>
      </c>
      <c r="BG892" s="239">
        <f>IF(N892="zákl. přenesená",J892,0)</f>
        <v>0</v>
      </c>
      <c r="BH892" s="239">
        <f>IF(N892="sníž. přenesená",J892,0)</f>
        <v>0</v>
      </c>
      <c r="BI892" s="239">
        <f>IF(N892="nulová",J892,0)</f>
        <v>0</v>
      </c>
      <c r="BJ892" s="18" t="s">
        <v>80</v>
      </c>
      <c r="BK892" s="239">
        <f>ROUND(I892*H892,2)</f>
        <v>0</v>
      </c>
      <c r="BL892" s="18" t="s">
        <v>171</v>
      </c>
      <c r="BM892" s="238" t="s">
        <v>902</v>
      </c>
    </row>
    <row r="893" s="2" customFormat="1">
      <c r="A893" s="39"/>
      <c r="B893" s="40"/>
      <c r="C893" s="41"/>
      <c r="D893" s="240" t="s">
        <v>173</v>
      </c>
      <c r="E893" s="41"/>
      <c r="F893" s="241" t="s">
        <v>901</v>
      </c>
      <c r="G893" s="41"/>
      <c r="H893" s="41"/>
      <c r="I893" s="147"/>
      <c r="J893" s="41"/>
      <c r="K893" s="41"/>
      <c r="L893" s="45"/>
      <c r="M893" s="242"/>
      <c r="N893" s="243"/>
      <c r="O893" s="85"/>
      <c r="P893" s="85"/>
      <c r="Q893" s="85"/>
      <c r="R893" s="85"/>
      <c r="S893" s="85"/>
      <c r="T893" s="86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173</v>
      </c>
      <c r="AU893" s="18" t="s">
        <v>82</v>
      </c>
    </row>
    <row r="894" s="13" customFormat="1">
      <c r="A894" s="13"/>
      <c r="B894" s="244"/>
      <c r="C894" s="245"/>
      <c r="D894" s="240" t="s">
        <v>174</v>
      </c>
      <c r="E894" s="246" t="s">
        <v>21</v>
      </c>
      <c r="F894" s="247" t="s">
        <v>844</v>
      </c>
      <c r="G894" s="245"/>
      <c r="H894" s="246" t="s">
        <v>21</v>
      </c>
      <c r="I894" s="248"/>
      <c r="J894" s="245"/>
      <c r="K894" s="245"/>
      <c r="L894" s="249"/>
      <c r="M894" s="250"/>
      <c r="N894" s="251"/>
      <c r="O894" s="251"/>
      <c r="P894" s="251"/>
      <c r="Q894" s="251"/>
      <c r="R894" s="251"/>
      <c r="S894" s="251"/>
      <c r="T894" s="252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53" t="s">
        <v>174</v>
      </c>
      <c r="AU894" s="253" t="s">
        <v>82</v>
      </c>
      <c r="AV894" s="13" t="s">
        <v>80</v>
      </c>
      <c r="AW894" s="13" t="s">
        <v>34</v>
      </c>
      <c r="AX894" s="13" t="s">
        <v>73</v>
      </c>
      <c r="AY894" s="253" t="s">
        <v>164</v>
      </c>
    </row>
    <row r="895" s="14" customFormat="1">
      <c r="A895" s="14"/>
      <c r="B895" s="254"/>
      <c r="C895" s="255"/>
      <c r="D895" s="240" t="s">
        <v>174</v>
      </c>
      <c r="E895" s="256" t="s">
        <v>21</v>
      </c>
      <c r="F895" s="257" t="s">
        <v>903</v>
      </c>
      <c r="G895" s="255"/>
      <c r="H895" s="258">
        <v>9.4350000000000005</v>
      </c>
      <c r="I895" s="259"/>
      <c r="J895" s="255"/>
      <c r="K895" s="255"/>
      <c r="L895" s="260"/>
      <c r="M895" s="261"/>
      <c r="N895" s="262"/>
      <c r="O895" s="262"/>
      <c r="P895" s="262"/>
      <c r="Q895" s="262"/>
      <c r="R895" s="262"/>
      <c r="S895" s="262"/>
      <c r="T895" s="26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64" t="s">
        <v>174</v>
      </c>
      <c r="AU895" s="264" t="s">
        <v>82</v>
      </c>
      <c r="AV895" s="14" t="s">
        <v>82</v>
      </c>
      <c r="AW895" s="14" t="s">
        <v>34</v>
      </c>
      <c r="AX895" s="14" t="s">
        <v>73</v>
      </c>
      <c r="AY895" s="264" t="s">
        <v>164</v>
      </c>
    </row>
    <row r="896" s="14" customFormat="1">
      <c r="A896" s="14"/>
      <c r="B896" s="254"/>
      <c r="C896" s="255"/>
      <c r="D896" s="240" t="s">
        <v>174</v>
      </c>
      <c r="E896" s="256" t="s">
        <v>21</v>
      </c>
      <c r="F896" s="257" t="s">
        <v>904</v>
      </c>
      <c r="G896" s="255"/>
      <c r="H896" s="258">
        <v>7.2149999999999999</v>
      </c>
      <c r="I896" s="259"/>
      <c r="J896" s="255"/>
      <c r="K896" s="255"/>
      <c r="L896" s="260"/>
      <c r="M896" s="261"/>
      <c r="N896" s="262"/>
      <c r="O896" s="262"/>
      <c r="P896" s="262"/>
      <c r="Q896" s="262"/>
      <c r="R896" s="262"/>
      <c r="S896" s="262"/>
      <c r="T896" s="26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4" t="s">
        <v>174</v>
      </c>
      <c r="AU896" s="264" t="s">
        <v>82</v>
      </c>
      <c r="AV896" s="14" t="s">
        <v>82</v>
      </c>
      <c r="AW896" s="14" t="s">
        <v>34</v>
      </c>
      <c r="AX896" s="14" t="s">
        <v>73</v>
      </c>
      <c r="AY896" s="264" t="s">
        <v>164</v>
      </c>
    </row>
    <row r="897" s="14" customFormat="1">
      <c r="A897" s="14"/>
      <c r="B897" s="254"/>
      <c r="C897" s="255"/>
      <c r="D897" s="240" t="s">
        <v>174</v>
      </c>
      <c r="E897" s="256" t="s">
        <v>21</v>
      </c>
      <c r="F897" s="257" t="s">
        <v>905</v>
      </c>
      <c r="G897" s="255"/>
      <c r="H897" s="258">
        <v>15.15</v>
      </c>
      <c r="I897" s="259"/>
      <c r="J897" s="255"/>
      <c r="K897" s="255"/>
      <c r="L897" s="260"/>
      <c r="M897" s="261"/>
      <c r="N897" s="262"/>
      <c r="O897" s="262"/>
      <c r="P897" s="262"/>
      <c r="Q897" s="262"/>
      <c r="R897" s="262"/>
      <c r="S897" s="262"/>
      <c r="T897" s="263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64" t="s">
        <v>174</v>
      </c>
      <c r="AU897" s="264" t="s">
        <v>82</v>
      </c>
      <c r="AV897" s="14" t="s">
        <v>82</v>
      </c>
      <c r="AW897" s="14" t="s">
        <v>34</v>
      </c>
      <c r="AX897" s="14" t="s">
        <v>73</v>
      </c>
      <c r="AY897" s="264" t="s">
        <v>164</v>
      </c>
    </row>
    <row r="898" s="14" customFormat="1">
      <c r="A898" s="14"/>
      <c r="B898" s="254"/>
      <c r="C898" s="255"/>
      <c r="D898" s="240" t="s">
        <v>174</v>
      </c>
      <c r="E898" s="256" t="s">
        <v>21</v>
      </c>
      <c r="F898" s="257" t="s">
        <v>906</v>
      </c>
      <c r="G898" s="255"/>
      <c r="H898" s="258">
        <v>1.875</v>
      </c>
      <c r="I898" s="259"/>
      <c r="J898" s="255"/>
      <c r="K898" s="255"/>
      <c r="L898" s="260"/>
      <c r="M898" s="261"/>
      <c r="N898" s="262"/>
      <c r="O898" s="262"/>
      <c r="P898" s="262"/>
      <c r="Q898" s="262"/>
      <c r="R898" s="262"/>
      <c r="S898" s="262"/>
      <c r="T898" s="263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4" t="s">
        <v>174</v>
      </c>
      <c r="AU898" s="264" t="s">
        <v>82</v>
      </c>
      <c r="AV898" s="14" t="s">
        <v>82</v>
      </c>
      <c r="AW898" s="14" t="s">
        <v>34</v>
      </c>
      <c r="AX898" s="14" t="s">
        <v>73</v>
      </c>
      <c r="AY898" s="264" t="s">
        <v>164</v>
      </c>
    </row>
    <row r="899" s="14" customFormat="1">
      <c r="A899" s="14"/>
      <c r="B899" s="254"/>
      <c r="C899" s="255"/>
      <c r="D899" s="240" t="s">
        <v>174</v>
      </c>
      <c r="E899" s="256" t="s">
        <v>21</v>
      </c>
      <c r="F899" s="257" t="s">
        <v>907</v>
      </c>
      <c r="G899" s="255"/>
      <c r="H899" s="258">
        <v>1.6950000000000001</v>
      </c>
      <c r="I899" s="259"/>
      <c r="J899" s="255"/>
      <c r="K899" s="255"/>
      <c r="L899" s="260"/>
      <c r="M899" s="261"/>
      <c r="N899" s="262"/>
      <c r="O899" s="262"/>
      <c r="P899" s="262"/>
      <c r="Q899" s="262"/>
      <c r="R899" s="262"/>
      <c r="S899" s="262"/>
      <c r="T899" s="26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64" t="s">
        <v>174</v>
      </c>
      <c r="AU899" s="264" t="s">
        <v>82</v>
      </c>
      <c r="AV899" s="14" t="s">
        <v>82</v>
      </c>
      <c r="AW899" s="14" t="s">
        <v>34</v>
      </c>
      <c r="AX899" s="14" t="s">
        <v>73</v>
      </c>
      <c r="AY899" s="264" t="s">
        <v>164</v>
      </c>
    </row>
    <row r="900" s="14" customFormat="1">
      <c r="A900" s="14"/>
      <c r="B900" s="254"/>
      <c r="C900" s="255"/>
      <c r="D900" s="240" t="s">
        <v>174</v>
      </c>
      <c r="E900" s="256" t="s">
        <v>21</v>
      </c>
      <c r="F900" s="257" t="s">
        <v>908</v>
      </c>
      <c r="G900" s="255"/>
      <c r="H900" s="258">
        <v>2.415</v>
      </c>
      <c r="I900" s="259"/>
      <c r="J900" s="255"/>
      <c r="K900" s="255"/>
      <c r="L900" s="260"/>
      <c r="M900" s="261"/>
      <c r="N900" s="262"/>
      <c r="O900" s="262"/>
      <c r="P900" s="262"/>
      <c r="Q900" s="262"/>
      <c r="R900" s="262"/>
      <c r="S900" s="262"/>
      <c r="T900" s="26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4" t="s">
        <v>174</v>
      </c>
      <c r="AU900" s="264" t="s">
        <v>82</v>
      </c>
      <c r="AV900" s="14" t="s">
        <v>82</v>
      </c>
      <c r="AW900" s="14" t="s">
        <v>34</v>
      </c>
      <c r="AX900" s="14" t="s">
        <v>73</v>
      </c>
      <c r="AY900" s="264" t="s">
        <v>164</v>
      </c>
    </row>
    <row r="901" s="15" customFormat="1">
      <c r="A901" s="15"/>
      <c r="B901" s="276"/>
      <c r="C901" s="277"/>
      <c r="D901" s="240" t="s">
        <v>174</v>
      </c>
      <c r="E901" s="278" t="s">
        <v>21</v>
      </c>
      <c r="F901" s="279" t="s">
        <v>225</v>
      </c>
      <c r="G901" s="277"/>
      <c r="H901" s="280">
        <v>37.784999999999997</v>
      </c>
      <c r="I901" s="281"/>
      <c r="J901" s="277"/>
      <c r="K901" s="277"/>
      <c r="L901" s="282"/>
      <c r="M901" s="283"/>
      <c r="N901" s="284"/>
      <c r="O901" s="284"/>
      <c r="P901" s="284"/>
      <c r="Q901" s="284"/>
      <c r="R901" s="284"/>
      <c r="S901" s="284"/>
      <c r="T901" s="28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86" t="s">
        <v>174</v>
      </c>
      <c r="AU901" s="286" t="s">
        <v>82</v>
      </c>
      <c r="AV901" s="15" t="s">
        <v>171</v>
      </c>
      <c r="AW901" s="15" t="s">
        <v>34</v>
      </c>
      <c r="AX901" s="15" t="s">
        <v>80</v>
      </c>
      <c r="AY901" s="286" t="s">
        <v>164</v>
      </c>
    </row>
    <row r="902" s="12" customFormat="1" ht="22.8" customHeight="1">
      <c r="A902" s="12"/>
      <c r="B902" s="211"/>
      <c r="C902" s="212"/>
      <c r="D902" s="213" t="s">
        <v>72</v>
      </c>
      <c r="E902" s="225" t="s">
        <v>772</v>
      </c>
      <c r="F902" s="225" t="s">
        <v>909</v>
      </c>
      <c r="G902" s="212"/>
      <c r="H902" s="212"/>
      <c r="I902" s="215"/>
      <c r="J902" s="226">
        <f>BK902</f>
        <v>0</v>
      </c>
      <c r="K902" s="212"/>
      <c r="L902" s="217"/>
      <c r="M902" s="218"/>
      <c r="N902" s="219"/>
      <c r="O902" s="219"/>
      <c r="P902" s="220">
        <f>SUM(P903:P942)</f>
        <v>0</v>
      </c>
      <c r="Q902" s="219"/>
      <c r="R902" s="220">
        <f>SUM(R903:R942)</f>
        <v>0.47960000000000003</v>
      </c>
      <c r="S902" s="219"/>
      <c r="T902" s="221">
        <f>SUM(T903:T942)</f>
        <v>0</v>
      </c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R902" s="222" t="s">
        <v>80</v>
      </c>
      <c r="AT902" s="223" t="s">
        <v>72</v>
      </c>
      <c r="AU902" s="223" t="s">
        <v>80</v>
      </c>
      <c r="AY902" s="222" t="s">
        <v>164</v>
      </c>
      <c r="BK902" s="224">
        <f>SUM(BK903:BK942)</f>
        <v>0</v>
      </c>
    </row>
    <row r="903" s="2" customFormat="1" ht="21.75" customHeight="1">
      <c r="A903" s="39"/>
      <c r="B903" s="40"/>
      <c r="C903" s="227" t="s">
        <v>910</v>
      </c>
      <c r="D903" s="227" t="s">
        <v>166</v>
      </c>
      <c r="E903" s="228" t="s">
        <v>911</v>
      </c>
      <c r="F903" s="229" t="s">
        <v>912</v>
      </c>
      <c r="G903" s="230" t="s">
        <v>229</v>
      </c>
      <c r="H903" s="231">
        <v>7</v>
      </c>
      <c r="I903" s="232"/>
      <c r="J903" s="233">
        <f>ROUND(I903*H903,2)</f>
        <v>0</v>
      </c>
      <c r="K903" s="229" t="s">
        <v>170</v>
      </c>
      <c r="L903" s="45"/>
      <c r="M903" s="234" t="s">
        <v>21</v>
      </c>
      <c r="N903" s="235" t="s">
        <v>44</v>
      </c>
      <c r="O903" s="85"/>
      <c r="P903" s="236">
        <f>O903*H903</f>
        <v>0</v>
      </c>
      <c r="Q903" s="236">
        <v>0.04684</v>
      </c>
      <c r="R903" s="236">
        <f>Q903*H903</f>
        <v>0.32788</v>
      </c>
      <c r="S903" s="236">
        <v>0</v>
      </c>
      <c r="T903" s="237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8" t="s">
        <v>171</v>
      </c>
      <c r="AT903" s="238" t="s">
        <v>166</v>
      </c>
      <c r="AU903" s="238" t="s">
        <v>82</v>
      </c>
      <c r="AY903" s="18" t="s">
        <v>164</v>
      </c>
      <c r="BE903" s="239">
        <f>IF(N903="základní",J903,0)</f>
        <v>0</v>
      </c>
      <c r="BF903" s="239">
        <f>IF(N903="snížená",J903,0)</f>
        <v>0</v>
      </c>
      <c r="BG903" s="239">
        <f>IF(N903="zákl. přenesená",J903,0)</f>
        <v>0</v>
      </c>
      <c r="BH903" s="239">
        <f>IF(N903="sníž. přenesená",J903,0)</f>
        <v>0</v>
      </c>
      <c r="BI903" s="239">
        <f>IF(N903="nulová",J903,0)</f>
        <v>0</v>
      </c>
      <c r="BJ903" s="18" t="s">
        <v>80</v>
      </c>
      <c r="BK903" s="239">
        <f>ROUND(I903*H903,2)</f>
        <v>0</v>
      </c>
      <c r="BL903" s="18" t="s">
        <v>171</v>
      </c>
      <c r="BM903" s="238" t="s">
        <v>913</v>
      </c>
    </row>
    <row r="904" s="2" customFormat="1">
      <c r="A904" s="39"/>
      <c r="B904" s="40"/>
      <c r="C904" s="41"/>
      <c r="D904" s="240" t="s">
        <v>173</v>
      </c>
      <c r="E904" s="41"/>
      <c r="F904" s="241" t="s">
        <v>912</v>
      </c>
      <c r="G904" s="41"/>
      <c r="H904" s="41"/>
      <c r="I904" s="147"/>
      <c r="J904" s="41"/>
      <c r="K904" s="41"/>
      <c r="L904" s="45"/>
      <c r="M904" s="242"/>
      <c r="N904" s="243"/>
      <c r="O904" s="85"/>
      <c r="P904" s="85"/>
      <c r="Q904" s="85"/>
      <c r="R904" s="85"/>
      <c r="S904" s="85"/>
      <c r="T904" s="86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173</v>
      </c>
      <c r="AU904" s="18" t="s">
        <v>82</v>
      </c>
    </row>
    <row r="905" s="13" customFormat="1">
      <c r="A905" s="13"/>
      <c r="B905" s="244"/>
      <c r="C905" s="245"/>
      <c r="D905" s="240" t="s">
        <v>174</v>
      </c>
      <c r="E905" s="246" t="s">
        <v>21</v>
      </c>
      <c r="F905" s="247" t="s">
        <v>914</v>
      </c>
      <c r="G905" s="245"/>
      <c r="H905" s="246" t="s">
        <v>21</v>
      </c>
      <c r="I905" s="248"/>
      <c r="J905" s="245"/>
      <c r="K905" s="245"/>
      <c r="L905" s="249"/>
      <c r="M905" s="250"/>
      <c r="N905" s="251"/>
      <c r="O905" s="251"/>
      <c r="P905" s="251"/>
      <c r="Q905" s="251"/>
      <c r="R905" s="251"/>
      <c r="S905" s="251"/>
      <c r="T905" s="252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53" t="s">
        <v>174</v>
      </c>
      <c r="AU905" s="253" t="s">
        <v>82</v>
      </c>
      <c r="AV905" s="13" t="s">
        <v>80</v>
      </c>
      <c r="AW905" s="13" t="s">
        <v>34</v>
      </c>
      <c r="AX905" s="13" t="s">
        <v>73</v>
      </c>
      <c r="AY905" s="253" t="s">
        <v>164</v>
      </c>
    </row>
    <row r="906" s="13" customFormat="1">
      <c r="A906" s="13"/>
      <c r="B906" s="244"/>
      <c r="C906" s="245"/>
      <c r="D906" s="240" t="s">
        <v>174</v>
      </c>
      <c r="E906" s="246" t="s">
        <v>21</v>
      </c>
      <c r="F906" s="247" t="s">
        <v>915</v>
      </c>
      <c r="G906" s="245"/>
      <c r="H906" s="246" t="s">
        <v>21</v>
      </c>
      <c r="I906" s="248"/>
      <c r="J906" s="245"/>
      <c r="K906" s="245"/>
      <c r="L906" s="249"/>
      <c r="M906" s="250"/>
      <c r="N906" s="251"/>
      <c r="O906" s="251"/>
      <c r="P906" s="251"/>
      <c r="Q906" s="251"/>
      <c r="R906" s="251"/>
      <c r="S906" s="251"/>
      <c r="T906" s="252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53" t="s">
        <v>174</v>
      </c>
      <c r="AU906" s="253" t="s">
        <v>82</v>
      </c>
      <c r="AV906" s="13" t="s">
        <v>80</v>
      </c>
      <c r="AW906" s="13" t="s">
        <v>34</v>
      </c>
      <c r="AX906" s="13" t="s">
        <v>73</v>
      </c>
      <c r="AY906" s="253" t="s">
        <v>164</v>
      </c>
    </row>
    <row r="907" s="13" customFormat="1">
      <c r="A907" s="13"/>
      <c r="B907" s="244"/>
      <c r="C907" s="245"/>
      <c r="D907" s="240" t="s">
        <v>174</v>
      </c>
      <c r="E907" s="246" t="s">
        <v>21</v>
      </c>
      <c r="F907" s="247" t="s">
        <v>916</v>
      </c>
      <c r="G907" s="245"/>
      <c r="H907" s="246" t="s">
        <v>21</v>
      </c>
      <c r="I907" s="248"/>
      <c r="J907" s="245"/>
      <c r="K907" s="245"/>
      <c r="L907" s="249"/>
      <c r="M907" s="250"/>
      <c r="N907" s="251"/>
      <c r="O907" s="251"/>
      <c r="P907" s="251"/>
      <c r="Q907" s="251"/>
      <c r="R907" s="251"/>
      <c r="S907" s="251"/>
      <c r="T907" s="25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53" t="s">
        <v>174</v>
      </c>
      <c r="AU907" s="253" t="s">
        <v>82</v>
      </c>
      <c r="AV907" s="13" t="s">
        <v>80</v>
      </c>
      <c r="AW907" s="13" t="s">
        <v>34</v>
      </c>
      <c r="AX907" s="13" t="s">
        <v>73</v>
      </c>
      <c r="AY907" s="253" t="s">
        <v>164</v>
      </c>
    </row>
    <row r="908" s="13" customFormat="1">
      <c r="A908" s="13"/>
      <c r="B908" s="244"/>
      <c r="C908" s="245"/>
      <c r="D908" s="240" t="s">
        <v>174</v>
      </c>
      <c r="E908" s="246" t="s">
        <v>21</v>
      </c>
      <c r="F908" s="247" t="s">
        <v>917</v>
      </c>
      <c r="G908" s="245"/>
      <c r="H908" s="246" t="s">
        <v>21</v>
      </c>
      <c r="I908" s="248"/>
      <c r="J908" s="245"/>
      <c r="K908" s="245"/>
      <c r="L908" s="249"/>
      <c r="M908" s="250"/>
      <c r="N908" s="251"/>
      <c r="O908" s="251"/>
      <c r="P908" s="251"/>
      <c r="Q908" s="251"/>
      <c r="R908" s="251"/>
      <c r="S908" s="251"/>
      <c r="T908" s="252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53" t="s">
        <v>174</v>
      </c>
      <c r="AU908" s="253" t="s">
        <v>82</v>
      </c>
      <c r="AV908" s="13" t="s">
        <v>80</v>
      </c>
      <c r="AW908" s="13" t="s">
        <v>34</v>
      </c>
      <c r="AX908" s="13" t="s">
        <v>73</v>
      </c>
      <c r="AY908" s="253" t="s">
        <v>164</v>
      </c>
    </row>
    <row r="909" s="14" customFormat="1">
      <c r="A909" s="14"/>
      <c r="B909" s="254"/>
      <c r="C909" s="255"/>
      <c r="D909" s="240" t="s">
        <v>174</v>
      </c>
      <c r="E909" s="256" t="s">
        <v>21</v>
      </c>
      <c r="F909" s="257" t="s">
        <v>80</v>
      </c>
      <c r="G909" s="255"/>
      <c r="H909" s="258">
        <v>1</v>
      </c>
      <c r="I909" s="259"/>
      <c r="J909" s="255"/>
      <c r="K909" s="255"/>
      <c r="L909" s="260"/>
      <c r="M909" s="261"/>
      <c r="N909" s="262"/>
      <c r="O909" s="262"/>
      <c r="P909" s="262"/>
      <c r="Q909" s="262"/>
      <c r="R909" s="262"/>
      <c r="S909" s="262"/>
      <c r="T909" s="26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4" t="s">
        <v>174</v>
      </c>
      <c r="AU909" s="264" t="s">
        <v>82</v>
      </c>
      <c r="AV909" s="14" t="s">
        <v>82</v>
      </c>
      <c r="AW909" s="14" t="s">
        <v>34</v>
      </c>
      <c r="AX909" s="14" t="s">
        <v>73</v>
      </c>
      <c r="AY909" s="264" t="s">
        <v>164</v>
      </c>
    </row>
    <row r="910" s="13" customFormat="1">
      <c r="A910" s="13"/>
      <c r="B910" s="244"/>
      <c r="C910" s="245"/>
      <c r="D910" s="240" t="s">
        <v>174</v>
      </c>
      <c r="E910" s="246" t="s">
        <v>21</v>
      </c>
      <c r="F910" s="247" t="s">
        <v>918</v>
      </c>
      <c r="G910" s="245"/>
      <c r="H910" s="246" t="s">
        <v>21</v>
      </c>
      <c r="I910" s="248"/>
      <c r="J910" s="245"/>
      <c r="K910" s="245"/>
      <c r="L910" s="249"/>
      <c r="M910" s="250"/>
      <c r="N910" s="251"/>
      <c r="O910" s="251"/>
      <c r="P910" s="251"/>
      <c r="Q910" s="251"/>
      <c r="R910" s="251"/>
      <c r="S910" s="251"/>
      <c r="T910" s="25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3" t="s">
        <v>174</v>
      </c>
      <c r="AU910" s="253" t="s">
        <v>82</v>
      </c>
      <c r="AV910" s="13" t="s">
        <v>80</v>
      </c>
      <c r="AW910" s="13" t="s">
        <v>34</v>
      </c>
      <c r="AX910" s="13" t="s">
        <v>73</v>
      </c>
      <c r="AY910" s="253" t="s">
        <v>164</v>
      </c>
    </row>
    <row r="911" s="13" customFormat="1">
      <c r="A911" s="13"/>
      <c r="B911" s="244"/>
      <c r="C911" s="245"/>
      <c r="D911" s="240" t="s">
        <v>174</v>
      </c>
      <c r="E911" s="246" t="s">
        <v>21</v>
      </c>
      <c r="F911" s="247" t="s">
        <v>919</v>
      </c>
      <c r="G911" s="245"/>
      <c r="H911" s="246" t="s">
        <v>21</v>
      </c>
      <c r="I911" s="248"/>
      <c r="J911" s="245"/>
      <c r="K911" s="245"/>
      <c r="L911" s="249"/>
      <c r="M911" s="250"/>
      <c r="N911" s="251"/>
      <c r="O911" s="251"/>
      <c r="P911" s="251"/>
      <c r="Q911" s="251"/>
      <c r="R911" s="251"/>
      <c r="S911" s="251"/>
      <c r="T911" s="252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3" t="s">
        <v>174</v>
      </c>
      <c r="AU911" s="253" t="s">
        <v>82</v>
      </c>
      <c r="AV911" s="13" t="s">
        <v>80</v>
      </c>
      <c r="AW911" s="13" t="s">
        <v>34</v>
      </c>
      <c r="AX911" s="13" t="s">
        <v>73</v>
      </c>
      <c r="AY911" s="253" t="s">
        <v>164</v>
      </c>
    </row>
    <row r="912" s="14" customFormat="1">
      <c r="A912" s="14"/>
      <c r="B912" s="254"/>
      <c r="C912" s="255"/>
      <c r="D912" s="240" t="s">
        <v>174</v>
      </c>
      <c r="E912" s="256" t="s">
        <v>21</v>
      </c>
      <c r="F912" s="257" t="s">
        <v>80</v>
      </c>
      <c r="G912" s="255"/>
      <c r="H912" s="258">
        <v>1</v>
      </c>
      <c r="I912" s="259"/>
      <c r="J912" s="255"/>
      <c r="K912" s="255"/>
      <c r="L912" s="260"/>
      <c r="M912" s="261"/>
      <c r="N912" s="262"/>
      <c r="O912" s="262"/>
      <c r="P912" s="262"/>
      <c r="Q912" s="262"/>
      <c r="R912" s="262"/>
      <c r="S912" s="262"/>
      <c r="T912" s="263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64" t="s">
        <v>174</v>
      </c>
      <c r="AU912" s="264" t="s">
        <v>82</v>
      </c>
      <c r="AV912" s="14" t="s">
        <v>82</v>
      </c>
      <c r="AW912" s="14" t="s">
        <v>34</v>
      </c>
      <c r="AX912" s="14" t="s">
        <v>73</v>
      </c>
      <c r="AY912" s="264" t="s">
        <v>164</v>
      </c>
    </row>
    <row r="913" s="13" customFormat="1">
      <c r="A913" s="13"/>
      <c r="B913" s="244"/>
      <c r="C913" s="245"/>
      <c r="D913" s="240" t="s">
        <v>174</v>
      </c>
      <c r="E913" s="246" t="s">
        <v>21</v>
      </c>
      <c r="F913" s="247" t="s">
        <v>920</v>
      </c>
      <c r="G913" s="245"/>
      <c r="H913" s="246" t="s">
        <v>21</v>
      </c>
      <c r="I913" s="248"/>
      <c r="J913" s="245"/>
      <c r="K913" s="245"/>
      <c r="L913" s="249"/>
      <c r="M913" s="250"/>
      <c r="N913" s="251"/>
      <c r="O913" s="251"/>
      <c r="P913" s="251"/>
      <c r="Q913" s="251"/>
      <c r="R913" s="251"/>
      <c r="S913" s="251"/>
      <c r="T913" s="25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53" t="s">
        <v>174</v>
      </c>
      <c r="AU913" s="253" t="s">
        <v>82</v>
      </c>
      <c r="AV913" s="13" t="s">
        <v>80</v>
      </c>
      <c r="AW913" s="13" t="s">
        <v>34</v>
      </c>
      <c r="AX913" s="13" t="s">
        <v>73</v>
      </c>
      <c r="AY913" s="253" t="s">
        <v>164</v>
      </c>
    </row>
    <row r="914" s="13" customFormat="1">
      <c r="A914" s="13"/>
      <c r="B914" s="244"/>
      <c r="C914" s="245"/>
      <c r="D914" s="240" t="s">
        <v>174</v>
      </c>
      <c r="E914" s="246" t="s">
        <v>21</v>
      </c>
      <c r="F914" s="247" t="s">
        <v>921</v>
      </c>
      <c r="G914" s="245"/>
      <c r="H914" s="246" t="s">
        <v>21</v>
      </c>
      <c r="I914" s="248"/>
      <c r="J914" s="245"/>
      <c r="K914" s="245"/>
      <c r="L914" s="249"/>
      <c r="M914" s="250"/>
      <c r="N914" s="251"/>
      <c r="O914" s="251"/>
      <c r="P914" s="251"/>
      <c r="Q914" s="251"/>
      <c r="R914" s="251"/>
      <c r="S914" s="251"/>
      <c r="T914" s="25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53" t="s">
        <v>174</v>
      </c>
      <c r="AU914" s="253" t="s">
        <v>82</v>
      </c>
      <c r="AV914" s="13" t="s">
        <v>80</v>
      </c>
      <c r="AW914" s="13" t="s">
        <v>34</v>
      </c>
      <c r="AX914" s="13" t="s">
        <v>73</v>
      </c>
      <c r="AY914" s="253" t="s">
        <v>164</v>
      </c>
    </row>
    <row r="915" s="14" customFormat="1">
      <c r="A915" s="14"/>
      <c r="B915" s="254"/>
      <c r="C915" s="255"/>
      <c r="D915" s="240" t="s">
        <v>174</v>
      </c>
      <c r="E915" s="256" t="s">
        <v>21</v>
      </c>
      <c r="F915" s="257" t="s">
        <v>80</v>
      </c>
      <c r="G915" s="255"/>
      <c r="H915" s="258">
        <v>1</v>
      </c>
      <c r="I915" s="259"/>
      <c r="J915" s="255"/>
      <c r="K915" s="255"/>
      <c r="L915" s="260"/>
      <c r="M915" s="261"/>
      <c r="N915" s="262"/>
      <c r="O915" s="262"/>
      <c r="P915" s="262"/>
      <c r="Q915" s="262"/>
      <c r="R915" s="262"/>
      <c r="S915" s="262"/>
      <c r="T915" s="26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64" t="s">
        <v>174</v>
      </c>
      <c r="AU915" s="264" t="s">
        <v>82</v>
      </c>
      <c r="AV915" s="14" t="s">
        <v>82</v>
      </c>
      <c r="AW915" s="14" t="s">
        <v>34</v>
      </c>
      <c r="AX915" s="14" t="s">
        <v>73</v>
      </c>
      <c r="AY915" s="264" t="s">
        <v>164</v>
      </c>
    </row>
    <row r="916" s="13" customFormat="1">
      <c r="A916" s="13"/>
      <c r="B916" s="244"/>
      <c r="C916" s="245"/>
      <c r="D916" s="240" t="s">
        <v>174</v>
      </c>
      <c r="E916" s="246" t="s">
        <v>21</v>
      </c>
      <c r="F916" s="247" t="s">
        <v>922</v>
      </c>
      <c r="G916" s="245"/>
      <c r="H916" s="246" t="s">
        <v>21</v>
      </c>
      <c r="I916" s="248"/>
      <c r="J916" s="245"/>
      <c r="K916" s="245"/>
      <c r="L916" s="249"/>
      <c r="M916" s="250"/>
      <c r="N916" s="251"/>
      <c r="O916" s="251"/>
      <c r="P916" s="251"/>
      <c r="Q916" s="251"/>
      <c r="R916" s="251"/>
      <c r="S916" s="251"/>
      <c r="T916" s="25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53" t="s">
        <v>174</v>
      </c>
      <c r="AU916" s="253" t="s">
        <v>82</v>
      </c>
      <c r="AV916" s="13" t="s">
        <v>80</v>
      </c>
      <c r="AW916" s="13" t="s">
        <v>34</v>
      </c>
      <c r="AX916" s="13" t="s">
        <v>73</v>
      </c>
      <c r="AY916" s="253" t="s">
        <v>164</v>
      </c>
    </row>
    <row r="917" s="13" customFormat="1">
      <c r="A917" s="13"/>
      <c r="B917" s="244"/>
      <c r="C917" s="245"/>
      <c r="D917" s="240" t="s">
        <v>174</v>
      </c>
      <c r="E917" s="246" t="s">
        <v>21</v>
      </c>
      <c r="F917" s="247" t="s">
        <v>917</v>
      </c>
      <c r="G917" s="245"/>
      <c r="H917" s="246" t="s">
        <v>21</v>
      </c>
      <c r="I917" s="248"/>
      <c r="J917" s="245"/>
      <c r="K917" s="245"/>
      <c r="L917" s="249"/>
      <c r="M917" s="250"/>
      <c r="N917" s="251"/>
      <c r="O917" s="251"/>
      <c r="P917" s="251"/>
      <c r="Q917" s="251"/>
      <c r="R917" s="251"/>
      <c r="S917" s="251"/>
      <c r="T917" s="25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53" t="s">
        <v>174</v>
      </c>
      <c r="AU917" s="253" t="s">
        <v>82</v>
      </c>
      <c r="AV917" s="13" t="s">
        <v>80</v>
      </c>
      <c r="AW917" s="13" t="s">
        <v>34</v>
      </c>
      <c r="AX917" s="13" t="s">
        <v>73</v>
      </c>
      <c r="AY917" s="253" t="s">
        <v>164</v>
      </c>
    </row>
    <row r="918" s="14" customFormat="1">
      <c r="A918" s="14"/>
      <c r="B918" s="254"/>
      <c r="C918" s="255"/>
      <c r="D918" s="240" t="s">
        <v>174</v>
      </c>
      <c r="E918" s="256" t="s">
        <v>21</v>
      </c>
      <c r="F918" s="257" t="s">
        <v>80</v>
      </c>
      <c r="G918" s="255"/>
      <c r="H918" s="258">
        <v>1</v>
      </c>
      <c r="I918" s="259"/>
      <c r="J918" s="255"/>
      <c r="K918" s="255"/>
      <c r="L918" s="260"/>
      <c r="M918" s="261"/>
      <c r="N918" s="262"/>
      <c r="O918" s="262"/>
      <c r="P918" s="262"/>
      <c r="Q918" s="262"/>
      <c r="R918" s="262"/>
      <c r="S918" s="262"/>
      <c r="T918" s="26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64" t="s">
        <v>174</v>
      </c>
      <c r="AU918" s="264" t="s">
        <v>82</v>
      </c>
      <c r="AV918" s="14" t="s">
        <v>82</v>
      </c>
      <c r="AW918" s="14" t="s">
        <v>34</v>
      </c>
      <c r="AX918" s="14" t="s">
        <v>73</v>
      </c>
      <c r="AY918" s="264" t="s">
        <v>164</v>
      </c>
    </row>
    <row r="919" s="13" customFormat="1">
      <c r="A919" s="13"/>
      <c r="B919" s="244"/>
      <c r="C919" s="245"/>
      <c r="D919" s="240" t="s">
        <v>174</v>
      </c>
      <c r="E919" s="246" t="s">
        <v>21</v>
      </c>
      <c r="F919" s="247" t="s">
        <v>923</v>
      </c>
      <c r="G919" s="245"/>
      <c r="H919" s="246" t="s">
        <v>21</v>
      </c>
      <c r="I919" s="248"/>
      <c r="J919" s="245"/>
      <c r="K919" s="245"/>
      <c r="L919" s="249"/>
      <c r="M919" s="250"/>
      <c r="N919" s="251"/>
      <c r="O919" s="251"/>
      <c r="P919" s="251"/>
      <c r="Q919" s="251"/>
      <c r="R919" s="251"/>
      <c r="S919" s="251"/>
      <c r="T919" s="252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53" t="s">
        <v>174</v>
      </c>
      <c r="AU919" s="253" t="s">
        <v>82</v>
      </c>
      <c r="AV919" s="13" t="s">
        <v>80</v>
      </c>
      <c r="AW919" s="13" t="s">
        <v>34</v>
      </c>
      <c r="AX919" s="13" t="s">
        <v>73</v>
      </c>
      <c r="AY919" s="253" t="s">
        <v>164</v>
      </c>
    </row>
    <row r="920" s="13" customFormat="1">
      <c r="A920" s="13"/>
      <c r="B920" s="244"/>
      <c r="C920" s="245"/>
      <c r="D920" s="240" t="s">
        <v>174</v>
      </c>
      <c r="E920" s="246" t="s">
        <v>21</v>
      </c>
      <c r="F920" s="247" t="s">
        <v>924</v>
      </c>
      <c r="G920" s="245"/>
      <c r="H920" s="246" t="s">
        <v>21</v>
      </c>
      <c r="I920" s="248"/>
      <c r="J920" s="245"/>
      <c r="K920" s="245"/>
      <c r="L920" s="249"/>
      <c r="M920" s="250"/>
      <c r="N920" s="251"/>
      <c r="O920" s="251"/>
      <c r="P920" s="251"/>
      <c r="Q920" s="251"/>
      <c r="R920" s="251"/>
      <c r="S920" s="251"/>
      <c r="T920" s="252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53" t="s">
        <v>174</v>
      </c>
      <c r="AU920" s="253" t="s">
        <v>82</v>
      </c>
      <c r="AV920" s="13" t="s">
        <v>80</v>
      </c>
      <c r="AW920" s="13" t="s">
        <v>34</v>
      </c>
      <c r="AX920" s="13" t="s">
        <v>73</v>
      </c>
      <c r="AY920" s="253" t="s">
        <v>164</v>
      </c>
    </row>
    <row r="921" s="14" customFormat="1">
      <c r="A921" s="14"/>
      <c r="B921" s="254"/>
      <c r="C921" s="255"/>
      <c r="D921" s="240" t="s">
        <v>174</v>
      </c>
      <c r="E921" s="256" t="s">
        <v>21</v>
      </c>
      <c r="F921" s="257" t="s">
        <v>82</v>
      </c>
      <c r="G921" s="255"/>
      <c r="H921" s="258">
        <v>2</v>
      </c>
      <c r="I921" s="259"/>
      <c r="J921" s="255"/>
      <c r="K921" s="255"/>
      <c r="L921" s="260"/>
      <c r="M921" s="261"/>
      <c r="N921" s="262"/>
      <c r="O921" s="262"/>
      <c r="P921" s="262"/>
      <c r="Q921" s="262"/>
      <c r="R921" s="262"/>
      <c r="S921" s="262"/>
      <c r="T921" s="26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64" t="s">
        <v>174</v>
      </c>
      <c r="AU921" s="264" t="s">
        <v>82</v>
      </c>
      <c r="AV921" s="14" t="s">
        <v>82</v>
      </c>
      <c r="AW921" s="14" t="s">
        <v>34</v>
      </c>
      <c r="AX921" s="14" t="s">
        <v>73</v>
      </c>
      <c r="AY921" s="264" t="s">
        <v>164</v>
      </c>
    </row>
    <row r="922" s="13" customFormat="1">
      <c r="A922" s="13"/>
      <c r="B922" s="244"/>
      <c r="C922" s="245"/>
      <c r="D922" s="240" t="s">
        <v>174</v>
      </c>
      <c r="E922" s="246" t="s">
        <v>21</v>
      </c>
      <c r="F922" s="247" t="s">
        <v>925</v>
      </c>
      <c r="G922" s="245"/>
      <c r="H922" s="246" t="s">
        <v>21</v>
      </c>
      <c r="I922" s="248"/>
      <c r="J922" s="245"/>
      <c r="K922" s="245"/>
      <c r="L922" s="249"/>
      <c r="M922" s="250"/>
      <c r="N922" s="251"/>
      <c r="O922" s="251"/>
      <c r="P922" s="251"/>
      <c r="Q922" s="251"/>
      <c r="R922" s="251"/>
      <c r="S922" s="251"/>
      <c r="T922" s="25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53" t="s">
        <v>174</v>
      </c>
      <c r="AU922" s="253" t="s">
        <v>82</v>
      </c>
      <c r="AV922" s="13" t="s">
        <v>80</v>
      </c>
      <c r="AW922" s="13" t="s">
        <v>34</v>
      </c>
      <c r="AX922" s="13" t="s">
        <v>73</v>
      </c>
      <c r="AY922" s="253" t="s">
        <v>164</v>
      </c>
    </row>
    <row r="923" s="13" customFormat="1">
      <c r="A923" s="13"/>
      <c r="B923" s="244"/>
      <c r="C923" s="245"/>
      <c r="D923" s="240" t="s">
        <v>174</v>
      </c>
      <c r="E923" s="246" t="s">
        <v>21</v>
      </c>
      <c r="F923" s="247" t="s">
        <v>926</v>
      </c>
      <c r="G923" s="245"/>
      <c r="H923" s="246" t="s">
        <v>21</v>
      </c>
      <c r="I923" s="248"/>
      <c r="J923" s="245"/>
      <c r="K923" s="245"/>
      <c r="L923" s="249"/>
      <c r="M923" s="250"/>
      <c r="N923" s="251"/>
      <c r="O923" s="251"/>
      <c r="P923" s="251"/>
      <c r="Q923" s="251"/>
      <c r="R923" s="251"/>
      <c r="S923" s="251"/>
      <c r="T923" s="25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53" t="s">
        <v>174</v>
      </c>
      <c r="AU923" s="253" t="s">
        <v>82</v>
      </c>
      <c r="AV923" s="13" t="s">
        <v>80</v>
      </c>
      <c r="AW923" s="13" t="s">
        <v>34</v>
      </c>
      <c r="AX923" s="13" t="s">
        <v>73</v>
      </c>
      <c r="AY923" s="253" t="s">
        <v>164</v>
      </c>
    </row>
    <row r="924" s="14" customFormat="1">
      <c r="A924" s="14"/>
      <c r="B924" s="254"/>
      <c r="C924" s="255"/>
      <c r="D924" s="240" t="s">
        <v>174</v>
      </c>
      <c r="E924" s="256" t="s">
        <v>21</v>
      </c>
      <c r="F924" s="257" t="s">
        <v>80</v>
      </c>
      <c r="G924" s="255"/>
      <c r="H924" s="258">
        <v>1</v>
      </c>
      <c r="I924" s="259"/>
      <c r="J924" s="255"/>
      <c r="K924" s="255"/>
      <c r="L924" s="260"/>
      <c r="M924" s="261"/>
      <c r="N924" s="262"/>
      <c r="O924" s="262"/>
      <c r="P924" s="262"/>
      <c r="Q924" s="262"/>
      <c r="R924" s="262"/>
      <c r="S924" s="262"/>
      <c r="T924" s="263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64" t="s">
        <v>174</v>
      </c>
      <c r="AU924" s="264" t="s">
        <v>82</v>
      </c>
      <c r="AV924" s="14" t="s">
        <v>82</v>
      </c>
      <c r="AW924" s="14" t="s">
        <v>34</v>
      </c>
      <c r="AX924" s="14" t="s">
        <v>73</v>
      </c>
      <c r="AY924" s="264" t="s">
        <v>164</v>
      </c>
    </row>
    <row r="925" s="15" customFormat="1">
      <c r="A925" s="15"/>
      <c r="B925" s="276"/>
      <c r="C925" s="277"/>
      <c r="D925" s="240" t="s">
        <v>174</v>
      </c>
      <c r="E925" s="278" t="s">
        <v>21</v>
      </c>
      <c r="F925" s="279" t="s">
        <v>225</v>
      </c>
      <c r="G925" s="277"/>
      <c r="H925" s="280">
        <v>7</v>
      </c>
      <c r="I925" s="281"/>
      <c r="J925" s="277"/>
      <c r="K925" s="277"/>
      <c r="L925" s="282"/>
      <c r="M925" s="283"/>
      <c r="N925" s="284"/>
      <c r="O925" s="284"/>
      <c r="P925" s="284"/>
      <c r="Q925" s="284"/>
      <c r="R925" s="284"/>
      <c r="S925" s="284"/>
      <c r="T925" s="285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86" t="s">
        <v>174</v>
      </c>
      <c r="AU925" s="286" t="s">
        <v>82</v>
      </c>
      <c r="AV925" s="15" t="s">
        <v>171</v>
      </c>
      <c r="AW925" s="15" t="s">
        <v>34</v>
      </c>
      <c r="AX925" s="15" t="s">
        <v>80</v>
      </c>
      <c r="AY925" s="286" t="s">
        <v>164</v>
      </c>
    </row>
    <row r="926" s="2" customFormat="1" ht="16.5" customHeight="1">
      <c r="A926" s="39"/>
      <c r="B926" s="40"/>
      <c r="C926" s="265" t="s">
        <v>927</v>
      </c>
      <c r="D926" s="265" t="s">
        <v>178</v>
      </c>
      <c r="E926" s="266" t="s">
        <v>928</v>
      </c>
      <c r="F926" s="267" t="s">
        <v>929</v>
      </c>
      <c r="G926" s="268" t="s">
        <v>229</v>
      </c>
      <c r="H926" s="269">
        <v>1</v>
      </c>
      <c r="I926" s="270"/>
      <c r="J926" s="271">
        <f>ROUND(I926*H926,2)</f>
        <v>0</v>
      </c>
      <c r="K926" s="267" t="s">
        <v>170</v>
      </c>
      <c r="L926" s="272"/>
      <c r="M926" s="273" t="s">
        <v>21</v>
      </c>
      <c r="N926" s="274" t="s">
        <v>44</v>
      </c>
      <c r="O926" s="85"/>
      <c r="P926" s="236">
        <f>O926*H926</f>
        <v>0</v>
      </c>
      <c r="Q926" s="236">
        <v>0.01992</v>
      </c>
      <c r="R926" s="236">
        <f>Q926*H926</f>
        <v>0.01992</v>
      </c>
      <c r="S926" s="236">
        <v>0</v>
      </c>
      <c r="T926" s="237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38" t="s">
        <v>182</v>
      </c>
      <c r="AT926" s="238" t="s">
        <v>178</v>
      </c>
      <c r="AU926" s="238" t="s">
        <v>82</v>
      </c>
      <c r="AY926" s="18" t="s">
        <v>164</v>
      </c>
      <c r="BE926" s="239">
        <f>IF(N926="základní",J926,0)</f>
        <v>0</v>
      </c>
      <c r="BF926" s="239">
        <f>IF(N926="snížená",J926,0)</f>
        <v>0</v>
      </c>
      <c r="BG926" s="239">
        <f>IF(N926="zákl. přenesená",J926,0)</f>
        <v>0</v>
      </c>
      <c r="BH926" s="239">
        <f>IF(N926="sníž. přenesená",J926,0)</f>
        <v>0</v>
      </c>
      <c r="BI926" s="239">
        <f>IF(N926="nulová",J926,0)</f>
        <v>0</v>
      </c>
      <c r="BJ926" s="18" t="s">
        <v>80</v>
      </c>
      <c r="BK926" s="239">
        <f>ROUND(I926*H926,2)</f>
        <v>0</v>
      </c>
      <c r="BL926" s="18" t="s">
        <v>171</v>
      </c>
      <c r="BM926" s="238" t="s">
        <v>930</v>
      </c>
    </row>
    <row r="927" s="2" customFormat="1">
      <c r="A927" s="39"/>
      <c r="B927" s="40"/>
      <c r="C927" s="41"/>
      <c r="D927" s="240" t="s">
        <v>173</v>
      </c>
      <c r="E927" s="41"/>
      <c r="F927" s="241" t="s">
        <v>929</v>
      </c>
      <c r="G927" s="41"/>
      <c r="H927" s="41"/>
      <c r="I927" s="147"/>
      <c r="J927" s="41"/>
      <c r="K927" s="41"/>
      <c r="L927" s="45"/>
      <c r="M927" s="242"/>
      <c r="N927" s="243"/>
      <c r="O927" s="85"/>
      <c r="P927" s="85"/>
      <c r="Q927" s="85"/>
      <c r="R927" s="85"/>
      <c r="S927" s="85"/>
      <c r="T927" s="86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173</v>
      </c>
      <c r="AU927" s="18" t="s">
        <v>82</v>
      </c>
    </row>
    <row r="928" s="2" customFormat="1" ht="16.5" customHeight="1">
      <c r="A928" s="39"/>
      <c r="B928" s="40"/>
      <c r="C928" s="265" t="s">
        <v>931</v>
      </c>
      <c r="D928" s="265" t="s">
        <v>178</v>
      </c>
      <c r="E928" s="266" t="s">
        <v>932</v>
      </c>
      <c r="F928" s="267" t="s">
        <v>933</v>
      </c>
      <c r="G928" s="268" t="s">
        <v>229</v>
      </c>
      <c r="H928" s="269">
        <v>1</v>
      </c>
      <c r="I928" s="270"/>
      <c r="J928" s="271">
        <f>ROUND(I928*H928,2)</f>
        <v>0</v>
      </c>
      <c r="K928" s="267" t="s">
        <v>170</v>
      </c>
      <c r="L928" s="272"/>
      <c r="M928" s="273" t="s">
        <v>21</v>
      </c>
      <c r="N928" s="274" t="s">
        <v>44</v>
      </c>
      <c r="O928" s="85"/>
      <c r="P928" s="236">
        <f>O928*H928</f>
        <v>0</v>
      </c>
      <c r="Q928" s="236">
        <v>0.021239999999999998</v>
      </c>
      <c r="R928" s="236">
        <f>Q928*H928</f>
        <v>0.021239999999999998</v>
      </c>
      <c r="S928" s="236">
        <v>0</v>
      </c>
      <c r="T928" s="237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38" t="s">
        <v>182</v>
      </c>
      <c r="AT928" s="238" t="s">
        <v>178</v>
      </c>
      <c r="AU928" s="238" t="s">
        <v>82</v>
      </c>
      <c r="AY928" s="18" t="s">
        <v>164</v>
      </c>
      <c r="BE928" s="239">
        <f>IF(N928="základní",J928,0)</f>
        <v>0</v>
      </c>
      <c r="BF928" s="239">
        <f>IF(N928="snížená",J928,0)</f>
        <v>0</v>
      </c>
      <c r="BG928" s="239">
        <f>IF(N928="zákl. přenesená",J928,0)</f>
        <v>0</v>
      </c>
      <c r="BH928" s="239">
        <f>IF(N928="sníž. přenesená",J928,0)</f>
        <v>0</v>
      </c>
      <c r="BI928" s="239">
        <f>IF(N928="nulová",J928,0)</f>
        <v>0</v>
      </c>
      <c r="BJ928" s="18" t="s">
        <v>80</v>
      </c>
      <c r="BK928" s="239">
        <f>ROUND(I928*H928,2)</f>
        <v>0</v>
      </c>
      <c r="BL928" s="18" t="s">
        <v>171</v>
      </c>
      <c r="BM928" s="238" t="s">
        <v>934</v>
      </c>
    </row>
    <row r="929" s="2" customFormat="1">
      <c r="A929" s="39"/>
      <c r="B929" s="40"/>
      <c r="C929" s="41"/>
      <c r="D929" s="240" t="s">
        <v>173</v>
      </c>
      <c r="E929" s="41"/>
      <c r="F929" s="241" t="s">
        <v>933</v>
      </c>
      <c r="G929" s="41"/>
      <c r="H929" s="41"/>
      <c r="I929" s="147"/>
      <c r="J929" s="41"/>
      <c r="K929" s="41"/>
      <c r="L929" s="45"/>
      <c r="M929" s="242"/>
      <c r="N929" s="243"/>
      <c r="O929" s="85"/>
      <c r="P929" s="85"/>
      <c r="Q929" s="85"/>
      <c r="R929" s="85"/>
      <c r="S929" s="85"/>
      <c r="T929" s="86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T929" s="18" t="s">
        <v>173</v>
      </c>
      <c r="AU929" s="18" t="s">
        <v>82</v>
      </c>
    </row>
    <row r="930" s="2" customFormat="1" ht="16.5" customHeight="1">
      <c r="A930" s="39"/>
      <c r="B930" s="40"/>
      <c r="C930" s="265" t="s">
        <v>935</v>
      </c>
      <c r="D930" s="265" t="s">
        <v>178</v>
      </c>
      <c r="E930" s="266" t="s">
        <v>936</v>
      </c>
      <c r="F930" s="267" t="s">
        <v>937</v>
      </c>
      <c r="G930" s="268" t="s">
        <v>229</v>
      </c>
      <c r="H930" s="269">
        <v>2</v>
      </c>
      <c r="I930" s="270"/>
      <c r="J930" s="271">
        <f>ROUND(I930*H930,2)</f>
        <v>0</v>
      </c>
      <c r="K930" s="267" t="s">
        <v>170</v>
      </c>
      <c r="L930" s="272"/>
      <c r="M930" s="273" t="s">
        <v>21</v>
      </c>
      <c r="N930" s="274" t="s">
        <v>44</v>
      </c>
      <c r="O930" s="85"/>
      <c r="P930" s="236">
        <f>O930*H930</f>
        <v>0</v>
      </c>
      <c r="Q930" s="236">
        <v>0.02265</v>
      </c>
      <c r="R930" s="236">
        <f>Q930*H930</f>
        <v>0.0453</v>
      </c>
      <c r="S930" s="236">
        <v>0</v>
      </c>
      <c r="T930" s="237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8" t="s">
        <v>182</v>
      </c>
      <c r="AT930" s="238" t="s">
        <v>178</v>
      </c>
      <c r="AU930" s="238" t="s">
        <v>82</v>
      </c>
      <c r="AY930" s="18" t="s">
        <v>164</v>
      </c>
      <c r="BE930" s="239">
        <f>IF(N930="základní",J930,0)</f>
        <v>0</v>
      </c>
      <c r="BF930" s="239">
        <f>IF(N930="snížená",J930,0)</f>
        <v>0</v>
      </c>
      <c r="BG930" s="239">
        <f>IF(N930="zákl. přenesená",J930,0)</f>
        <v>0</v>
      </c>
      <c r="BH930" s="239">
        <f>IF(N930="sníž. přenesená",J930,0)</f>
        <v>0</v>
      </c>
      <c r="BI930" s="239">
        <f>IF(N930="nulová",J930,0)</f>
        <v>0</v>
      </c>
      <c r="BJ930" s="18" t="s">
        <v>80</v>
      </c>
      <c r="BK930" s="239">
        <f>ROUND(I930*H930,2)</f>
        <v>0</v>
      </c>
      <c r="BL930" s="18" t="s">
        <v>171</v>
      </c>
      <c r="BM930" s="238" t="s">
        <v>938</v>
      </c>
    </row>
    <row r="931" s="2" customFormat="1">
      <c r="A931" s="39"/>
      <c r="B931" s="40"/>
      <c r="C931" s="41"/>
      <c r="D931" s="240" t="s">
        <v>173</v>
      </c>
      <c r="E931" s="41"/>
      <c r="F931" s="241" t="s">
        <v>937</v>
      </c>
      <c r="G931" s="41"/>
      <c r="H931" s="41"/>
      <c r="I931" s="147"/>
      <c r="J931" s="41"/>
      <c r="K931" s="41"/>
      <c r="L931" s="45"/>
      <c r="M931" s="242"/>
      <c r="N931" s="243"/>
      <c r="O931" s="85"/>
      <c r="P931" s="85"/>
      <c r="Q931" s="85"/>
      <c r="R931" s="85"/>
      <c r="S931" s="85"/>
      <c r="T931" s="86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173</v>
      </c>
      <c r="AU931" s="18" t="s">
        <v>82</v>
      </c>
    </row>
    <row r="932" s="2" customFormat="1" ht="16.5" customHeight="1">
      <c r="A932" s="39"/>
      <c r="B932" s="40"/>
      <c r="C932" s="265" t="s">
        <v>939</v>
      </c>
      <c r="D932" s="265" t="s">
        <v>178</v>
      </c>
      <c r="E932" s="266" t="s">
        <v>940</v>
      </c>
      <c r="F932" s="267" t="s">
        <v>941</v>
      </c>
      <c r="G932" s="268" t="s">
        <v>229</v>
      </c>
      <c r="H932" s="269">
        <v>2</v>
      </c>
      <c r="I932" s="270"/>
      <c r="J932" s="271">
        <f>ROUND(I932*H932,2)</f>
        <v>0</v>
      </c>
      <c r="K932" s="267" t="s">
        <v>21</v>
      </c>
      <c r="L932" s="272"/>
      <c r="M932" s="273" t="s">
        <v>21</v>
      </c>
      <c r="N932" s="274" t="s">
        <v>44</v>
      </c>
      <c r="O932" s="85"/>
      <c r="P932" s="236">
        <f>O932*H932</f>
        <v>0</v>
      </c>
      <c r="Q932" s="236">
        <v>0.021239999999999998</v>
      </c>
      <c r="R932" s="236">
        <f>Q932*H932</f>
        <v>0.042479999999999997</v>
      </c>
      <c r="S932" s="236">
        <v>0</v>
      </c>
      <c r="T932" s="237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8" t="s">
        <v>182</v>
      </c>
      <c r="AT932" s="238" t="s">
        <v>178</v>
      </c>
      <c r="AU932" s="238" t="s">
        <v>82</v>
      </c>
      <c r="AY932" s="18" t="s">
        <v>164</v>
      </c>
      <c r="BE932" s="239">
        <f>IF(N932="základní",J932,0)</f>
        <v>0</v>
      </c>
      <c r="BF932" s="239">
        <f>IF(N932="snížená",J932,0)</f>
        <v>0</v>
      </c>
      <c r="BG932" s="239">
        <f>IF(N932="zákl. přenesená",J932,0)</f>
        <v>0</v>
      </c>
      <c r="BH932" s="239">
        <f>IF(N932="sníž. přenesená",J932,0)</f>
        <v>0</v>
      </c>
      <c r="BI932" s="239">
        <f>IF(N932="nulová",J932,0)</f>
        <v>0</v>
      </c>
      <c r="BJ932" s="18" t="s">
        <v>80</v>
      </c>
      <c r="BK932" s="239">
        <f>ROUND(I932*H932,2)</f>
        <v>0</v>
      </c>
      <c r="BL932" s="18" t="s">
        <v>171</v>
      </c>
      <c r="BM932" s="238" t="s">
        <v>942</v>
      </c>
    </row>
    <row r="933" s="2" customFormat="1">
      <c r="A933" s="39"/>
      <c r="B933" s="40"/>
      <c r="C933" s="41"/>
      <c r="D933" s="240" t="s">
        <v>173</v>
      </c>
      <c r="E933" s="41"/>
      <c r="F933" s="241" t="s">
        <v>941</v>
      </c>
      <c r="G933" s="41"/>
      <c r="H933" s="41"/>
      <c r="I933" s="147"/>
      <c r="J933" s="41"/>
      <c r="K933" s="41"/>
      <c r="L933" s="45"/>
      <c r="M933" s="242"/>
      <c r="N933" s="243"/>
      <c r="O933" s="85"/>
      <c r="P933" s="85"/>
      <c r="Q933" s="85"/>
      <c r="R933" s="85"/>
      <c r="S933" s="85"/>
      <c r="T933" s="86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T933" s="18" t="s">
        <v>173</v>
      </c>
      <c r="AU933" s="18" t="s">
        <v>82</v>
      </c>
    </row>
    <row r="934" s="2" customFormat="1" ht="16.5" customHeight="1">
      <c r="A934" s="39"/>
      <c r="B934" s="40"/>
      <c r="C934" s="265" t="s">
        <v>943</v>
      </c>
      <c r="D934" s="265" t="s">
        <v>178</v>
      </c>
      <c r="E934" s="266" t="s">
        <v>944</v>
      </c>
      <c r="F934" s="267" t="s">
        <v>945</v>
      </c>
      <c r="G934" s="268" t="s">
        <v>229</v>
      </c>
      <c r="H934" s="269">
        <v>1</v>
      </c>
      <c r="I934" s="270"/>
      <c r="J934" s="271">
        <f>ROUND(I934*H934,2)</f>
        <v>0</v>
      </c>
      <c r="K934" s="267" t="s">
        <v>170</v>
      </c>
      <c r="L934" s="272"/>
      <c r="M934" s="273" t="s">
        <v>21</v>
      </c>
      <c r="N934" s="274" t="s">
        <v>44</v>
      </c>
      <c r="O934" s="85"/>
      <c r="P934" s="236">
        <f>O934*H934</f>
        <v>0</v>
      </c>
      <c r="Q934" s="236">
        <v>0.02198</v>
      </c>
      <c r="R934" s="236">
        <f>Q934*H934</f>
        <v>0.02198</v>
      </c>
      <c r="S934" s="236">
        <v>0</v>
      </c>
      <c r="T934" s="237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38" t="s">
        <v>182</v>
      </c>
      <c r="AT934" s="238" t="s">
        <v>178</v>
      </c>
      <c r="AU934" s="238" t="s">
        <v>82</v>
      </c>
      <c r="AY934" s="18" t="s">
        <v>164</v>
      </c>
      <c r="BE934" s="239">
        <f>IF(N934="základní",J934,0)</f>
        <v>0</v>
      </c>
      <c r="BF934" s="239">
        <f>IF(N934="snížená",J934,0)</f>
        <v>0</v>
      </c>
      <c r="BG934" s="239">
        <f>IF(N934="zákl. přenesená",J934,0)</f>
        <v>0</v>
      </c>
      <c r="BH934" s="239">
        <f>IF(N934="sníž. přenesená",J934,0)</f>
        <v>0</v>
      </c>
      <c r="BI934" s="239">
        <f>IF(N934="nulová",J934,0)</f>
        <v>0</v>
      </c>
      <c r="BJ934" s="18" t="s">
        <v>80</v>
      </c>
      <c r="BK934" s="239">
        <f>ROUND(I934*H934,2)</f>
        <v>0</v>
      </c>
      <c r="BL934" s="18" t="s">
        <v>171</v>
      </c>
      <c r="BM934" s="238" t="s">
        <v>946</v>
      </c>
    </row>
    <row r="935" s="2" customFormat="1">
      <c r="A935" s="39"/>
      <c r="B935" s="40"/>
      <c r="C935" s="41"/>
      <c r="D935" s="240" t="s">
        <v>173</v>
      </c>
      <c r="E935" s="41"/>
      <c r="F935" s="241" t="s">
        <v>945</v>
      </c>
      <c r="G935" s="41"/>
      <c r="H935" s="41"/>
      <c r="I935" s="147"/>
      <c r="J935" s="41"/>
      <c r="K935" s="41"/>
      <c r="L935" s="45"/>
      <c r="M935" s="242"/>
      <c r="N935" s="243"/>
      <c r="O935" s="85"/>
      <c r="P935" s="85"/>
      <c r="Q935" s="85"/>
      <c r="R935" s="85"/>
      <c r="S935" s="85"/>
      <c r="T935" s="86"/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T935" s="18" t="s">
        <v>173</v>
      </c>
      <c r="AU935" s="18" t="s">
        <v>82</v>
      </c>
    </row>
    <row r="936" s="2" customFormat="1" ht="16.5" customHeight="1">
      <c r="A936" s="39"/>
      <c r="B936" s="40"/>
      <c r="C936" s="227" t="s">
        <v>947</v>
      </c>
      <c r="D936" s="227" t="s">
        <v>166</v>
      </c>
      <c r="E936" s="228" t="s">
        <v>948</v>
      </c>
      <c r="F936" s="229" t="s">
        <v>949</v>
      </c>
      <c r="G936" s="230" t="s">
        <v>229</v>
      </c>
      <c r="H936" s="231">
        <v>4</v>
      </c>
      <c r="I936" s="232"/>
      <c r="J936" s="233">
        <f>ROUND(I936*H936,2)</f>
        <v>0</v>
      </c>
      <c r="K936" s="229" t="s">
        <v>170</v>
      </c>
      <c r="L936" s="45"/>
      <c r="M936" s="234" t="s">
        <v>21</v>
      </c>
      <c r="N936" s="235" t="s">
        <v>44</v>
      </c>
      <c r="O936" s="85"/>
      <c r="P936" s="236">
        <f>O936*H936</f>
        <v>0</v>
      </c>
      <c r="Q936" s="236">
        <v>0</v>
      </c>
      <c r="R936" s="236">
        <f>Q936*H936</f>
        <v>0</v>
      </c>
      <c r="S936" s="236">
        <v>0</v>
      </c>
      <c r="T936" s="237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38" t="s">
        <v>171</v>
      </c>
      <c r="AT936" s="238" t="s">
        <v>166</v>
      </c>
      <c r="AU936" s="238" t="s">
        <v>82</v>
      </c>
      <c r="AY936" s="18" t="s">
        <v>164</v>
      </c>
      <c r="BE936" s="239">
        <f>IF(N936="základní",J936,0)</f>
        <v>0</v>
      </c>
      <c r="BF936" s="239">
        <f>IF(N936="snížená",J936,0)</f>
        <v>0</v>
      </c>
      <c r="BG936" s="239">
        <f>IF(N936="zákl. přenesená",J936,0)</f>
        <v>0</v>
      </c>
      <c r="BH936" s="239">
        <f>IF(N936="sníž. přenesená",J936,0)</f>
        <v>0</v>
      </c>
      <c r="BI936" s="239">
        <f>IF(N936="nulová",J936,0)</f>
        <v>0</v>
      </c>
      <c r="BJ936" s="18" t="s">
        <v>80</v>
      </c>
      <c r="BK936" s="239">
        <f>ROUND(I936*H936,2)</f>
        <v>0</v>
      </c>
      <c r="BL936" s="18" t="s">
        <v>171</v>
      </c>
      <c r="BM936" s="238" t="s">
        <v>950</v>
      </c>
    </row>
    <row r="937" s="2" customFormat="1">
      <c r="A937" s="39"/>
      <c r="B937" s="40"/>
      <c r="C937" s="41"/>
      <c r="D937" s="240" t="s">
        <v>173</v>
      </c>
      <c r="E937" s="41"/>
      <c r="F937" s="241" t="s">
        <v>949</v>
      </c>
      <c r="G937" s="41"/>
      <c r="H937" s="41"/>
      <c r="I937" s="147"/>
      <c r="J937" s="41"/>
      <c r="K937" s="41"/>
      <c r="L937" s="45"/>
      <c r="M937" s="242"/>
      <c r="N937" s="243"/>
      <c r="O937" s="85"/>
      <c r="P937" s="85"/>
      <c r="Q937" s="85"/>
      <c r="R937" s="85"/>
      <c r="S937" s="85"/>
      <c r="T937" s="86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173</v>
      </c>
      <c r="AU937" s="18" t="s">
        <v>82</v>
      </c>
    </row>
    <row r="938" s="13" customFormat="1">
      <c r="A938" s="13"/>
      <c r="B938" s="244"/>
      <c r="C938" s="245"/>
      <c r="D938" s="240" t="s">
        <v>174</v>
      </c>
      <c r="E938" s="246" t="s">
        <v>21</v>
      </c>
      <c r="F938" s="247" t="s">
        <v>951</v>
      </c>
      <c r="G938" s="245"/>
      <c r="H938" s="246" t="s">
        <v>21</v>
      </c>
      <c r="I938" s="248"/>
      <c r="J938" s="245"/>
      <c r="K938" s="245"/>
      <c r="L938" s="249"/>
      <c r="M938" s="250"/>
      <c r="N938" s="251"/>
      <c r="O938" s="251"/>
      <c r="P938" s="251"/>
      <c r="Q938" s="251"/>
      <c r="R938" s="251"/>
      <c r="S938" s="251"/>
      <c r="T938" s="25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53" t="s">
        <v>174</v>
      </c>
      <c r="AU938" s="253" t="s">
        <v>82</v>
      </c>
      <c r="AV938" s="13" t="s">
        <v>80</v>
      </c>
      <c r="AW938" s="13" t="s">
        <v>34</v>
      </c>
      <c r="AX938" s="13" t="s">
        <v>73</v>
      </c>
      <c r="AY938" s="253" t="s">
        <v>164</v>
      </c>
    </row>
    <row r="939" s="13" customFormat="1">
      <c r="A939" s="13"/>
      <c r="B939" s="244"/>
      <c r="C939" s="245"/>
      <c r="D939" s="240" t="s">
        <v>174</v>
      </c>
      <c r="E939" s="246" t="s">
        <v>21</v>
      </c>
      <c r="F939" s="247" t="s">
        <v>952</v>
      </c>
      <c r="G939" s="245"/>
      <c r="H939" s="246" t="s">
        <v>21</v>
      </c>
      <c r="I939" s="248"/>
      <c r="J939" s="245"/>
      <c r="K939" s="245"/>
      <c r="L939" s="249"/>
      <c r="M939" s="250"/>
      <c r="N939" s="251"/>
      <c r="O939" s="251"/>
      <c r="P939" s="251"/>
      <c r="Q939" s="251"/>
      <c r="R939" s="251"/>
      <c r="S939" s="251"/>
      <c r="T939" s="252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53" t="s">
        <v>174</v>
      </c>
      <c r="AU939" s="253" t="s">
        <v>82</v>
      </c>
      <c r="AV939" s="13" t="s">
        <v>80</v>
      </c>
      <c r="AW939" s="13" t="s">
        <v>34</v>
      </c>
      <c r="AX939" s="13" t="s">
        <v>73</v>
      </c>
      <c r="AY939" s="253" t="s">
        <v>164</v>
      </c>
    </row>
    <row r="940" s="14" customFormat="1">
      <c r="A940" s="14"/>
      <c r="B940" s="254"/>
      <c r="C940" s="255"/>
      <c r="D940" s="240" t="s">
        <v>174</v>
      </c>
      <c r="E940" s="256" t="s">
        <v>21</v>
      </c>
      <c r="F940" s="257" t="s">
        <v>171</v>
      </c>
      <c r="G940" s="255"/>
      <c r="H940" s="258">
        <v>4</v>
      </c>
      <c r="I940" s="259"/>
      <c r="J940" s="255"/>
      <c r="K940" s="255"/>
      <c r="L940" s="260"/>
      <c r="M940" s="261"/>
      <c r="N940" s="262"/>
      <c r="O940" s="262"/>
      <c r="P940" s="262"/>
      <c r="Q940" s="262"/>
      <c r="R940" s="262"/>
      <c r="S940" s="262"/>
      <c r="T940" s="263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64" t="s">
        <v>174</v>
      </c>
      <c r="AU940" s="264" t="s">
        <v>82</v>
      </c>
      <c r="AV940" s="14" t="s">
        <v>82</v>
      </c>
      <c r="AW940" s="14" t="s">
        <v>34</v>
      </c>
      <c r="AX940" s="14" t="s">
        <v>80</v>
      </c>
      <c r="AY940" s="264" t="s">
        <v>164</v>
      </c>
    </row>
    <row r="941" s="2" customFormat="1" ht="16.5" customHeight="1">
      <c r="A941" s="39"/>
      <c r="B941" s="40"/>
      <c r="C941" s="265" t="s">
        <v>953</v>
      </c>
      <c r="D941" s="265" t="s">
        <v>178</v>
      </c>
      <c r="E941" s="266" t="s">
        <v>954</v>
      </c>
      <c r="F941" s="267" t="s">
        <v>955</v>
      </c>
      <c r="G941" s="268" t="s">
        <v>229</v>
      </c>
      <c r="H941" s="269">
        <v>4</v>
      </c>
      <c r="I941" s="270"/>
      <c r="J941" s="271">
        <f>ROUND(I941*H941,2)</f>
        <v>0</v>
      </c>
      <c r="K941" s="267" t="s">
        <v>170</v>
      </c>
      <c r="L941" s="272"/>
      <c r="M941" s="273" t="s">
        <v>21</v>
      </c>
      <c r="N941" s="274" t="s">
        <v>44</v>
      </c>
      <c r="O941" s="85"/>
      <c r="P941" s="236">
        <f>O941*H941</f>
        <v>0</v>
      </c>
      <c r="Q941" s="236">
        <v>0.00020000000000000001</v>
      </c>
      <c r="R941" s="236">
        <f>Q941*H941</f>
        <v>0.00080000000000000004</v>
      </c>
      <c r="S941" s="236">
        <v>0</v>
      </c>
      <c r="T941" s="237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38" t="s">
        <v>182</v>
      </c>
      <c r="AT941" s="238" t="s">
        <v>178</v>
      </c>
      <c r="AU941" s="238" t="s">
        <v>82</v>
      </c>
      <c r="AY941" s="18" t="s">
        <v>164</v>
      </c>
      <c r="BE941" s="239">
        <f>IF(N941="základní",J941,0)</f>
        <v>0</v>
      </c>
      <c r="BF941" s="239">
        <f>IF(N941="snížená",J941,0)</f>
        <v>0</v>
      </c>
      <c r="BG941" s="239">
        <f>IF(N941="zákl. přenesená",J941,0)</f>
        <v>0</v>
      </c>
      <c r="BH941" s="239">
        <f>IF(N941="sníž. přenesená",J941,0)</f>
        <v>0</v>
      </c>
      <c r="BI941" s="239">
        <f>IF(N941="nulová",J941,0)</f>
        <v>0</v>
      </c>
      <c r="BJ941" s="18" t="s">
        <v>80</v>
      </c>
      <c r="BK941" s="239">
        <f>ROUND(I941*H941,2)</f>
        <v>0</v>
      </c>
      <c r="BL941" s="18" t="s">
        <v>171</v>
      </c>
      <c r="BM941" s="238" t="s">
        <v>956</v>
      </c>
    </row>
    <row r="942" s="2" customFormat="1">
      <c r="A942" s="39"/>
      <c r="B942" s="40"/>
      <c r="C942" s="41"/>
      <c r="D942" s="240" t="s">
        <v>173</v>
      </c>
      <c r="E942" s="41"/>
      <c r="F942" s="241" t="s">
        <v>955</v>
      </c>
      <c r="G942" s="41"/>
      <c r="H942" s="41"/>
      <c r="I942" s="147"/>
      <c r="J942" s="41"/>
      <c r="K942" s="41"/>
      <c r="L942" s="45"/>
      <c r="M942" s="242"/>
      <c r="N942" s="243"/>
      <c r="O942" s="85"/>
      <c r="P942" s="85"/>
      <c r="Q942" s="85"/>
      <c r="R942" s="85"/>
      <c r="S942" s="85"/>
      <c r="T942" s="86"/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T942" s="18" t="s">
        <v>173</v>
      </c>
      <c r="AU942" s="18" t="s">
        <v>82</v>
      </c>
    </row>
    <row r="943" s="12" customFormat="1" ht="22.8" customHeight="1">
      <c r="A943" s="12"/>
      <c r="B943" s="211"/>
      <c r="C943" s="212"/>
      <c r="D943" s="213" t="s">
        <v>72</v>
      </c>
      <c r="E943" s="225" t="s">
        <v>957</v>
      </c>
      <c r="F943" s="225" t="s">
        <v>958</v>
      </c>
      <c r="G943" s="212"/>
      <c r="H943" s="212"/>
      <c r="I943" s="215"/>
      <c r="J943" s="226">
        <f>BK943</f>
        <v>0</v>
      </c>
      <c r="K943" s="212"/>
      <c r="L943" s="217"/>
      <c r="M943" s="218"/>
      <c r="N943" s="219"/>
      <c r="O943" s="219"/>
      <c r="P943" s="220">
        <f>SUM(P944:P970)</f>
        <v>0</v>
      </c>
      <c r="Q943" s="219"/>
      <c r="R943" s="220">
        <f>SUM(R944:R970)</f>
        <v>0.45585999999999999</v>
      </c>
      <c r="S943" s="219"/>
      <c r="T943" s="221">
        <f>SUM(T944:T970)</f>
        <v>0.20000000000000001</v>
      </c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R943" s="222" t="s">
        <v>80</v>
      </c>
      <c r="AT943" s="223" t="s">
        <v>72</v>
      </c>
      <c r="AU943" s="223" t="s">
        <v>80</v>
      </c>
      <c r="AY943" s="222" t="s">
        <v>164</v>
      </c>
      <c r="BK943" s="224">
        <f>SUM(BK944:BK970)</f>
        <v>0</v>
      </c>
    </row>
    <row r="944" s="2" customFormat="1" ht="16.5" customHeight="1">
      <c r="A944" s="39"/>
      <c r="B944" s="40"/>
      <c r="C944" s="227" t="s">
        <v>959</v>
      </c>
      <c r="D944" s="227" t="s">
        <v>166</v>
      </c>
      <c r="E944" s="228" t="s">
        <v>960</v>
      </c>
      <c r="F944" s="229" t="s">
        <v>961</v>
      </c>
      <c r="G944" s="230" t="s">
        <v>229</v>
      </c>
      <c r="H944" s="231">
        <v>2</v>
      </c>
      <c r="I944" s="232"/>
      <c r="J944" s="233">
        <f>ROUND(I944*H944,2)</f>
        <v>0</v>
      </c>
      <c r="K944" s="229" t="s">
        <v>170</v>
      </c>
      <c r="L944" s="45"/>
      <c r="M944" s="234" t="s">
        <v>21</v>
      </c>
      <c r="N944" s="235" t="s">
        <v>44</v>
      </c>
      <c r="O944" s="85"/>
      <c r="P944" s="236">
        <f>O944*H944</f>
        <v>0</v>
      </c>
      <c r="Q944" s="236">
        <v>0</v>
      </c>
      <c r="R944" s="236">
        <f>Q944*H944</f>
        <v>0</v>
      </c>
      <c r="S944" s="236">
        <v>0.10000000000000001</v>
      </c>
      <c r="T944" s="237">
        <f>S944*H944</f>
        <v>0.20000000000000001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8" t="s">
        <v>171</v>
      </c>
      <c r="AT944" s="238" t="s">
        <v>166</v>
      </c>
      <c r="AU944" s="238" t="s">
        <v>82</v>
      </c>
      <c r="AY944" s="18" t="s">
        <v>164</v>
      </c>
      <c r="BE944" s="239">
        <f>IF(N944="základní",J944,0)</f>
        <v>0</v>
      </c>
      <c r="BF944" s="239">
        <f>IF(N944="snížená",J944,0)</f>
        <v>0</v>
      </c>
      <c r="BG944" s="239">
        <f>IF(N944="zákl. přenesená",J944,0)</f>
        <v>0</v>
      </c>
      <c r="BH944" s="239">
        <f>IF(N944="sníž. přenesená",J944,0)</f>
        <v>0</v>
      </c>
      <c r="BI944" s="239">
        <f>IF(N944="nulová",J944,0)</f>
        <v>0</v>
      </c>
      <c r="BJ944" s="18" t="s">
        <v>80</v>
      </c>
      <c r="BK944" s="239">
        <f>ROUND(I944*H944,2)</f>
        <v>0</v>
      </c>
      <c r="BL944" s="18" t="s">
        <v>171</v>
      </c>
      <c r="BM944" s="238" t="s">
        <v>962</v>
      </c>
    </row>
    <row r="945" s="2" customFormat="1">
      <c r="A945" s="39"/>
      <c r="B945" s="40"/>
      <c r="C945" s="41"/>
      <c r="D945" s="240" t="s">
        <v>173</v>
      </c>
      <c r="E945" s="41"/>
      <c r="F945" s="241" t="s">
        <v>961</v>
      </c>
      <c r="G945" s="41"/>
      <c r="H945" s="41"/>
      <c r="I945" s="147"/>
      <c r="J945" s="41"/>
      <c r="K945" s="41"/>
      <c r="L945" s="45"/>
      <c r="M945" s="242"/>
      <c r="N945" s="243"/>
      <c r="O945" s="85"/>
      <c r="P945" s="85"/>
      <c r="Q945" s="85"/>
      <c r="R945" s="85"/>
      <c r="S945" s="85"/>
      <c r="T945" s="86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T945" s="18" t="s">
        <v>173</v>
      </c>
      <c r="AU945" s="18" t="s">
        <v>82</v>
      </c>
    </row>
    <row r="946" s="13" customFormat="1">
      <c r="A946" s="13"/>
      <c r="B946" s="244"/>
      <c r="C946" s="245"/>
      <c r="D946" s="240" t="s">
        <v>174</v>
      </c>
      <c r="E946" s="246" t="s">
        <v>21</v>
      </c>
      <c r="F946" s="247" t="s">
        <v>963</v>
      </c>
      <c r="G946" s="245"/>
      <c r="H946" s="246" t="s">
        <v>21</v>
      </c>
      <c r="I946" s="248"/>
      <c r="J946" s="245"/>
      <c r="K946" s="245"/>
      <c r="L946" s="249"/>
      <c r="M946" s="250"/>
      <c r="N946" s="251"/>
      <c r="O946" s="251"/>
      <c r="P946" s="251"/>
      <c r="Q946" s="251"/>
      <c r="R946" s="251"/>
      <c r="S946" s="251"/>
      <c r="T946" s="252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53" t="s">
        <v>174</v>
      </c>
      <c r="AU946" s="253" t="s">
        <v>82</v>
      </c>
      <c r="AV946" s="13" t="s">
        <v>80</v>
      </c>
      <c r="AW946" s="13" t="s">
        <v>34</v>
      </c>
      <c r="AX946" s="13" t="s">
        <v>73</v>
      </c>
      <c r="AY946" s="253" t="s">
        <v>164</v>
      </c>
    </row>
    <row r="947" s="13" customFormat="1">
      <c r="A947" s="13"/>
      <c r="B947" s="244"/>
      <c r="C947" s="245"/>
      <c r="D947" s="240" t="s">
        <v>174</v>
      </c>
      <c r="E947" s="246" t="s">
        <v>21</v>
      </c>
      <c r="F947" s="247" t="s">
        <v>964</v>
      </c>
      <c r="G947" s="245"/>
      <c r="H947" s="246" t="s">
        <v>21</v>
      </c>
      <c r="I947" s="248"/>
      <c r="J947" s="245"/>
      <c r="K947" s="245"/>
      <c r="L947" s="249"/>
      <c r="M947" s="250"/>
      <c r="N947" s="251"/>
      <c r="O947" s="251"/>
      <c r="P947" s="251"/>
      <c r="Q947" s="251"/>
      <c r="R947" s="251"/>
      <c r="S947" s="251"/>
      <c r="T947" s="252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53" t="s">
        <v>174</v>
      </c>
      <c r="AU947" s="253" t="s">
        <v>82</v>
      </c>
      <c r="AV947" s="13" t="s">
        <v>80</v>
      </c>
      <c r="AW947" s="13" t="s">
        <v>34</v>
      </c>
      <c r="AX947" s="13" t="s">
        <v>73</v>
      </c>
      <c r="AY947" s="253" t="s">
        <v>164</v>
      </c>
    </row>
    <row r="948" s="14" customFormat="1">
      <c r="A948" s="14"/>
      <c r="B948" s="254"/>
      <c r="C948" s="255"/>
      <c r="D948" s="240" t="s">
        <v>174</v>
      </c>
      <c r="E948" s="256" t="s">
        <v>21</v>
      </c>
      <c r="F948" s="257" t="s">
        <v>82</v>
      </c>
      <c r="G948" s="255"/>
      <c r="H948" s="258">
        <v>2</v>
      </c>
      <c r="I948" s="259"/>
      <c r="J948" s="255"/>
      <c r="K948" s="255"/>
      <c r="L948" s="260"/>
      <c r="M948" s="261"/>
      <c r="N948" s="262"/>
      <c r="O948" s="262"/>
      <c r="P948" s="262"/>
      <c r="Q948" s="262"/>
      <c r="R948" s="262"/>
      <c r="S948" s="262"/>
      <c r="T948" s="263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64" t="s">
        <v>174</v>
      </c>
      <c r="AU948" s="264" t="s">
        <v>82</v>
      </c>
      <c r="AV948" s="14" t="s">
        <v>82</v>
      </c>
      <c r="AW948" s="14" t="s">
        <v>34</v>
      </c>
      <c r="AX948" s="14" t="s">
        <v>80</v>
      </c>
      <c r="AY948" s="264" t="s">
        <v>164</v>
      </c>
    </row>
    <row r="949" s="2" customFormat="1" ht="16.5" customHeight="1">
      <c r="A949" s="39"/>
      <c r="B949" s="40"/>
      <c r="C949" s="227" t="s">
        <v>965</v>
      </c>
      <c r="D949" s="227" t="s">
        <v>166</v>
      </c>
      <c r="E949" s="228" t="s">
        <v>966</v>
      </c>
      <c r="F949" s="229" t="s">
        <v>967</v>
      </c>
      <c r="G949" s="230" t="s">
        <v>229</v>
      </c>
      <c r="H949" s="231">
        <v>1</v>
      </c>
      <c r="I949" s="232"/>
      <c r="J949" s="233">
        <f>ROUND(I949*H949,2)</f>
        <v>0</v>
      </c>
      <c r="K949" s="229" t="s">
        <v>170</v>
      </c>
      <c r="L949" s="45"/>
      <c r="M949" s="234" t="s">
        <v>21</v>
      </c>
      <c r="N949" s="235" t="s">
        <v>44</v>
      </c>
      <c r="O949" s="85"/>
      <c r="P949" s="236">
        <f>O949*H949</f>
        <v>0</v>
      </c>
      <c r="Q949" s="236">
        <v>0.21734000000000001</v>
      </c>
      <c r="R949" s="236">
        <f>Q949*H949</f>
        <v>0.21734000000000001</v>
      </c>
      <c r="S949" s="236">
        <v>0</v>
      </c>
      <c r="T949" s="237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8" t="s">
        <v>171</v>
      </c>
      <c r="AT949" s="238" t="s">
        <v>166</v>
      </c>
      <c r="AU949" s="238" t="s">
        <v>82</v>
      </c>
      <c r="AY949" s="18" t="s">
        <v>164</v>
      </c>
      <c r="BE949" s="239">
        <f>IF(N949="základní",J949,0)</f>
        <v>0</v>
      </c>
      <c r="BF949" s="239">
        <f>IF(N949="snížená",J949,0)</f>
        <v>0</v>
      </c>
      <c r="BG949" s="239">
        <f>IF(N949="zákl. přenesená",J949,0)</f>
        <v>0</v>
      </c>
      <c r="BH949" s="239">
        <f>IF(N949="sníž. přenesená",J949,0)</f>
        <v>0</v>
      </c>
      <c r="BI949" s="239">
        <f>IF(N949="nulová",J949,0)</f>
        <v>0</v>
      </c>
      <c r="BJ949" s="18" t="s">
        <v>80</v>
      </c>
      <c r="BK949" s="239">
        <f>ROUND(I949*H949,2)</f>
        <v>0</v>
      </c>
      <c r="BL949" s="18" t="s">
        <v>171</v>
      </c>
      <c r="BM949" s="238" t="s">
        <v>968</v>
      </c>
    </row>
    <row r="950" s="2" customFormat="1">
      <c r="A950" s="39"/>
      <c r="B950" s="40"/>
      <c r="C950" s="41"/>
      <c r="D950" s="240" t="s">
        <v>173</v>
      </c>
      <c r="E950" s="41"/>
      <c r="F950" s="241" t="s">
        <v>967</v>
      </c>
      <c r="G950" s="41"/>
      <c r="H950" s="41"/>
      <c r="I950" s="147"/>
      <c r="J950" s="41"/>
      <c r="K950" s="41"/>
      <c r="L950" s="45"/>
      <c r="M950" s="242"/>
      <c r="N950" s="243"/>
      <c r="O950" s="85"/>
      <c r="P950" s="85"/>
      <c r="Q950" s="85"/>
      <c r="R950" s="85"/>
      <c r="S950" s="85"/>
      <c r="T950" s="86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T950" s="18" t="s">
        <v>173</v>
      </c>
      <c r="AU950" s="18" t="s">
        <v>82</v>
      </c>
    </row>
    <row r="951" s="13" customFormat="1">
      <c r="A951" s="13"/>
      <c r="B951" s="244"/>
      <c r="C951" s="245"/>
      <c r="D951" s="240" t="s">
        <v>174</v>
      </c>
      <c r="E951" s="246" t="s">
        <v>21</v>
      </c>
      <c r="F951" s="247" t="s">
        <v>969</v>
      </c>
      <c r="G951" s="245"/>
      <c r="H951" s="246" t="s">
        <v>21</v>
      </c>
      <c r="I951" s="248"/>
      <c r="J951" s="245"/>
      <c r="K951" s="245"/>
      <c r="L951" s="249"/>
      <c r="M951" s="250"/>
      <c r="N951" s="251"/>
      <c r="O951" s="251"/>
      <c r="P951" s="251"/>
      <c r="Q951" s="251"/>
      <c r="R951" s="251"/>
      <c r="S951" s="251"/>
      <c r="T951" s="252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53" t="s">
        <v>174</v>
      </c>
      <c r="AU951" s="253" t="s">
        <v>82</v>
      </c>
      <c r="AV951" s="13" t="s">
        <v>80</v>
      </c>
      <c r="AW951" s="13" t="s">
        <v>34</v>
      </c>
      <c r="AX951" s="13" t="s">
        <v>73</v>
      </c>
      <c r="AY951" s="253" t="s">
        <v>164</v>
      </c>
    </row>
    <row r="952" s="13" customFormat="1">
      <c r="A952" s="13"/>
      <c r="B952" s="244"/>
      <c r="C952" s="245"/>
      <c r="D952" s="240" t="s">
        <v>174</v>
      </c>
      <c r="E952" s="246" t="s">
        <v>21</v>
      </c>
      <c r="F952" s="247" t="s">
        <v>970</v>
      </c>
      <c r="G952" s="245"/>
      <c r="H952" s="246" t="s">
        <v>21</v>
      </c>
      <c r="I952" s="248"/>
      <c r="J952" s="245"/>
      <c r="K952" s="245"/>
      <c r="L952" s="249"/>
      <c r="M952" s="250"/>
      <c r="N952" s="251"/>
      <c r="O952" s="251"/>
      <c r="P952" s="251"/>
      <c r="Q952" s="251"/>
      <c r="R952" s="251"/>
      <c r="S952" s="251"/>
      <c r="T952" s="252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53" t="s">
        <v>174</v>
      </c>
      <c r="AU952" s="253" t="s">
        <v>82</v>
      </c>
      <c r="AV952" s="13" t="s">
        <v>80</v>
      </c>
      <c r="AW952" s="13" t="s">
        <v>34</v>
      </c>
      <c r="AX952" s="13" t="s">
        <v>73</v>
      </c>
      <c r="AY952" s="253" t="s">
        <v>164</v>
      </c>
    </row>
    <row r="953" s="13" customFormat="1">
      <c r="A953" s="13"/>
      <c r="B953" s="244"/>
      <c r="C953" s="245"/>
      <c r="D953" s="240" t="s">
        <v>174</v>
      </c>
      <c r="E953" s="246" t="s">
        <v>21</v>
      </c>
      <c r="F953" s="247" t="s">
        <v>216</v>
      </c>
      <c r="G953" s="245"/>
      <c r="H953" s="246" t="s">
        <v>21</v>
      </c>
      <c r="I953" s="248"/>
      <c r="J953" s="245"/>
      <c r="K953" s="245"/>
      <c r="L953" s="249"/>
      <c r="M953" s="250"/>
      <c r="N953" s="251"/>
      <c r="O953" s="251"/>
      <c r="P953" s="251"/>
      <c r="Q953" s="251"/>
      <c r="R953" s="251"/>
      <c r="S953" s="251"/>
      <c r="T953" s="25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3" t="s">
        <v>174</v>
      </c>
      <c r="AU953" s="253" t="s">
        <v>82</v>
      </c>
      <c r="AV953" s="13" t="s">
        <v>80</v>
      </c>
      <c r="AW953" s="13" t="s">
        <v>34</v>
      </c>
      <c r="AX953" s="13" t="s">
        <v>73</v>
      </c>
      <c r="AY953" s="253" t="s">
        <v>164</v>
      </c>
    </row>
    <row r="954" s="13" customFormat="1">
      <c r="A954" s="13"/>
      <c r="B954" s="244"/>
      <c r="C954" s="245"/>
      <c r="D954" s="240" t="s">
        <v>174</v>
      </c>
      <c r="E954" s="246" t="s">
        <v>21</v>
      </c>
      <c r="F954" s="247" t="s">
        <v>971</v>
      </c>
      <c r="G954" s="245"/>
      <c r="H954" s="246" t="s">
        <v>21</v>
      </c>
      <c r="I954" s="248"/>
      <c r="J954" s="245"/>
      <c r="K954" s="245"/>
      <c r="L954" s="249"/>
      <c r="M954" s="250"/>
      <c r="N954" s="251"/>
      <c r="O954" s="251"/>
      <c r="P954" s="251"/>
      <c r="Q954" s="251"/>
      <c r="R954" s="251"/>
      <c r="S954" s="251"/>
      <c r="T954" s="252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53" t="s">
        <v>174</v>
      </c>
      <c r="AU954" s="253" t="s">
        <v>82</v>
      </c>
      <c r="AV954" s="13" t="s">
        <v>80</v>
      </c>
      <c r="AW954" s="13" t="s">
        <v>34</v>
      </c>
      <c r="AX954" s="13" t="s">
        <v>73</v>
      </c>
      <c r="AY954" s="253" t="s">
        <v>164</v>
      </c>
    </row>
    <row r="955" s="14" customFormat="1">
      <c r="A955" s="14"/>
      <c r="B955" s="254"/>
      <c r="C955" s="255"/>
      <c r="D955" s="240" t="s">
        <v>174</v>
      </c>
      <c r="E955" s="256" t="s">
        <v>21</v>
      </c>
      <c r="F955" s="257" t="s">
        <v>80</v>
      </c>
      <c r="G955" s="255"/>
      <c r="H955" s="258">
        <v>1</v>
      </c>
      <c r="I955" s="259"/>
      <c r="J955" s="255"/>
      <c r="K955" s="255"/>
      <c r="L955" s="260"/>
      <c r="M955" s="261"/>
      <c r="N955" s="262"/>
      <c r="O955" s="262"/>
      <c r="P955" s="262"/>
      <c r="Q955" s="262"/>
      <c r="R955" s="262"/>
      <c r="S955" s="262"/>
      <c r="T955" s="26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64" t="s">
        <v>174</v>
      </c>
      <c r="AU955" s="264" t="s">
        <v>82</v>
      </c>
      <c r="AV955" s="14" t="s">
        <v>82</v>
      </c>
      <c r="AW955" s="14" t="s">
        <v>34</v>
      </c>
      <c r="AX955" s="14" t="s">
        <v>80</v>
      </c>
      <c r="AY955" s="264" t="s">
        <v>164</v>
      </c>
    </row>
    <row r="956" s="2" customFormat="1" ht="16.5" customHeight="1">
      <c r="A956" s="39"/>
      <c r="B956" s="40"/>
      <c r="C956" s="265" t="s">
        <v>957</v>
      </c>
      <c r="D956" s="265" t="s">
        <v>178</v>
      </c>
      <c r="E956" s="266" t="s">
        <v>972</v>
      </c>
      <c r="F956" s="267" t="s">
        <v>973</v>
      </c>
      <c r="G956" s="268" t="s">
        <v>181</v>
      </c>
      <c r="H956" s="269">
        <v>0.218</v>
      </c>
      <c r="I956" s="270"/>
      <c r="J956" s="271">
        <f>ROUND(I956*H956,2)</f>
        <v>0</v>
      </c>
      <c r="K956" s="267" t="s">
        <v>21</v>
      </c>
      <c r="L956" s="272"/>
      <c r="M956" s="273" t="s">
        <v>21</v>
      </c>
      <c r="N956" s="274" t="s">
        <v>44</v>
      </c>
      <c r="O956" s="85"/>
      <c r="P956" s="236">
        <f>O956*H956</f>
        <v>0</v>
      </c>
      <c r="Q956" s="236">
        <v>1</v>
      </c>
      <c r="R956" s="236">
        <f>Q956*H956</f>
        <v>0.218</v>
      </c>
      <c r="S956" s="236">
        <v>0</v>
      </c>
      <c r="T956" s="237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8" t="s">
        <v>182</v>
      </c>
      <c r="AT956" s="238" t="s">
        <v>178</v>
      </c>
      <c r="AU956" s="238" t="s">
        <v>82</v>
      </c>
      <c r="AY956" s="18" t="s">
        <v>164</v>
      </c>
      <c r="BE956" s="239">
        <f>IF(N956="základní",J956,0)</f>
        <v>0</v>
      </c>
      <c r="BF956" s="239">
        <f>IF(N956="snížená",J956,0)</f>
        <v>0</v>
      </c>
      <c r="BG956" s="239">
        <f>IF(N956="zákl. přenesená",J956,0)</f>
        <v>0</v>
      </c>
      <c r="BH956" s="239">
        <f>IF(N956="sníž. přenesená",J956,0)</f>
        <v>0</v>
      </c>
      <c r="BI956" s="239">
        <f>IF(N956="nulová",J956,0)</f>
        <v>0</v>
      </c>
      <c r="BJ956" s="18" t="s">
        <v>80</v>
      </c>
      <c r="BK956" s="239">
        <f>ROUND(I956*H956,2)</f>
        <v>0</v>
      </c>
      <c r="BL956" s="18" t="s">
        <v>171</v>
      </c>
      <c r="BM956" s="238" t="s">
        <v>974</v>
      </c>
    </row>
    <row r="957" s="2" customFormat="1">
      <c r="A957" s="39"/>
      <c r="B957" s="40"/>
      <c r="C957" s="41"/>
      <c r="D957" s="240" t="s">
        <v>173</v>
      </c>
      <c r="E957" s="41"/>
      <c r="F957" s="241" t="s">
        <v>973</v>
      </c>
      <c r="G957" s="41"/>
      <c r="H957" s="41"/>
      <c r="I957" s="147"/>
      <c r="J957" s="41"/>
      <c r="K957" s="41"/>
      <c r="L957" s="45"/>
      <c r="M957" s="242"/>
      <c r="N957" s="243"/>
      <c r="O957" s="85"/>
      <c r="P957" s="85"/>
      <c r="Q957" s="85"/>
      <c r="R957" s="85"/>
      <c r="S957" s="85"/>
      <c r="T957" s="86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173</v>
      </c>
      <c r="AU957" s="18" t="s">
        <v>82</v>
      </c>
    </row>
    <row r="958" s="13" customFormat="1">
      <c r="A958" s="13"/>
      <c r="B958" s="244"/>
      <c r="C958" s="245"/>
      <c r="D958" s="240" t="s">
        <v>174</v>
      </c>
      <c r="E958" s="246" t="s">
        <v>21</v>
      </c>
      <c r="F958" s="247" t="s">
        <v>975</v>
      </c>
      <c r="G958" s="245"/>
      <c r="H958" s="246" t="s">
        <v>21</v>
      </c>
      <c r="I958" s="248"/>
      <c r="J958" s="245"/>
      <c r="K958" s="245"/>
      <c r="L958" s="249"/>
      <c r="M958" s="250"/>
      <c r="N958" s="251"/>
      <c r="O958" s="251"/>
      <c r="P958" s="251"/>
      <c r="Q958" s="251"/>
      <c r="R958" s="251"/>
      <c r="S958" s="251"/>
      <c r="T958" s="252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53" t="s">
        <v>174</v>
      </c>
      <c r="AU958" s="253" t="s">
        <v>82</v>
      </c>
      <c r="AV958" s="13" t="s">
        <v>80</v>
      </c>
      <c r="AW958" s="13" t="s">
        <v>34</v>
      </c>
      <c r="AX958" s="13" t="s">
        <v>73</v>
      </c>
      <c r="AY958" s="253" t="s">
        <v>164</v>
      </c>
    </row>
    <row r="959" s="14" customFormat="1">
      <c r="A959" s="14"/>
      <c r="B959" s="254"/>
      <c r="C959" s="255"/>
      <c r="D959" s="240" t="s">
        <v>174</v>
      </c>
      <c r="E959" s="256" t="s">
        <v>21</v>
      </c>
      <c r="F959" s="257" t="s">
        <v>976</v>
      </c>
      <c r="G959" s="255"/>
      <c r="H959" s="258">
        <v>0.19800000000000001</v>
      </c>
      <c r="I959" s="259"/>
      <c r="J959" s="255"/>
      <c r="K959" s="255"/>
      <c r="L959" s="260"/>
      <c r="M959" s="261"/>
      <c r="N959" s="262"/>
      <c r="O959" s="262"/>
      <c r="P959" s="262"/>
      <c r="Q959" s="262"/>
      <c r="R959" s="262"/>
      <c r="S959" s="262"/>
      <c r="T959" s="263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64" t="s">
        <v>174</v>
      </c>
      <c r="AU959" s="264" t="s">
        <v>82</v>
      </c>
      <c r="AV959" s="14" t="s">
        <v>82</v>
      </c>
      <c r="AW959" s="14" t="s">
        <v>34</v>
      </c>
      <c r="AX959" s="14" t="s">
        <v>73</v>
      </c>
      <c r="AY959" s="264" t="s">
        <v>164</v>
      </c>
    </row>
    <row r="960" s="14" customFormat="1">
      <c r="A960" s="14"/>
      <c r="B960" s="254"/>
      <c r="C960" s="255"/>
      <c r="D960" s="240" t="s">
        <v>174</v>
      </c>
      <c r="E960" s="256" t="s">
        <v>21</v>
      </c>
      <c r="F960" s="257" t="s">
        <v>977</v>
      </c>
      <c r="G960" s="255"/>
      <c r="H960" s="258">
        <v>0.218</v>
      </c>
      <c r="I960" s="259"/>
      <c r="J960" s="255"/>
      <c r="K960" s="255"/>
      <c r="L960" s="260"/>
      <c r="M960" s="261"/>
      <c r="N960" s="262"/>
      <c r="O960" s="262"/>
      <c r="P960" s="262"/>
      <c r="Q960" s="262"/>
      <c r="R960" s="262"/>
      <c r="S960" s="262"/>
      <c r="T960" s="263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64" t="s">
        <v>174</v>
      </c>
      <c r="AU960" s="264" t="s">
        <v>82</v>
      </c>
      <c r="AV960" s="14" t="s">
        <v>82</v>
      </c>
      <c r="AW960" s="14" t="s">
        <v>34</v>
      </c>
      <c r="AX960" s="14" t="s">
        <v>80</v>
      </c>
      <c r="AY960" s="264" t="s">
        <v>164</v>
      </c>
    </row>
    <row r="961" s="2" customFormat="1" ht="16.5" customHeight="1">
      <c r="A961" s="39"/>
      <c r="B961" s="40"/>
      <c r="C961" s="265" t="s">
        <v>978</v>
      </c>
      <c r="D961" s="265" t="s">
        <v>178</v>
      </c>
      <c r="E961" s="266" t="s">
        <v>979</v>
      </c>
      <c r="F961" s="267" t="s">
        <v>980</v>
      </c>
      <c r="G961" s="268" t="s">
        <v>981</v>
      </c>
      <c r="H961" s="269">
        <v>19.800000000000001</v>
      </c>
      <c r="I961" s="270"/>
      <c r="J961" s="271">
        <f>ROUND(I961*H961,2)</f>
        <v>0</v>
      </c>
      <c r="K961" s="267" t="s">
        <v>21</v>
      </c>
      <c r="L961" s="272"/>
      <c r="M961" s="273" t="s">
        <v>21</v>
      </c>
      <c r="N961" s="274" t="s">
        <v>44</v>
      </c>
      <c r="O961" s="85"/>
      <c r="P961" s="236">
        <f>O961*H961</f>
        <v>0</v>
      </c>
      <c r="Q961" s="236">
        <v>0.001</v>
      </c>
      <c r="R961" s="236">
        <f>Q961*H961</f>
        <v>0.019800000000000002</v>
      </c>
      <c r="S961" s="236">
        <v>0</v>
      </c>
      <c r="T961" s="237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38" t="s">
        <v>382</v>
      </c>
      <c r="AT961" s="238" t="s">
        <v>178</v>
      </c>
      <c r="AU961" s="238" t="s">
        <v>82</v>
      </c>
      <c r="AY961" s="18" t="s">
        <v>164</v>
      </c>
      <c r="BE961" s="239">
        <f>IF(N961="základní",J961,0)</f>
        <v>0</v>
      </c>
      <c r="BF961" s="239">
        <f>IF(N961="snížená",J961,0)</f>
        <v>0</v>
      </c>
      <c r="BG961" s="239">
        <f>IF(N961="zákl. přenesená",J961,0)</f>
        <v>0</v>
      </c>
      <c r="BH961" s="239">
        <f>IF(N961="sníž. přenesená",J961,0)</f>
        <v>0</v>
      </c>
      <c r="BI961" s="239">
        <f>IF(N961="nulová",J961,0)</f>
        <v>0</v>
      </c>
      <c r="BJ961" s="18" t="s">
        <v>80</v>
      </c>
      <c r="BK961" s="239">
        <f>ROUND(I961*H961,2)</f>
        <v>0</v>
      </c>
      <c r="BL961" s="18" t="s">
        <v>277</v>
      </c>
      <c r="BM961" s="238" t="s">
        <v>982</v>
      </c>
    </row>
    <row r="962" s="2" customFormat="1">
      <c r="A962" s="39"/>
      <c r="B962" s="40"/>
      <c r="C962" s="41"/>
      <c r="D962" s="240" t="s">
        <v>173</v>
      </c>
      <c r="E962" s="41"/>
      <c r="F962" s="241" t="s">
        <v>980</v>
      </c>
      <c r="G962" s="41"/>
      <c r="H962" s="41"/>
      <c r="I962" s="147"/>
      <c r="J962" s="41"/>
      <c r="K962" s="41"/>
      <c r="L962" s="45"/>
      <c r="M962" s="242"/>
      <c r="N962" s="243"/>
      <c r="O962" s="85"/>
      <c r="P962" s="85"/>
      <c r="Q962" s="85"/>
      <c r="R962" s="85"/>
      <c r="S962" s="85"/>
      <c r="T962" s="86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T962" s="18" t="s">
        <v>173</v>
      </c>
      <c r="AU962" s="18" t="s">
        <v>82</v>
      </c>
    </row>
    <row r="963" s="13" customFormat="1">
      <c r="A963" s="13"/>
      <c r="B963" s="244"/>
      <c r="C963" s="245"/>
      <c r="D963" s="240" t="s">
        <v>174</v>
      </c>
      <c r="E963" s="246" t="s">
        <v>21</v>
      </c>
      <c r="F963" s="247" t="s">
        <v>983</v>
      </c>
      <c r="G963" s="245"/>
      <c r="H963" s="246" t="s">
        <v>21</v>
      </c>
      <c r="I963" s="248"/>
      <c r="J963" s="245"/>
      <c r="K963" s="245"/>
      <c r="L963" s="249"/>
      <c r="M963" s="250"/>
      <c r="N963" s="251"/>
      <c r="O963" s="251"/>
      <c r="P963" s="251"/>
      <c r="Q963" s="251"/>
      <c r="R963" s="251"/>
      <c r="S963" s="251"/>
      <c r="T963" s="252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53" t="s">
        <v>174</v>
      </c>
      <c r="AU963" s="253" t="s">
        <v>82</v>
      </c>
      <c r="AV963" s="13" t="s">
        <v>80</v>
      </c>
      <c r="AW963" s="13" t="s">
        <v>34</v>
      </c>
      <c r="AX963" s="13" t="s">
        <v>73</v>
      </c>
      <c r="AY963" s="253" t="s">
        <v>164</v>
      </c>
    </row>
    <row r="964" s="13" customFormat="1">
      <c r="A964" s="13"/>
      <c r="B964" s="244"/>
      <c r="C964" s="245"/>
      <c r="D964" s="240" t="s">
        <v>174</v>
      </c>
      <c r="E964" s="246" t="s">
        <v>21</v>
      </c>
      <c r="F964" s="247" t="s">
        <v>971</v>
      </c>
      <c r="G964" s="245"/>
      <c r="H964" s="246" t="s">
        <v>21</v>
      </c>
      <c r="I964" s="248"/>
      <c r="J964" s="245"/>
      <c r="K964" s="245"/>
      <c r="L964" s="249"/>
      <c r="M964" s="250"/>
      <c r="N964" s="251"/>
      <c r="O964" s="251"/>
      <c r="P964" s="251"/>
      <c r="Q964" s="251"/>
      <c r="R964" s="251"/>
      <c r="S964" s="251"/>
      <c r="T964" s="252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53" t="s">
        <v>174</v>
      </c>
      <c r="AU964" s="253" t="s">
        <v>82</v>
      </c>
      <c r="AV964" s="13" t="s">
        <v>80</v>
      </c>
      <c r="AW964" s="13" t="s">
        <v>34</v>
      </c>
      <c r="AX964" s="13" t="s">
        <v>73</v>
      </c>
      <c r="AY964" s="253" t="s">
        <v>164</v>
      </c>
    </row>
    <row r="965" s="14" customFormat="1">
      <c r="A965" s="14"/>
      <c r="B965" s="254"/>
      <c r="C965" s="255"/>
      <c r="D965" s="240" t="s">
        <v>174</v>
      </c>
      <c r="E965" s="256" t="s">
        <v>21</v>
      </c>
      <c r="F965" s="257" t="s">
        <v>984</v>
      </c>
      <c r="G965" s="255"/>
      <c r="H965" s="258">
        <v>18</v>
      </c>
      <c r="I965" s="259"/>
      <c r="J965" s="255"/>
      <c r="K965" s="255"/>
      <c r="L965" s="260"/>
      <c r="M965" s="261"/>
      <c r="N965" s="262"/>
      <c r="O965" s="262"/>
      <c r="P965" s="262"/>
      <c r="Q965" s="262"/>
      <c r="R965" s="262"/>
      <c r="S965" s="262"/>
      <c r="T965" s="26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4" t="s">
        <v>174</v>
      </c>
      <c r="AU965" s="264" t="s">
        <v>82</v>
      </c>
      <c r="AV965" s="14" t="s">
        <v>82</v>
      </c>
      <c r="AW965" s="14" t="s">
        <v>34</v>
      </c>
      <c r="AX965" s="14" t="s">
        <v>73</v>
      </c>
      <c r="AY965" s="264" t="s">
        <v>164</v>
      </c>
    </row>
    <row r="966" s="14" customFormat="1">
      <c r="A966" s="14"/>
      <c r="B966" s="254"/>
      <c r="C966" s="255"/>
      <c r="D966" s="240" t="s">
        <v>174</v>
      </c>
      <c r="E966" s="256" t="s">
        <v>21</v>
      </c>
      <c r="F966" s="257" t="s">
        <v>985</v>
      </c>
      <c r="G966" s="255"/>
      <c r="H966" s="258">
        <v>19.800000000000001</v>
      </c>
      <c r="I966" s="259"/>
      <c r="J966" s="255"/>
      <c r="K966" s="255"/>
      <c r="L966" s="260"/>
      <c r="M966" s="261"/>
      <c r="N966" s="262"/>
      <c r="O966" s="262"/>
      <c r="P966" s="262"/>
      <c r="Q966" s="262"/>
      <c r="R966" s="262"/>
      <c r="S966" s="262"/>
      <c r="T966" s="263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64" t="s">
        <v>174</v>
      </c>
      <c r="AU966" s="264" t="s">
        <v>82</v>
      </c>
      <c r="AV966" s="14" t="s">
        <v>82</v>
      </c>
      <c r="AW966" s="14" t="s">
        <v>34</v>
      </c>
      <c r="AX966" s="14" t="s">
        <v>80</v>
      </c>
      <c r="AY966" s="264" t="s">
        <v>164</v>
      </c>
    </row>
    <row r="967" s="2" customFormat="1" ht="21.75" customHeight="1">
      <c r="A967" s="39"/>
      <c r="B967" s="40"/>
      <c r="C967" s="227" t="s">
        <v>986</v>
      </c>
      <c r="D967" s="227" t="s">
        <v>166</v>
      </c>
      <c r="E967" s="228" t="s">
        <v>987</v>
      </c>
      <c r="F967" s="229" t="s">
        <v>988</v>
      </c>
      <c r="G967" s="230" t="s">
        <v>229</v>
      </c>
      <c r="H967" s="231">
        <v>6</v>
      </c>
      <c r="I967" s="232"/>
      <c r="J967" s="233">
        <f>ROUND(I967*H967,2)</f>
        <v>0</v>
      </c>
      <c r="K967" s="229" t="s">
        <v>170</v>
      </c>
      <c r="L967" s="45"/>
      <c r="M967" s="234" t="s">
        <v>21</v>
      </c>
      <c r="N967" s="235" t="s">
        <v>44</v>
      </c>
      <c r="O967" s="85"/>
      <c r="P967" s="236">
        <f>O967*H967</f>
        <v>0</v>
      </c>
      <c r="Q967" s="236">
        <v>2.0000000000000002E-05</v>
      </c>
      <c r="R967" s="236">
        <f>Q967*H967</f>
        <v>0.00012000000000000002</v>
      </c>
      <c r="S967" s="236">
        <v>0</v>
      </c>
      <c r="T967" s="237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38" t="s">
        <v>277</v>
      </c>
      <c r="AT967" s="238" t="s">
        <v>166</v>
      </c>
      <c r="AU967" s="238" t="s">
        <v>82</v>
      </c>
      <c r="AY967" s="18" t="s">
        <v>164</v>
      </c>
      <c r="BE967" s="239">
        <f>IF(N967="základní",J967,0)</f>
        <v>0</v>
      </c>
      <c r="BF967" s="239">
        <f>IF(N967="snížená",J967,0)</f>
        <v>0</v>
      </c>
      <c r="BG967" s="239">
        <f>IF(N967="zákl. přenesená",J967,0)</f>
        <v>0</v>
      </c>
      <c r="BH967" s="239">
        <f>IF(N967="sníž. přenesená",J967,0)</f>
        <v>0</v>
      </c>
      <c r="BI967" s="239">
        <f>IF(N967="nulová",J967,0)</f>
        <v>0</v>
      </c>
      <c r="BJ967" s="18" t="s">
        <v>80</v>
      </c>
      <c r="BK967" s="239">
        <f>ROUND(I967*H967,2)</f>
        <v>0</v>
      </c>
      <c r="BL967" s="18" t="s">
        <v>277</v>
      </c>
      <c r="BM967" s="238" t="s">
        <v>989</v>
      </c>
    </row>
    <row r="968" s="2" customFormat="1">
      <c r="A968" s="39"/>
      <c r="B968" s="40"/>
      <c r="C968" s="41"/>
      <c r="D968" s="240" t="s">
        <v>173</v>
      </c>
      <c r="E968" s="41"/>
      <c r="F968" s="241" t="s">
        <v>988</v>
      </c>
      <c r="G968" s="41"/>
      <c r="H968" s="41"/>
      <c r="I968" s="147"/>
      <c r="J968" s="41"/>
      <c r="K968" s="41"/>
      <c r="L968" s="45"/>
      <c r="M968" s="242"/>
      <c r="N968" s="243"/>
      <c r="O968" s="85"/>
      <c r="P968" s="85"/>
      <c r="Q968" s="85"/>
      <c r="R968" s="85"/>
      <c r="S968" s="85"/>
      <c r="T968" s="86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T968" s="18" t="s">
        <v>173</v>
      </c>
      <c r="AU968" s="18" t="s">
        <v>82</v>
      </c>
    </row>
    <row r="969" s="2" customFormat="1" ht="16.5" customHeight="1">
      <c r="A969" s="39"/>
      <c r="B969" s="40"/>
      <c r="C969" s="227" t="s">
        <v>990</v>
      </c>
      <c r="D969" s="227" t="s">
        <v>166</v>
      </c>
      <c r="E969" s="228" t="s">
        <v>991</v>
      </c>
      <c r="F969" s="229" t="s">
        <v>992</v>
      </c>
      <c r="G969" s="230" t="s">
        <v>229</v>
      </c>
      <c r="H969" s="231">
        <v>6</v>
      </c>
      <c r="I969" s="232"/>
      <c r="J969" s="233">
        <f>ROUND(I969*H969,2)</f>
        <v>0</v>
      </c>
      <c r="K969" s="229" t="s">
        <v>170</v>
      </c>
      <c r="L969" s="45"/>
      <c r="M969" s="234" t="s">
        <v>21</v>
      </c>
      <c r="N969" s="235" t="s">
        <v>44</v>
      </c>
      <c r="O969" s="85"/>
      <c r="P969" s="236">
        <f>O969*H969</f>
        <v>0</v>
      </c>
      <c r="Q969" s="236">
        <v>0.00010000000000000001</v>
      </c>
      <c r="R969" s="236">
        <f>Q969*H969</f>
        <v>0.00060000000000000006</v>
      </c>
      <c r="S969" s="236">
        <v>0</v>
      </c>
      <c r="T969" s="237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38" t="s">
        <v>277</v>
      </c>
      <c r="AT969" s="238" t="s">
        <v>166</v>
      </c>
      <c r="AU969" s="238" t="s">
        <v>82</v>
      </c>
      <c r="AY969" s="18" t="s">
        <v>164</v>
      </c>
      <c r="BE969" s="239">
        <f>IF(N969="základní",J969,0)</f>
        <v>0</v>
      </c>
      <c r="BF969" s="239">
        <f>IF(N969="snížená",J969,0)</f>
        <v>0</v>
      </c>
      <c r="BG969" s="239">
        <f>IF(N969="zákl. přenesená",J969,0)</f>
        <v>0</v>
      </c>
      <c r="BH969" s="239">
        <f>IF(N969="sníž. přenesená",J969,0)</f>
        <v>0</v>
      </c>
      <c r="BI969" s="239">
        <f>IF(N969="nulová",J969,0)</f>
        <v>0</v>
      </c>
      <c r="BJ969" s="18" t="s">
        <v>80</v>
      </c>
      <c r="BK969" s="239">
        <f>ROUND(I969*H969,2)</f>
        <v>0</v>
      </c>
      <c r="BL969" s="18" t="s">
        <v>277</v>
      </c>
      <c r="BM969" s="238" t="s">
        <v>993</v>
      </c>
    </row>
    <row r="970" s="2" customFormat="1">
      <c r="A970" s="39"/>
      <c r="B970" s="40"/>
      <c r="C970" s="41"/>
      <c r="D970" s="240" t="s">
        <v>173</v>
      </c>
      <c r="E970" s="41"/>
      <c r="F970" s="241" t="s">
        <v>992</v>
      </c>
      <c r="G970" s="41"/>
      <c r="H970" s="41"/>
      <c r="I970" s="147"/>
      <c r="J970" s="41"/>
      <c r="K970" s="41"/>
      <c r="L970" s="45"/>
      <c r="M970" s="242"/>
      <c r="N970" s="243"/>
      <c r="O970" s="85"/>
      <c r="P970" s="85"/>
      <c r="Q970" s="85"/>
      <c r="R970" s="85"/>
      <c r="S970" s="85"/>
      <c r="T970" s="86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173</v>
      </c>
      <c r="AU970" s="18" t="s">
        <v>82</v>
      </c>
    </row>
    <row r="971" s="12" customFormat="1" ht="22.8" customHeight="1">
      <c r="A971" s="12"/>
      <c r="B971" s="211"/>
      <c r="C971" s="212"/>
      <c r="D971" s="213" t="s">
        <v>72</v>
      </c>
      <c r="E971" s="225" t="s">
        <v>239</v>
      </c>
      <c r="F971" s="225" t="s">
        <v>994</v>
      </c>
      <c r="G971" s="212"/>
      <c r="H971" s="212"/>
      <c r="I971" s="215"/>
      <c r="J971" s="226">
        <f>BK971</f>
        <v>0</v>
      </c>
      <c r="K971" s="212"/>
      <c r="L971" s="217"/>
      <c r="M971" s="218"/>
      <c r="N971" s="219"/>
      <c r="O971" s="219"/>
      <c r="P971" s="220">
        <f>SUM(P972:P1060)</f>
        <v>0</v>
      </c>
      <c r="Q971" s="219"/>
      <c r="R971" s="220">
        <f>SUM(R972:R1060)</f>
        <v>0.3456378</v>
      </c>
      <c r="S971" s="219"/>
      <c r="T971" s="221">
        <f>SUM(T972:T1060)</f>
        <v>36.05162</v>
      </c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R971" s="222" t="s">
        <v>80</v>
      </c>
      <c r="AT971" s="223" t="s">
        <v>72</v>
      </c>
      <c r="AU971" s="223" t="s">
        <v>80</v>
      </c>
      <c r="AY971" s="222" t="s">
        <v>164</v>
      </c>
      <c r="BK971" s="224">
        <f>SUM(BK972:BK1060)</f>
        <v>0</v>
      </c>
    </row>
    <row r="972" s="2" customFormat="1" ht="21.75" customHeight="1">
      <c r="A972" s="39"/>
      <c r="B972" s="40"/>
      <c r="C972" s="227" t="s">
        <v>995</v>
      </c>
      <c r="D972" s="227" t="s">
        <v>166</v>
      </c>
      <c r="E972" s="228" t="s">
        <v>996</v>
      </c>
      <c r="F972" s="229" t="s">
        <v>997</v>
      </c>
      <c r="G972" s="230" t="s">
        <v>204</v>
      </c>
      <c r="H972" s="231">
        <v>679.04999999999995</v>
      </c>
      <c r="I972" s="232"/>
      <c r="J972" s="233">
        <f>ROUND(I972*H972,2)</f>
        <v>0</v>
      </c>
      <c r="K972" s="229" t="s">
        <v>170</v>
      </c>
      <c r="L972" s="45"/>
      <c r="M972" s="234" t="s">
        <v>21</v>
      </c>
      <c r="N972" s="235" t="s">
        <v>44</v>
      </c>
      <c r="O972" s="85"/>
      <c r="P972" s="236">
        <f>O972*H972</f>
        <v>0</v>
      </c>
      <c r="Q972" s="236">
        <v>4.0000000000000003E-05</v>
      </c>
      <c r="R972" s="236">
        <f>Q972*H972</f>
        <v>0.027162000000000002</v>
      </c>
      <c r="S972" s="236">
        <v>0</v>
      </c>
      <c r="T972" s="237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38" t="s">
        <v>171</v>
      </c>
      <c r="AT972" s="238" t="s">
        <v>166</v>
      </c>
      <c r="AU972" s="238" t="s">
        <v>82</v>
      </c>
      <c r="AY972" s="18" t="s">
        <v>164</v>
      </c>
      <c r="BE972" s="239">
        <f>IF(N972="základní",J972,0)</f>
        <v>0</v>
      </c>
      <c r="BF972" s="239">
        <f>IF(N972="snížená",J972,0)</f>
        <v>0</v>
      </c>
      <c r="BG972" s="239">
        <f>IF(N972="zákl. přenesená",J972,0)</f>
        <v>0</v>
      </c>
      <c r="BH972" s="239">
        <f>IF(N972="sníž. přenesená",J972,0)</f>
        <v>0</v>
      </c>
      <c r="BI972" s="239">
        <f>IF(N972="nulová",J972,0)</f>
        <v>0</v>
      </c>
      <c r="BJ972" s="18" t="s">
        <v>80</v>
      </c>
      <c r="BK972" s="239">
        <f>ROUND(I972*H972,2)</f>
        <v>0</v>
      </c>
      <c r="BL972" s="18" t="s">
        <v>171</v>
      </c>
      <c r="BM972" s="238" t="s">
        <v>998</v>
      </c>
    </row>
    <row r="973" s="2" customFormat="1">
      <c r="A973" s="39"/>
      <c r="B973" s="40"/>
      <c r="C973" s="41"/>
      <c r="D973" s="240" t="s">
        <v>173</v>
      </c>
      <c r="E973" s="41"/>
      <c r="F973" s="241" t="s">
        <v>997</v>
      </c>
      <c r="G973" s="41"/>
      <c r="H973" s="41"/>
      <c r="I973" s="147"/>
      <c r="J973" s="41"/>
      <c r="K973" s="41"/>
      <c r="L973" s="45"/>
      <c r="M973" s="242"/>
      <c r="N973" s="243"/>
      <c r="O973" s="85"/>
      <c r="P973" s="85"/>
      <c r="Q973" s="85"/>
      <c r="R973" s="85"/>
      <c r="S973" s="85"/>
      <c r="T973" s="86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173</v>
      </c>
      <c r="AU973" s="18" t="s">
        <v>82</v>
      </c>
    </row>
    <row r="974" s="13" customFormat="1">
      <c r="A974" s="13"/>
      <c r="B974" s="244"/>
      <c r="C974" s="245"/>
      <c r="D974" s="240" t="s">
        <v>174</v>
      </c>
      <c r="E974" s="246" t="s">
        <v>21</v>
      </c>
      <c r="F974" s="247" t="s">
        <v>999</v>
      </c>
      <c r="G974" s="245"/>
      <c r="H974" s="246" t="s">
        <v>21</v>
      </c>
      <c r="I974" s="248"/>
      <c r="J974" s="245"/>
      <c r="K974" s="245"/>
      <c r="L974" s="249"/>
      <c r="M974" s="250"/>
      <c r="N974" s="251"/>
      <c r="O974" s="251"/>
      <c r="P974" s="251"/>
      <c r="Q974" s="251"/>
      <c r="R974" s="251"/>
      <c r="S974" s="251"/>
      <c r="T974" s="252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53" t="s">
        <v>174</v>
      </c>
      <c r="AU974" s="253" t="s">
        <v>82</v>
      </c>
      <c r="AV974" s="13" t="s">
        <v>80</v>
      </c>
      <c r="AW974" s="13" t="s">
        <v>34</v>
      </c>
      <c r="AX974" s="13" t="s">
        <v>73</v>
      </c>
      <c r="AY974" s="253" t="s">
        <v>164</v>
      </c>
    </row>
    <row r="975" s="13" customFormat="1">
      <c r="A975" s="13"/>
      <c r="B975" s="244"/>
      <c r="C975" s="245"/>
      <c r="D975" s="240" t="s">
        <v>174</v>
      </c>
      <c r="E975" s="246" t="s">
        <v>21</v>
      </c>
      <c r="F975" s="247" t="s">
        <v>208</v>
      </c>
      <c r="G975" s="245"/>
      <c r="H975" s="246" t="s">
        <v>21</v>
      </c>
      <c r="I975" s="248"/>
      <c r="J975" s="245"/>
      <c r="K975" s="245"/>
      <c r="L975" s="249"/>
      <c r="M975" s="250"/>
      <c r="N975" s="251"/>
      <c r="O975" s="251"/>
      <c r="P975" s="251"/>
      <c r="Q975" s="251"/>
      <c r="R975" s="251"/>
      <c r="S975" s="251"/>
      <c r="T975" s="252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53" t="s">
        <v>174</v>
      </c>
      <c r="AU975" s="253" t="s">
        <v>82</v>
      </c>
      <c r="AV975" s="13" t="s">
        <v>80</v>
      </c>
      <c r="AW975" s="13" t="s">
        <v>34</v>
      </c>
      <c r="AX975" s="13" t="s">
        <v>73</v>
      </c>
      <c r="AY975" s="253" t="s">
        <v>164</v>
      </c>
    </row>
    <row r="976" s="14" customFormat="1">
      <c r="A976" s="14"/>
      <c r="B976" s="254"/>
      <c r="C976" s="255"/>
      <c r="D976" s="240" t="s">
        <v>174</v>
      </c>
      <c r="E976" s="256" t="s">
        <v>21</v>
      </c>
      <c r="F976" s="257" t="s">
        <v>1000</v>
      </c>
      <c r="G976" s="255"/>
      <c r="H976" s="258">
        <v>211.53999999999999</v>
      </c>
      <c r="I976" s="259"/>
      <c r="J976" s="255"/>
      <c r="K976" s="255"/>
      <c r="L976" s="260"/>
      <c r="M976" s="261"/>
      <c r="N976" s="262"/>
      <c r="O976" s="262"/>
      <c r="P976" s="262"/>
      <c r="Q976" s="262"/>
      <c r="R976" s="262"/>
      <c r="S976" s="262"/>
      <c r="T976" s="263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64" t="s">
        <v>174</v>
      </c>
      <c r="AU976" s="264" t="s">
        <v>82</v>
      </c>
      <c r="AV976" s="14" t="s">
        <v>82</v>
      </c>
      <c r="AW976" s="14" t="s">
        <v>34</v>
      </c>
      <c r="AX976" s="14" t="s">
        <v>73</v>
      </c>
      <c r="AY976" s="264" t="s">
        <v>164</v>
      </c>
    </row>
    <row r="977" s="13" customFormat="1">
      <c r="A977" s="13"/>
      <c r="B977" s="244"/>
      <c r="C977" s="245"/>
      <c r="D977" s="240" t="s">
        <v>174</v>
      </c>
      <c r="E977" s="246" t="s">
        <v>21</v>
      </c>
      <c r="F977" s="247" t="s">
        <v>216</v>
      </c>
      <c r="G977" s="245"/>
      <c r="H977" s="246" t="s">
        <v>21</v>
      </c>
      <c r="I977" s="248"/>
      <c r="J977" s="245"/>
      <c r="K977" s="245"/>
      <c r="L977" s="249"/>
      <c r="M977" s="250"/>
      <c r="N977" s="251"/>
      <c r="O977" s="251"/>
      <c r="P977" s="251"/>
      <c r="Q977" s="251"/>
      <c r="R977" s="251"/>
      <c r="S977" s="251"/>
      <c r="T977" s="252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53" t="s">
        <v>174</v>
      </c>
      <c r="AU977" s="253" t="s">
        <v>82</v>
      </c>
      <c r="AV977" s="13" t="s">
        <v>80</v>
      </c>
      <c r="AW977" s="13" t="s">
        <v>34</v>
      </c>
      <c r="AX977" s="13" t="s">
        <v>73</v>
      </c>
      <c r="AY977" s="253" t="s">
        <v>164</v>
      </c>
    </row>
    <row r="978" s="14" customFormat="1">
      <c r="A978" s="14"/>
      <c r="B978" s="254"/>
      <c r="C978" s="255"/>
      <c r="D978" s="240" t="s">
        <v>174</v>
      </c>
      <c r="E978" s="256" t="s">
        <v>21</v>
      </c>
      <c r="F978" s="257" t="s">
        <v>1001</v>
      </c>
      <c r="G978" s="255"/>
      <c r="H978" s="258">
        <v>184.11000000000001</v>
      </c>
      <c r="I978" s="259"/>
      <c r="J978" s="255"/>
      <c r="K978" s="255"/>
      <c r="L978" s="260"/>
      <c r="M978" s="261"/>
      <c r="N978" s="262"/>
      <c r="O978" s="262"/>
      <c r="P978" s="262"/>
      <c r="Q978" s="262"/>
      <c r="R978" s="262"/>
      <c r="S978" s="262"/>
      <c r="T978" s="263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64" t="s">
        <v>174</v>
      </c>
      <c r="AU978" s="264" t="s">
        <v>82</v>
      </c>
      <c r="AV978" s="14" t="s">
        <v>82</v>
      </c>
      <c r="AW978" s="14" t="s">
        <v>34</v>
      </c>
      <c r="AX978" s="14" t="s">
        <v>73</v>
      </c>
      <c r="AY978" s="264" t="s">
        <v>164</v>
      </c>
    </row>
    <row r="979" s="13" customFormat="1">
      <c r="A979" s="13"/>
      <c r="B979" s="244"/>
      <c r="C979" s="245"/>
      <c r="D979" s="240" t="s">
        <v>174</v>
      </c>
      <c r="E979" s="246" t="s">
        <v>21</v>
      </c>
      <c r="F979" s="247" t="s">
        <v>1002</v>
      </c>
      <c r="G979" s="245"/>
      <c r="H979" s="246" t="s">
        <v>21</v>
      </c>
      <c r="I979" s="248"/>
      <c r="J979" s="245"/>
      <c r="K979" s="245"/>
      <c r="L979" s="249"/>
      <c r="M979" s="250"/>
      <c r="N979" s="251"/>
      <c r="O979" s="251"/>
      <c r="P979" s="251"/>
      <c r="Q979" s="251"/>
      <c r="R979" s="251"/>
      <c r="S979" s="251"/>
      <c r="T979" s="252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53" t="s">
        <v>174</v>
      </c>
      <c r="AU979" s="253" t="s">
        <v>82</v>
      </c>
      <c r="AV979" s="13" t="s">
        <v>80</v>
      </c>
      <c r="AW979" s="13" t="s">
        <v>34</v>
      </c>
      <c r="AX979" s="13" t="s">
        <v>73</v>
      </c>
      <c r="AY979" s="253" t="s">
        <v>164</v>
      </c>
    </row>
    <row r="980" s="14" customFormat="1">
      <c r="A980" s="14"/>
      <c r="B980" s="254"/>
      <c r="C980" s="255"/>
      <c r="D980" s="240" t="s">
        <v>174</v>
      </c>
      <c r="E980" s="256" t="s">
        <v>21</v>
      </c>
      <c r="F980" s="257" t="s">
        <v>1003</v>
      </c>
      <c r="G980" s="255"/>
      <c r="H980" s="258">
        <v>33</v>
      </c>
      <c r="I980" s="259"/>
      <c r="J980" s="255"/>
      <c r="K980" s="255"/>
      <c r="L980" s="260"/>
      <c r="M980" s="261"/>
      <c r="N980" s="262"/>
      <c r="O980" s="262"/>
      <c r="P980" s="262"/>
      <c r="Q980" s="262"/>
      <c r="R980" s="262"/>
      <c r="S980" s="262"/>
      <c r="T980" s="263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64" t="s">
        <v>174</v>
      </c>
      <c r="AU980" s="264" t="s">
        <v>82</v>
      </c>
      <c r="AV980" s="14" t="s">
        <v>82</v>
      </c>
      <c r="AW980" s="14" t="s">
        <v>34</v>
      </c>
      <c r="AX980" s="14" t="s">
        <v>73</v>
      </c>
      <c r="AY980" s="264" t="s">
        <v>164</v>
      </c>
    </row>
    <row r="981" s="13" customFormat="1">
      <c r="A981" s="13"/>
      <c r="B981" s="244"/>
      <c r="C981" s="245"/>
      <c r="D981" s="240" t="s">
        <v>174</v>
      </c>
      <c r="E981" s="246" t="s">
        <v>21</v>
      </c>
      <c r="F981" s="247" t="s">
        <v>220</v>
      </c>
      <c r="G981" s="245"/>
      <c r="H981" s="246" t="s">
        <v>21</v>
      </c>
      <c r="I981" s="248"/>
      <c r="J981" s="245"/>
      <c r="K981" s="245"/>
      <c r="L981" s="249"/>
      <c r="M981" s="250"/>
      <c r="N981" s="251"/>
      <c r="O981" s="251"/>
      <c r="P981" s="251"/>
      <c r="Q981" s="251"/>
      <c r="R981" s="251"/>
      <c r="S981" s="251"/>
      <c r="T981" s="252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53" t="s">
        <v>174</v>
      </c>
      <c r="AU981" s="253" t="s">
        <v>82</v>
      </c>
      <c r="AV981" s="13" t="s">
        <v>80</v>
      </c>
      <c r="AW981" s="13" t="s">
        <v>34</v>
      </c>
      <c r="AX981" s="13" t="s">
        <v>73</v>
      </c>
      <c r="AY981" s="253" t="s">
        <v>164</v>
      </c>
    </row>
    <row r="982" s="14" customFormat="1">
      <c r="A982" s="14"/>
      <c r="B982" s="254"/>
      <c r="C982" s="255"/>
      <c r="D982" s="240" t="s">
        <v>174</v>
      </c>
      <c r="E982" s="256" t="s">
        <v>21</v>
      </c>
      <c r="F982" s="257" t="s">
        <v>1004</v>
      </c>
      <c r="G982" s="255"/>
      <c r="H982" s="258">
        <v>211.84999999999999</v>
      </c>
      <c r="I982" s="259"/>
      <c r="J982" s="255"/>
      <c r="K982" s="255"/>
      <c r="L982" s="260"/>
      <c r="M982" s="261"/>
      <c r="N982" s="262"/>
      <c r="O982" s="262"/>
      <c r="P982" s="262"/>
      <c r="Q982" s="262"/>
      <c r="R982" s="262"/>
      <c r="S982" s="262"/>
      <c r="T982" s="263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64" t="s">
        <v>174</v>
      </c>
      <c r="AU982" s="264" t="s">
        <v>82</v>
      </c>
      <c r="AV982" s="14" t="s">
        <v>82</v>
      </c>
      <c r="AW982" s="14" t="s">
        <v>34</v>
      </c>
      <c r="AX982" s="14" t="s">
        <v>73</v>
      </c>
      <c r="AY982" s="264" t="s">
        <v>164</v>
      </c>
    </row>
    <row r="983" s="13" customFormat="1">
      <c r="A983" s="13"/>
      <c r="B983" s="244"/>
      <c r="C983" s="245"/>
      <c r="D983" s="240" t="s">
        <v>174</v>
      </c>
      <c r="E983" s="246" t="s">
        <v>21</v>
      </c>
      <c r="F983" s="247" t="s">
        <v>1005</v>
      </c>
      <c r="G983" s="245"/>
      <c r="H983" s="246" t="s">
        <v>21</v>
      </c>
      <c r="I983" s="248"/>
      <c r="J983" s="245"/>
      <c r="K983" s="245"/>
      <c r="L983" s="249"/>
      <c r="M983" s="250"/>
      <c r="N983" s="251"/>
      <c r="O983" s="251"/>
      <c r="P983" s="251"/>
      <c r="Q983" s="251"/>
      <c r="R983" s="251"/>
      <c r="S983" s="251"/>
      <c r="T983" s="252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53" t="s">
        <v>174</v>
      </c>
      <c r="AU983" s="253" t="s">
        <v>82</v>
      </c>
      <c r="AV983" s="13" t="s">
        <v>80</v>
      </c>
      <c r="AW983" s="13" t="s">
        <v>34</v>
      </c>
      <c r="AX983" s="13" t="s">
        <v>73</v>
      </c>
      <c r="AY983" s="253" t="s">
        <v>164</v>
      </c>
    </row>
    <row r="984" s="14" customFormat="1">
      <c r="A984" s="14"/>
      <c r="B984" s="254"/>
      <c r="C984" s="255"/>
      <c r="D984" s="240" t="s">
        <v>174</v>
      </c>
      <c r="E984" s="256" t="s">
        <v>21</v>
      </c>
      <c r="F984" s="257" t="s">
        <v>1006</v>
      </c>
      <c r="G984" s="255"/>
      <c r="H984" s="258">
        <v>38.549999999999997</v>
      </c>
      <c r="I984" s="259"/>
      <c r="J984" s="255"/>
      <c r="K984" s="255"/>
      <c r="L984" s="260"/>
      <c r="M984" s="261"/>
      <c r="N984" s="262"/>
      <c r="O984" s="262"/>
      <c r="P984" s="262"/>
      <c r="Q984" s="262"/>
      <c r="R984" s="262"/>
      <c r="S984" s="262"/>
      <c r="T984" s="263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64" t="s">
        <v>174</v>
      </c>
      <c r="AU984" s="264" t="s">
        <v>82</v>
      </c>
      <c r="AV984" s="14" t="s">
        <v>82</v>
      </c>
      <c r="AW984" s="14" t="s">
        <v>34</v>
      </c>
      <c r="AX984" s="14" t="s">
        <v>73</v>
      </c>
      <c r="AY984" s="264" t="s">
        <v>164</v>
      </c>
    </row>
    <row r="985" s="15" customFormat="1">
      <c r="A985" s="15"/>
      <c r="B985" s="276"/>
      <c r="C985" s="277"/>
      <c r="D985" s="240" t="s">
        <v>174</v>
      </c>
      <c r="E985" s="278" t="s">
        <v>21</v>
      </c>
      <c r="F985" s="279" t="s">
        <v>225</v>
      </c>
      <c r="G985" s="277"/>
      <c r="H985" s="280">
        <v>679.04999999999995</v>
      </c>
      <c r="I985" s="281"/>
      <c r="J985" s="277"/>
      <c r="K985" s="277"/>
      <c r="L985" s="282"/>
      <c r="M985" s="283"/>
      <c r="N985" s="284"/>
      <c r="O985" s="284"/>
      <c r="P985" s="284"/>
      <c r="Q985" s="284"/>
      <c r="R985" s="284"/>
      <c r="S985" s="284"/>
      <c r="T985" s="285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86" t="s">
        <v>174</v>
      </c>
      <c r="AU985" s="286" t="s">
        <v>82</v>
      </c>
      <c r="AV985" s="15" t="s">
        <v>171</v>
      </c>
      <c r="AW985" s="15" t="s">
        <v>34</v>
      </c>
      <c r="AX985" s="15" t="s">
        <v>80</v>
      </c>
      <c r="AY985" s="286" t="s">
        <v>164</v>
      </c>
    </row>
    <row r="986" s="2" customFormat="1" ht="16.5" customHeight="1">
      <c r="A986" s="39"/>
      <c r="B986" s="40"/>
      <c r="C986" s="227" t="s">
        <v>1007</v>
      </c>
      <c r="D986" s="227" t="s">
        <v>166</v>
      </c>
      <c r="E986" s="228" t="s">
        <v>1008</v>
      </c>
      <c r="F986" s="229" t="s">
        <v>1009</v>
      </c>
      <c r="G986" s="230" t="s">
        <v>204</v>
      </c>
      <c r="H986" s="231">
        <v>99.319999999999993</v>
      </c>
      <c r="I986" s="232"/>
      <c r="J986" s="233">
        <f>ROUND(I986*H986,2)</f>
        <v>0</v>
      </c>
      <c r="K986" s="229" t="s">
        <v>170</v>
      </c>
      <c r="L986" s="45"/>
      <c r="M986" s="234" t="s">
        <v>21</v>
      </c>
      <c r="N986" s="235" t="s">
        <v>44</v>
      </c>
      <c r="O986" s="85"/>
      <c r="P986" s="236">
        <f>O986*H986</f>
        <v>0</v>
      </c>
      <c r="Q986" s="236">
        <v>0</v>
      </c>
      <c r="R986" s="236">
        <f>Q986*H986</f>
        <v>0</v>
      </c>
      <c r="S986" s="236">
        <v>0</v>
      </c>
      <c r="T986" s="237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8" t="s">
        <v>171</v>
      </c>
      <c r="AT986" s="238" t="s">
        <v>166</v>
      </c>
      <c r="AU986" s="238" t="s">
        <v>82</v>
      </c>
      <c r="AY986" s="18" t="s">
        <v>164</v>
      </c>
      <c r="BE986" s="239">
        <f>IF(N986="základní",J986,0)</f>
        <v>0</v>
      </c>
      <c r="BF986" s="239">
        <f>IF(N986="snížená",J986,0)</f>
        <v>0</v>
      </c>
      <c r="BG986" s="239">
        <f>IF(N986="zákl. přenesená",J986,0)</f>
        <v>0</v>
      </c>
      <c r="BH986" s="239">
        <f>IF(N986="sníž. přenesená",J986,0)</f>
        <v>0</v>
      </c>
      <c r="BI986" s="239">
        <f>IF(N986="nulová",J986,0)</f>
        <v>0</v>
      </c>
      <c r="BJ986" s="18" t="s">
        <v>80</v>
      </c>
      <c r="BK986" s="239">
        <f>ROUND(I986*H986,2)</f>
        <v>0</v>
      </c>
      <c r="BL986" s="18" t="s">
        <v>171</v>
      </c>
      <c r="BM986" s="238" t="s">
        <v>1010</v>
      </c>
    </row>
    <row r="987" s="2" customFormat="1">
      <c r="A987" s="39"/>
      <c r="B987" s="40"/>
      <c r="C987" s="41"/>
      <c r="D987" s="240" t="s">
        <v>173</v>
      </c>
      <c r="E987" s="41"/>
      <c r="F987" s="241" t="s">
        <v>1009</v>
      </c>
      <c r="G987" s="41"/>
      <c r="H987" s="41"/>
      <c r="I987" s="147"/>
      <c r="J987" s="41"/>
      <c r="K987" s="41"/>
      <c r="L987" s="45"/>
      <c r="M987" s="242"/>
      <c r="N987" s="243"/>
      <c r="O987" s="85"/>
      <c r="P987" s="85"/>
      <c r="Q987" s="85"/>
      <c r="R987" s="85"/>
      <c r="S987" s="85"/>
      <c r="T987" s="86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T987" s="18" t="s">
        <v>173</v>
      </c>
      <c r="AU987" s="18" t="s">
        <v>82</v>
      </c>
    </row>
    <row r="988" s="13" customFormat="1">
      <c r="A988" s="13"/>
      <c r="B988" s="244"/>
      <c r="C988" s="245"/>
      <c r="D988" s="240" t="s">
        <v>174</v>
      </c>
      <c r="E988" s="246" t="s">
        <v>21</v>
      </c>
      <c r="F988" s="247" t="s">
        <v>1011</v>
      </c>
      <c r="G988" s="245"/>
      <c r="H988" s="246" t="s">
        <v>21</v>
      </c>
      <c r="I988" s="248"/>
      <c r="J988" s="245"/>
      <c r="K988" s="245"/>
      <c r="L988" s="249"/>
      <c r="M988" s="250"/>
      <c r="N988" s="251"/>
      <c r="O988" s="251"/>
      <c r="P988" s="251"/>
      <c r="Q988" s="251"/>
      <c r="R988" s="251"/>
      <c r="S988" s="251"/>
      <c r="T988" s="25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53" t="s">
        <v>174</v>
      </c>
      <c r="AU988" s="253" t="s">
        <v>82</v>
      </c>
      <c r="AV988" s="13" t="s">
        <v>80</v>
      </c>
      <c r="AW988" s="13" t="s">
        <v>34</v>
      </c>
      <c r="AX988" s="13" t="s">
        <v>73</v>
      </c>
      <c r="AY988" s="253" t="s">
        <v>164</v>
      </c>
    </row>
    <row r="989" s="14" customFormat="1">
      <c r="A989" s="14"/>
      <c r="B989" s="254"/>
      <c r="C989" s="255"/>
      <c r="D989" s="240" t="s">
        <v>174</v>
      </c>
      <c r="E989" s="256" t="s">
        <v>21</v>
      </c>
      <c r="F989" s="257" t="s">
        <v>1012</v>
      </c>
      <c r="G989" s="255"/>
      <c r="H989" s="258">
        <v>99.319999999999993</v>
      </c>
      <c r="I989" s="259"/>
      <c r="J989" s="255"/>
      <c r="K989" s="255"/>
      <c r="L989" s="260"/>
      <c r="M989" s="261"/>
      <c r="N989" s="262"/>
      <c r="O989" s="262"/>
      <c r="P989" s="262"/>
      <c r="Q989" s="262"/>
      <c r="R989" s="262"/>
      <c r="S989" s="262"/>
      <c r="T989" s="26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64" t="s">
        <v>174</v>
      </c>
      <c r="AU989" s="264" t="s">
        <v>82</v>
      </c>
      <c r="AV989" s="14" t="s">
        <v>82</v>
      </c>
      <c r="AW989" s="14" t="s">
        <v>34</v>
      </c>
      <c r="AX989" s="14" t="s">
        <v>80</v>
      </c>
      <c r="AY989" s="264" t="s">
        <v>164</v>
      </c>
    </row>
    <row r="990" s="2" customFormat="1" ht="16.5" customHeight="1">
      <c r="A990" s="39"/>
      <c r="B990" s="40"/>
      <c r="C990" s="227" t="s">
        <v>1013</v>
      </c>
      <c r="D990" s="227" t="s">
        <v>166</v>
      </c>
      <c r="E990" s="228" t="s">
        <v>1014</v>
      </c>
      <c r="F990" s="229" t="s">
        <v>1015</v>
      </c>
      <c r="G990" s="230" t="s">
        <v>204</v>
      </c>
      <c r="H990" s="231">
        <v>704.59500000000003</v>
      </c>
      <c r="I990" s="232"/>
      <c r="J990" s="233">
        <f>ROUND(I990*H990,2)</f>
        <v>0</v>
      </c>
      <c r="K990" s="229" t="s">
        <v>170</v>
      </c>
      <c r="L990" s="45"/>
      <c r="M990" s="234" t="s">
        <v>21</v>
      </c>
      <c r="N990" s="235" t="s">
        <v>44</v>
      </c>
      <c r="O990" s="85"/>
      <c r="P990" s="236">
        <f>O990*H990</f>
        <v>0</v>
      </c>
      <c r="Q990" s="236">
        <v>0.00013999999999999999</v>
      </c>
      <c r="R990" s="236">
        <f>Q990*H990</f>
        <v>0.098643299999999989</v>
      </c>
      <c r="S990" s="236">
        <v>0</v>
      </c>
      <c r="T990" s="237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8" t="s">
        <v>171</v>
      </c>
      <c r="AT990" s="238" t="s">
        <v>166</v>
      </c>
      <c r="AU990" s="238" t="s">
        <v>82</v>
      </c>
      <c r="AY990" s="18" t="s">
        <v>164</v>
      </c>
      <c r="BE990" s="239">
        <f>IF(N990="základní",J990,0)</f>
        <v>0</v>
      </c>
      <c r="BF990" s="239">
        <f>IF(N990="snížená",J990,0)</f>
        <v>0</v>
      </c>
      <c r="BG990" s="239">
        <f>IF(N990="zákl. přenesená",J990,0)</f>
        <v>0</v>
      </c>
      <c r="BH990" s="239">
        <f>IF(N990="sníž. přenesená",J990,0)</f>
        <v>0</v>
      </c>
      <c r="BI990" s="239">
        <f>IF(N990="nulová",J990,0)</f>
        <v>0</v>
      </c>
      <c r="BJ990" s="18" t="s">
        <v>80</v>
      </c>
      <c r="BK990" s="239">
        <f>ROUND(I990*H990,2)</f>
        <v>0</v>
      </c>
      <c r="BL990" s="18" t="s">
        <v>171</v>
      </c>
      <c r="BM990" s="238" t="s">
        <v>1016</v>
      </c>
    </row>
    <row r="991" s="2" customFormat="1">
      <c r="A991" s="39"/>
      <c r="B991" s="40"/>
      <c r="C991" s="41"/>
      <c r="D991" s="240" t="s">
        <v>173</v>
      </c>
      <c r="E991" s="41"/>
      <c r="F991" s="241" t="s">
        <v>1015</v>
      </c>
      <c r="G991" s="41"/>
      <c r="H991" s="41"/>
      <c r="I991" s="147"/>
      <c r="J991" s="41"/>
      <c r="K991" s="41"/>
      <c r="L991" s="45"/>
      <c r="M991" s="242"/>
      <c r="N991" s="243"/>
      <c r="O991" s="85"/>
      <c r="P991" s="85"/>
      <c r="Q991" s="85"/>
      <c r="R991" s="85"/>
      <c r="S991" s="85"/>
      <c r="T991" s="86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173</v>
      </c>
      <c r="AU991" s="18" t="s">
        <v>82</v>
      </c>
    </row>
    <row r="992" s="13" customFormat="1">
      <c r="A992" s="13"/>
      <c r="B992" s="244"/>
      <c r="C992" s="245"/>
      <c r="D992" s="240" t="s">
        <v>174</v>
      </c>
      <c r="E992" s="246" t="s">
        <v>21</v>
      </c>
      <c r="F992" s="247" t="s">
        <v>1017</v>
      </c>
      <c r="G992" s="245"/>
      <c r="H992" s="246" t="s">
        <v>21</v>
      </c>
      <c r="I992" s="248"/>
      <c r="J992" s="245"/>
      <c r="K992" s="245"/>
      <c r="L992" s="249"/>
      <c r="M992" s="250"/>
      <c r="N992" s="251"/>
      <c r="O992" s="251"/>
      <c r="P992" s="251"/>
      <c r="Q992" s="251"/>
      <c r="R992" s="251"/>
      <c r="S992" s="251"/>
      <c r="T992" s="252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53" t="s">
        <v>174</v>
      </c>
      <c r="AU992" s="253" t="s">
        <v>82</v>
      </c>
      <c r="AV992" s="13" t="s">
        <v>80</v>
      </c>
      <c r="AW992" s="13" t="s">
        <v>34</v>
      </c>
      <c r="AX992" s="13" t="s">
        <v>73</v>
      </c>
      <c r="AY992" s="253" t="s">
        <v>164</v>
      </c>
    </row>
    <row r="993" s="13" customFormat="1">
      <c r="A993" s="13"/>
      <c r="B993" s="244"/>
      <c r="C993" s="245"/>
      <c r="D993" s="240" t="s">
        <v>174</v>
      </c>
      <c r="E993" s="246" t="s">
        <v>21</v>
      </c>
      <c r="F993" s="247" t="s">
        <v>1018</v>
      </c>
      <c r="G993" s="245"/>
      <c r="H993" s="246" t="s">
        <v>21</v>
      </c>
      <c r="I993" s="248"/>
      <c r="J993" s="245"/>
      <c r="K993" s="245"/>
      <c r="L993" s="249"/>
      <c r="M993" s="250"/>
      <c r="N993" s="251"/>
      <c r="O993" s="251"/>
      <c r="P993" s="251"/>
      <c r="Q993" s="251"/>
      <c r="R993" s="251"/>
      <c r="S993" s="251"/>
      <c r="T993" s="25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53" t="s">
        <v>174</v>
      </c>
      <c r="AU993" s="253" t="s">
        <v>82</v>
      </c>
      <c r="AV993" s="13" t="s">
        <v>80</v>
      </c>
      <c r="AW993" s="13" t="s">
        <v>34</v>
      </c>
      <c r="AX993" s="13" t="s">
        <v>73</v>
      </c>
      <c r="AY993" s="253" t="s">
        <v>164</v>
      </c>
    </row>
    <row r="994" s="13" customFormat="1">
      <c r="A994" s="13"/>
      <c r="B994" s="244"/>
      <c r="C994" s="245"/>
      <c r="D994" s="240" t="s">
        <v>174</v>
      </c>
      <c r="E994" s="246" t="s">
        <v>21</v>
      </c>
      <c r="F994" s="247" t="s">
        <v>1019</v>
      </c>
      <c r="G994" s="245"/>
      <c r="H994" s="246" t="s">
        <v>21</v>
      </c>
      <c r="I994" s="248"/>
      <c r="J994" s="245"/>
      <c r="K994" s="245"/>
      <c r="L994" s="249"/>
      <c r="M994" s="250"/>
      <c r="N994" s="251"/>
      <c r="O994" s="251"/>
      <c r="P994" s="251"/>
      <c r="Q994" s="251"/>
      <c r="R994" s="251"/>
      <c r="S994" s="251"/>
      <c r="T994" s="252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53" t="s">
        <v>174</v>
      </c>
      <c r="AU994" s="253" t="s">
        <v>82</v>
      </c>
      <c r="AV994" s="13" t="s">
        <v>80</v>
      </c>
      <c r="AW994" s="13" t="s">
        <v>34</v>
      </c>
      <c r="AX994" s="13" t="s">
        <v>73</v>
      </c>
      <c r="AY994" s="253" t="s">
        <v>164</v>
      </c>
    </row>
    <row r="995" s="14" customFormat="1">
      <c r="A995" s="14"/>
      <c r="B995" s="254"/>
      <c r="C995" s="255"/>
      <c r="D995" s="240" t="s">
        <v>174</v>
      </c>
      <c r="E995" s="256" t="s">
        <v>21</v>
      </c>
      <c r="F995" s="257" t="s">
        <v>1020</v>
      </c>
      <c r="G995" s="255"/>
      <c r="H995" s="258">
        <v>358.19499999999999</v>
      </c>
      <c r="I995" s="259"/>
      <c r="J995" s="255"/>
      <c r="K995" s="255"/>
      <c r="L995" s="260"/>
      <c r="M995" s="261"/>
      <c r="N995" s="262"/>
      <c r="O995" s="262"/>
      <c r="P995" s="262"/>
      <c r="Q995" s="262"/>
      <c r="R995" s="262"/>
      <c r="S995" s="262"/>
      <c r="T995" s="263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64" t="s">
        <v>174</v>
      </c>
      <c r="AU995" s="264" t="s">
        <v>82</v>
      </c>
      <c r="AV995" s="14" t="s">
        <v>82</v>
      </c>
      <c r="AW995" s="14" t="s">
        <v>34</v>
      </c>
      <c r="AX995" s="14" t="s">
        <v>73</v>
      </c>
      <c r="AY995" s="264" t="s">
        <v>164</v>
      </c>
    </row>
    <row r="996" s="13" customFormat="1">
      <c r="A996" s="13"/>
      <c r="B996" s="244"/>
      <c r="C996" s="245"/>
      <c r="D996" s="240" t="s">
        <v>174</v>
      </c>
      <c r="E996" s="246" t="s">
        <v>21</v>
      </c>
      <c r="F996" s="247" t="s">
        <v>1021</v>
      </c>
      <c r="G996" s="245"/>
      <c r="H996" s="246" t="s">
        <v>21</v>
      </c>
      <c r="I996" s="248"/>
      <c r="J996" s="245"/>
      <c r="K996" s="245"/>
      <c r="L996" s="249"/>
      <c r="M996" s="250"/>
      <c r="N996" s="251"/>
      <c r="O996" s="251"/>
      <c r="P996" s="251"/>
      <c r="Q996" s="251"/>
      <c r="R996" s="251"/>
      <c r="S996" s="251"/>
      <c r="T996" s="252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53" t="s">
        <v>174</v>
      </c>
      <c r="AU996" s="253" t="s">
        <v>82</v>
      </c>
      <c r="AV996" s="13" t="s">
        <v>80</v>
      </c>
      <c r="AW996" s="13" t="s">
        <v>34</v>
      </c>
      <c r="AX996" s="13" t="s">
        <v>73</v>
      </c>
      <c r="AY996" s="253" t="s">
        <v>164</v>
      </c>
    </row>
    <row r="997" s="14" customFormat="1">
      <c r="A997" s="14"/>
      <c r="B997" s="254"/>
      <c r="C997" s="255"/>
      <c r="D997" s="240" t="s">
        <v>174</v>
      </c>
      <c r="E997" s="256" t="s">
        <v>21</v>
      </c>
      <c r="F997" s="257" t="s">
        <v>1022</v>
      </c>
      <c r="G997" s="255"/>
      <c r="H997" s="258">
        <v>346.39999999999998</v>
      </c>
      <c r="I997" s="259"/>
      <c r="J997" s="255"/>
      <c r="K997" s="255"/>
      <c r="L997" s="260"/>
      <c r="M997" s="261"/>
      <c r="N997" s="262"/>
      <c r="O997" s="262"/>
      <c r="P997" s="262"/>
      <c r="Q997" s="262"/>
      <c r="R997" s="262"/>
      <c r="S997" s="262"/>
      <c r="T997" s="263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64" t="s">
        <v>174</v>
      </c>
      <c r="AU997" s="264" t="s">
        <v>82</v>
      </c>
      <c r="AV997" s="14" t="s">
        <v>82</v>
      </c>
      <c r="AW997" s="14" t="s">
        <v>34</v>
      </c>
      <c r="AX997" s="14" t="s">
        <v>73</v>
      </c>
      <c r="AY997" s="264" t="s">
        <v>164</v>
      </c>
    </row>
    <row r="998" s="15" customFormat="1">
      <c r="A998" s="15"/>
      <c r="B998" s="276"/>
      <c r="C998" s="277"/>
      <c r="D998" s="240" t="s">
        <v>174</v>
      </c>
      <c r="E998" s="278" t="s">
        <v>21</v>
      </c>
      <c r="F998" s="279" t="s">
        <v>225</v>
      </c>
      <c r="G998" s="277"/>
      <c r="H998" s="280">
        <v>704.59500000000003</v>
      </c>
      <c r="I998" s="281"/>
      <c r="J998" s="277"/>
      <c r="K998" s="277"/>
      <c r="L998" s="282"/>
      <c r="M998" s="283"/>
      <c r="N998" s="284"/>
      <c r="O998" s="284"/>
      <c r="P998" s="284"/>
      <c r="Q998" s="284"/>
      <c r="R998" s="284"/>
      <c r="S998" s="284"/>
      <c r="T998" s="285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86" t="s">
        <v>174</v>
      </c>
      <c r="AU998" s="286" t="s">
        <v>82</v>
      </c>
      <c r="AV998" s="15" t="s">
        <v>171</v>
      </c>
      <c r="AW998" s="15" t="s">
        <v>34</v>
      </c>
      <c r="AX998" s="15" t="s">
        <v>80</v>
      </c>
      <c r="AY998" s="286" t="s">
        <v>164</v>
      </c>
    </row>
    <row r="999" s="2" customFormat="1" ht="21.75" customHeight="1">
      <c r="A999" s="39"/>
      <c r="B999" s="40"/>
      <c r="C999" s="227" t="s">
        <v>1023</v>
      </c>
      <c r="D999" s="227" t="s">
        <v>166</v>
      </c>
      <c r="E999" s="228" t="s">
        <v>1024</v>
      </c>
      <c r="F999" s="229" t="s">
        <v>1025</v>
      </c>
      <c r="G999" s="230" t="s">
        <v>229</v>
      </c>
      <c r="H999" s="231">
        <v>4</v>
      </c>
      <c r="I999" s="232"/>
      <c r="J999" s="233">
        <f>ROUND(I999*H999,2)</f>
        <v>0</v>
      </c>
      <c r="K999" s="229" t="s">
        <v>170</v>
      </c>
      <c r="L999" s="45"/>
      <c r="M999" s="234" t="s">
        <v>21</v>
      </c>
      <c r="N999" s="235" t="s">
        <v>44</v>
      </c>
      <c r="O999" s="85"/>
      <c r="P999" s="236">
        <f>O999*H999</f>
        <v>0</v>
      </c>
      <c r="Q999" s="236">
        <v>0.018339999999999999</v>
      </c>
      <c r="R999" s="236">
        <f>Q999*H999</f>
        <v>0.073359999999999995</v>
      </c>
      <c r="S999" s="236">
        <v>0</v>
      </c>
      <c r="T999" s="237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38" t="s">
        <v>171</v>
      </c>
      <c r="AT999" s="238" t="s">
        <v>166</v>
      </c>
      <c r="AU999" s="238" t="s">
        <v>82</v>
      </c>
      <c r="AY999" s="18" t="s">
        <v>164</v>
      </c>
      <c r="BE999" s="239">
        <f>IF(N999="základní",J999,0)</f>
        <v>0</v>
      </c>
      <c r="BF999" s="239">
        <f>IF(N999="snížená",J999,0)</f>
        <v>0</v>
      </c>
      <c r="BG999" s="239">
        <f>IF(N999="zákl. přenesená",J999,0)</f>
        <v>0</v>
      </c>
      <c r="BH999" s="239">
        <f>IF(N999="sníž. přenesená",J999,0)</f>
        <v>0</v>
      </c>
      <c r="BI999" s="239">
        <f>IF(N999="nulová",J999,0)</f>
        <v>0</v>
      </c>
      <c r="BJ999" s="18" t="s">
        <v>80</v>
      </c>
      <c r="BK999" s="239">
        <f>ROUND(I999*H999,2)</f>
        <v>0</v>
      </c>
      <c r="BL999" s="18" t="s">
        <v>171</v>
      </c>
      <c r="BM999" s="238" t="s">
        <v>1026</v>
      </c>
    </row>
    <row r="1000" s="2" customFormat="1">
      <c r="A1000" s="39"/>
      <c r="B1000" s="40"/>
      <c r="C1000" s="41"/>
      <c r="D1000" s="240" t="s">
        <v>173</v>
      </c>
      <c r="E1000" s="41"/>
      <c r="F1000" s="241" t="s">
        <v>1025</v>
      </c>
      <c r="G1000" s="41"/>
      <c r="H1000" s="41"/>
      <c r="I1000" s="147"/>
      <c r="J1000" s="41"/>
      <c r="K1000" s="41"/>
      <c r="L1000" s="45"/>
      <c r="M1000" s="242"/>
      <c r="N1000" s="243"/>
      <c r="O1000" s="85"/>
      <c r="P1000" s="85"/>
      <c r="Q1000" s="85"/>
      <c r="R1000" s="85"/>
      <c r="S1000" s="85"/>
      <c r="T1000" s="86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T1000" s="18" t="s">
        <v>173</v>
      </c>
      <c r="AU1000" s="18" t="s">
        <v>82</v>
      </c>
    </row>
    <row r="1001" s="13" customFormat="1">
      <c r="A1001" s="13"/>
      <c r="B1001" s="244"/>
      <c r="C1001" s="245"/>
      <c r="D1001" s="240" t="s">
        <v>174</v>
      </c>
      <c r="E1001" s="246" t="s">
        <v>21</v>
      </c>
      <c r="F1001" s="247" t="s">
        <v>1027</v>
      </c>
      <c r="G1001" s="245"/>
      <c r="H1001" s="246" t="s">
        <v>21</v>
      </c>
      <c r="I1001" s="248"/>
      <c r="J1001" s="245"/>
      <c r="K1001" s="245"/>
      <c r="L1001" s="249"/>
      <c r="M1001" s="250"/>
      <c r="N1001" s="251"/>
      <c r="O1001" s="251"/>
      <c r="P1001" s="251"/>
      <c r="Q1001" s="251"/>
      <c r="R1001" s="251"/>
      <c r="S1001" s="251"/>
      <c r="T1001" s="252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53" t="s">
        <v>174</v>
      </c>
      <c r="AU1001" s="253" t="s">
        <v>82</v>
      </c>
      <c r="AV1001" s="13" t="s">
        <v>80</v>
      </c>
      <c r="AW1001" s="13" t="s">
        <v>34</v>
      </c>
      <c r="AX1001" s="13" t="s">
        <v>73</v>
      </c>
      <c r="AY1001" s="253" t="s">
        <v>164</v>
      </c>
    </row>
    <row r="1002" s="13" customFormat="1">
      <c r="A1002" s="13"/>
      <c r="B1002" s="244"/>
      <c r="C1002" s="245"/>
      <c r="D1002" s="240" t="s">
        <v>174</v>
      </c>
      <c r="E1002" s="246" t="s">
        <v>21</v>
      </c>
      <c r="F1002" s="247" t="s">
        <v>1028</v>
      </c>
      <c r="G1002" s="245"/>
      <c r="H1002" s="246" t="s">
        <v>21</v>
      </c>
      <c r="I1002" s="248"/>
      <c r="J1002" s="245"/>
      <c r="K1002" s="245"/>
      <c r="L1002" s="249"/>
      <c r="M1002" s="250"/>
      <c r="N1002" s="251"/>
      <c r="O1002" s="251"/>
      <c r="P1002" s="251"/>
      <c r="Q1002" s="251"/>
      <c r="R1002" s="251"/>
      <c r="S1002" s="251"/>
      <c r="T1002" s="252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53" t="s">
        <v>174</v>
      </c>
      <c r="AU1002" s="253" t="s">
        <v>82</v>
      </c>
      <c r="AV1002" s="13" t="s">
        <v>80</v>
      </c>
      <c r="AW1002" s="13" t="s">
        <v>34</v>
      </c>
      <c r="AX1002" s="13" t="s">
        <v>73</v>
      </c>
      <c r="AY1002" s="253" t="s">
        <v>164</v>
      </c>
    </row>
    <row r="1003" s="13" customFormat="1">
      <c r="A1003" s="13"/>
      <c r="B1003" s="244"/>
      <c r="C1003" s="245"/>
      <c r="D1003" s="240" t="s">
        <v>174</v>
      </c>
      <c r="E1003" s="246" t="s">
        <v>21</v>
      </c>
      <c r="F1003" s="247" t="s">
        <v>208</v>
      </c>
      <c r="G1003" s="245"/>
      <c r="H1003" s="246" t="s">
        <v>21</v>
      </c>
      <c r="I1003" s="248"/>
      <c r="J1003" s="245"/>
      <c r="K1003" s="245"/>
      <c r="L1003" s="249"/>
      <c r="M1003" s="250"/>
      <c r="N1003" s="251"/>
      <c r="O1003" s="251"/>
      <c r="P1003" s="251"/>
      <c r="Q1003" s="251"/>
      <c r="R1003" s="251"/>
      <c r="S1003" s="251"/>
      <c r="T1003" s="252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53" t="s">
        <v>174</v>
      </c>
      <c r="AU1003" s="253" t="s">
        <v>82</v>
      </c>
      <c r="AV1003" s="13" t="s">
        <v>80</v>
      </c>
      <c r="AW1003" s="13" t="s">
        <v>34</v>
      </c>
      <c r="AX1003" s="13" t="s">
        <v>73</v>
      </c>
      <c r="AY1003" s="253" t="s">
        <v>164</v>
      </c>
    </row>
    <row r="1004" s="13" customFormat="1">
      <c r="A1004" s="13"/>
      <c r="B1004" s="244"/>
      <c r="C1004" s="245"/>
      <c r="D1004" s="240" t="s">
        <v>174</v>
      </c>
      <c r="E1004" s="246" t="s">
        <v>21</v>
      </c>
      <c r="F1004" s="247" t="s">
        <v>1029</v>
      </c>
      <c r="G1004" s="245"/>
      <c r="H1004" s="246" t="s">
        <v>21</v>
      </c>
      <c r="I1004" s="248"/>
      <c r="J1004" s="245"/>
      <c r="K1004" s="245"/>
      <c r="L1004" s="249"/>
      <c r="M1004" s="250"/>
      <c r="N1004" s="251"/>
      <c r="O1004" s="251"/>
      <c r="P1004" s="251"/>
      <c r="Q1004" s="251"/>
      <c r="R1004" s="251"/>
      <c r="S1004" s="251"/>
      <c r="T1004" s="252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53" t="s">
        <v>174</v>
      </c>
      <c r="AU1004" s="253" t="s">
        <v>82</v>
      </c>
      <c r="AV1004" s="13" t="s">
        <v>80</v>
      </c>
      <c r="AW1004" s="13" t="s">
        <v>34</v>
      </c>
      <c r="AX1004" s="13" t="s">
        <v>73</v>
      </c>
      <c r="AY1004" s="253" t="s">
        <v>164</v>
      </c>
    </row>
    <row r="1005" s="14" customFormat="1">
      <c r="A1005" s="14"/>
      <c r="B1005" s="254"/>
      <c r="C1005" s="255"/>
      <c r="D1005" s="240" t="s">
        <v>174</v>
      </c>
      <c r="E1005" s="256" t="s">
        <v>21</v>
      </c>
      <c r="F1005" s="257" t="s">
        <v>82</v>
      </c>
      <c r="G1005" s="255"/>
      <c r="H1005" s="258">
        <v>2</v>
      </c>
      <c r="I1005" s="259"/>
      <c r="J1005" s="255"/>
      <c r="K1005" s="255"/>
      <c r="L1005" s="260"/>
      <c r="M1005" s="261"/>
      <c r="N1005" s="262"/>
      <c r="O1005" s="262"/>
      <c r="P1005" s="262"/>
      <c r="Q1005" s="262"/>
      <c r="R1005" s="262"/>
      <c r="S1005" s="262"/>
      <c r="T1005" s="263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64" t="s">
        <v>174</v>
      </c>
      <c r="AU1005" s="264" t="s">
        <v>82</v>
      </c>
      <c r="AV1005" s="14" t="s">
        <v>82</v>
      </c>
      <c r="AW1005" s="14" t="s">
        <v>34</v>
      </c>
      <c r="AX1005" s="14" t="s">
        <v>73</v>
      </c>
      <c r="AY1005" s="264" t="s">
        <v>164</v>
      </c>
    </row>
    <row r="1006" s="13" customFormat="1">
      <c r="A1006" s="13"/>
      <c r="B1006" s="244"/>
      <c r="C1006" s="245"/>
      <c r="D1006" s="240" t="s">
        <v>174</v>
      </c>
      <c r="E1006" s="246" t="s">
        <v>21</v>
      </c>
      <c r="F1006" s="247" t="s">
        <v>1030</v>
      </c>
      <c r="G1006" s="245"/>
      <c r="H1006" s="246" t="s">
        <v>21</v>
      </c>
      <c r="I1006" s="248"/>
      <c r="J1006" s="245"/>
      <c r="K1006" s="245"/>
      <c r="L1006" s="249"/>
      <c r="M1006" s="250"/>
      <c r="N1006" s="251"/>
      <c r="O1006" s="251"/>
      <c r="P1006" s="251"/>
      <c r="Q1006" s="251"/>
      <c r="R1006" s="251"/>
      <c r="S1006" s="251"/>
      <c r="T1006" s="252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53" t="s">
        <v>174</v>
      </c>
      <c r="AU1006" s="253" t="s">
        <v>82</v>
      </c>
      <c r="AV1006" s="13" t="s">
        <v>80</v>
      </c>
      <c r="AW1006" s="13" t="s">
        <v>34</v>
      </c>
      <c r="AX1006" s="13" t="s">
        <v>73</v>
      </c>
      <c r="AY1006" s="253" t="s">
        <v>164</v>
      </c>
    </row>
    <row r="1007" s="14" customFormat="1">
      <c r="A1007" s="14"/>
      <c r="B1007" s="254"/>
      <c r="C1007" s="255"/>
      <c r="D1007" s="240" t="s">
        <v>174</v>
      </c>
      <c r="E1007" s="256" t="s">
        <v>21</v>
      </c>
      <c r="F1007" s="257" t="s">
        <v>80</v>
      </c>
      <c r="G1007" s="255"/>
      <c r="H1007" s="258">
        <v>1</v>
      </c>
      <c r="I1007" s="259"/>
      <c r="J1007" s="255"/>
      <c r="K1007" s="255"/>
      <c r="L1007" s="260"/>
      <c r="M1007" s="261"/>
      <c r="N1007" s="262"/>
      <c r="O1007" s="262"/>
      <c r="P1007" s="262"/>
      <c r="Q1007" s="262"/>
      <c r="R1007" s="262"/>
      <c r="S1007" s="262"/>
      <c r="T1007" s="263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64" t="s">
        <v>174</v>
      </c>
      <c r="AU1007" s="264" t="s">
        <v>82</v>
      </c>
      <c r="AV1007" s="14" t="s">
        <v>82</v>
      </c>
      <c r="AW1007" s="14" t="s">
        <v>34</v>
      </c>
      <c r="AX1007" s="14" t="s">
        <v>73</v>
      </c>
      <c r="AY1007" s="264" t="s">
        <v>164</v>
      </c>
    </row>
    <row r="1008" s="13" customFormat="1">
      <c r="A1008" s="13"/>
      <c r="B1008" s="244"/>
      <c r="C1008" s="245"/>
      <c r="D1008" s="240" t="s">
        <v>174</v>
      </c>
      <c r="E1008" s="246" t="s">
        <v>21</v>
      </c>
      <c r="F1008" s="247" t="s">
        <v>1031</v>
      </c>
      <c r="G1008" s="245"/>
      <c r="H1008" s="246" t="s">
        <v>21</v>
      </c>
      <c r="I1008" s="248"/>
      <c r="J1008" s="245"/>
      <c r="K1008" s="245"/>
      <c r="L1008" s="249"/>
      <c r="M1008" s="250"/>
      <c r="N1008" s="251"/>
      <c r="O1008" s="251"/>
      <c r="P1008" s="251"/>
      <c r="Q1008" s="251"/>
      <c r="R1008" s="251"/>
      <c r="S1008" s="251"/>
      <c r="T1008" s="25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53" t="s">
        <v>174</v>
      </c>
      <c r="AU1008" s="253" t="s">
        <v>82</v>
      </c>
      <c r="AV1008" s="13" t="s">
        <v>80</v>
      </c>
      <c r="AW1008" s="13" t="s">
        <v>34</v>
      </c>
      <c r="AX1008" s="13" t="s">
        <v>73</v>
      </c>
      <c r="AY1008" s="253" t="s">
        <v>164</v>
      </c>
    </row>
    <row r="1009" s="14" customFormat="1">
      <c r="A1009" s="14"/>
      <c r="B1009" s="254"/>
      <c r="C1009" s="255"/>
      <c r="D1009" s="240" t="s">
        <v>174</v>
      </c>
      <c r="E1009" s="256" t="s">
        <v>21</v>
      </c>
      <c r="F1009" s="257" t="s">
        <v>80</v>
      </c>
      <c r="G1009" s="255"/>
      <c r="H1009" s="258">
        <v>1</v>
      </c>
      <c r="I1009" s="259"/>
      <c r="J1009" s="255"/>
      <c r="K1009" s="255"/>
      <c r="L1009" s="260"/>
      <c r="M1009" s="261"/>
      <c r="N1009" s="262"/>
      <c r="O1009" s="262"/>
      <c r="P1009" s="262"/>
      <c r="Q1009" s="262"/>
      <c r="R1009" s="262"/>
      <c r="S1009" s="262"/>
      <c r="T1009" s="263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64" t="s">
        <v>174</v>
      </c>
      <c r="AU1009" s="264" t="s">
        <v>82</v>
      </c>
      <c r="AV1009" s="14" t="s">
        <v>82</v>
      </c>
      <c r="AW1009" s="14" t="s">
        <v>34</v>
      </c>
      <c r="AX1009" s="14" t="s">
        <v>73</v>
      </c>
      <c r="AY1009" s="264" t="s">
        <v>164</v>
      </c>
    </row>
    <row r="1010" s="15" customFormat="1">
      <c r="A1010" s="15"/>
      <c r="B1010" s="276"/>
      <c r="C1010" s="277"/>
      <c r="D1010" s="240" t="s">
        <v>174</v>
      </c>
      <c r="E1010" s="278" t="s">
        <v>21</v>
      </c>
      <c r="F1010" s="279" t="s">
        <v>225</v>
      </c>
      <c r="G1010" s="277"/>
      <c r="H1010" s="280">
        <v>4</v>
      </c>
      <c r="I1010" s="281"/>
      <c r="J1010" s="277"/>
      <c r="K1010" s="277"/>
      <c r="L1010" s="282"/>
      <c r="M1010" s="283"/>
      <c r="N1010" s="284"/>
      <c r="O1010" s="284"/>
      <c r="P1010" s="284"/>
      <c r="Q1010" s="284"/>
      <c r="R1010" s="284"/>
      <c r="S1010" s="284"/>
      <c r="T1010" s="285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T1010" s="286" t="s">
        <v>174</v>
      </c>
      <c r="AU1010" s="286" t="s">
        <v>82</v>
      </c>
      <c r="AV1010" s="15" t="s">
        <v>171</v>
      </c>
      <c r="AW1010" s="15" t="s">
        <v>34</v>
      </c>
      <c r="AX1010" s="15" t="s">
        <v>80</v>
      </c>
      <c r="AY1010" s="286" t="s">
        <v>164</v>
      </c>
    </row>
    <row r="1011" s="2" customFormat="1" ht="16.5" customHeight="1">
      <c r="A1011" s="39"/>
      <c r="B1011" s="40"/>
      <c r="C1011" s="265" t="s">
        <v>1032</v>
      </c>
      <c r="D1011" s="265" t="s">
        <v>178</v>
      </c>
      <c r="E1011" s="266" t="s">
        <v>1033</v>
      </c>
      <c r="F1011" s="267" t="s">
        <v>1034</v>
      </c>
      <c r="G1011" s="268" t="s">
        <v>229</v>
      </c>
      <c r="H1011" s="269">
        <v>3</v>
      </c>
      <c r="I1011" s="270"/>
      <c r="J1011" s="271">
        <f>ROUND(I1011*H1011,2)</f>
        <v>0</v>
      </c>
      <c r="K1011" s="267" t="s">
        <v>21</v>
      </c>
      <c r="L1011" s="272"/>
      <c r="M1011" s="273" t="s">
        <v>21</v>
      </c>
      <c r="N1011" s="274" t="s">
        <v>44</v>
      </c>
      <c r="O1011" s="85"/>
      <c r="P1011" s="236">
        <f>O1011*H1011</f>
        <v>0</v>
      </c>
      <c r="Q1011" s="236">
        <v>0.0050000000000000001</v>
      </c>
      <c r="R1011" s="236">
        <f>Q1011*H1011</f>
        <v>0.014999999999999999</v>
      </c>
      <c r="S1011" s="236">
        <v>0</v>
      </c>
      <c r="T1011" s="237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38" t="s">
        <v>182</v>
      </c>
      <c r="AT1011" s="238" t="s">
        <v>178</v>
      </c>
      <c r="AU1011" s="238" t="s">
        <v>82</v>
      </c>
      <c r="AY1011" s="18" t="s">
        <v>164</v>
      </c>
      <c r="BE1011" s="239">
        <f>IF(N1011="základní",J1011,0)</f>
        <v>0</v>
      </c>
      <c r="BF1011" s="239">
        <f>IF(N1011="snížená",J1011,0)</f>
        <v>0</v>
      </c>
      <c r="BG1011" s="239">
        <f>IF(N1011="zákl. přenesená",J1011,0)</f>
        <v>0</v>
      </c>
      <c r="BH1011" s="239">
        <f>IF(N1011="sníž. přenesená",J1011,0)</f>
        <v>0</v>
      </c>
      <c r="BI1011" s="239">
        <f>IF(N1011="nulová",J1011,0)</f>
        <v>0</v>
      </c>
      <c r="BJ1011" s="18" t="s">
        <v>80</v>
      </c>
      <c r="BK1011" s="239">
        <f>ROUND(I1011*H1011,2)</f>
        <v>0</v>
      </c>
      <c r="BL1011" s="18" t="s">
        <v>171</v>
      </c>
      <c r="BM1011" s="238" t="s">
        <v>1035</v>
      </c>
    </row>
    <row r="1012" s="2" customFormat="1">
      <c r="A1012" s="39"/>
      <c r="B1012" s="40"/>
      <c r="C1012" s="41"/>
      <c r="D1012" s="240" t="s">
        <v>173</v>
      </c>
      <c r="E1012" s="41"/>
      <c r="F1012" s="241" t="s">
        <v>1034</v>
      </c>
      <c r="G1012" s="41"/>
      <c r="H1012" s="41"/>
      <c r="I1012" s="147"/>
      <c r="J1012" s="41"/>
      <c r="K1012" s="41"/>
      <c r="L1012" s="45"/>
      <c r="M1012" s="242"/>
      <c r="N1012" s="243"/>
      <c r="O1012" s="85"/>
      <c r="P1012" s="85"/>
      <c r="Q1012" s="85"/>
      <c r="R1012" s="85"/>
      <c r="S1012" s="85"/>
      <c r="T1012" s="86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T1012" s="18" t="s">
        <v>173</v>
      </c>
      <c r="AU1012" s="18" t="s">
        <v>82</v>
      </c>
    </row>
    <row r="1013" s="14" customFormat="1">
      <c r="A1013" s="14"/>
      <c r="B1013" s="254"/>
      <c r="C1013" s="255"/>
      <c r="D1013" s="240" t="s">
        <v>174</v>
      </c>
      <c r="E1013" s="256" t="s">
        <v>21</v>
      </c>
      <c r="F1013" s="257" t="s">
        <v>1036</v>
      </c>
      <c r="G1013" s="255"/>
      <c r="H1013" s="258">
        <v>2</v>
      </c>
      <c r="I1013" s="259"/>
      <c r="J1013" s="255"/>
      <c r="K1013" s="255"/>
      <c r="L1013" s="260"/>
      <c r="M1013" s="261"/>
      <c r="N1013" s="262"/>
      <c r="O1013" s="262"/>
      <c r="P1013" s="262"/>
      <c r="Q1013" s="262"/>
      <c r="R1013" s="262"/>
      <c r="S1013" s="262"/>
      <c r="T1013" s="263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64" t="s">
        <v>174</v>
      </c>
      <c r="AU1013" s="264" t="s">
        <v>82</v>
      </c>
      <c r="AV1013" s="14" t="s">
        <v>82</v>
      </c>
      <c r="AW1013" s="14" t="s">
        <v>34</v>
      </c>
      <c r="AX1013" s="14" t="s">
        <v>73</v>
      </c>
      <c r="AY1013" s="264" t="s">
        <v>164</v>
      </c>
    </row>
    <row r="1014" s="14" customFormat="1">
      <c r="A1014" s="14"/>
      <c r="B1014" s="254"/>
      <c r="C1014" s="255"/>
      <c r="D1014" s="240" t="s">
        <v>174</v>
      </c>
      <c r="E1014" s="256" t="s">
        <v>21</v>
      </c>
      <c r="F1014" s="257" t="s">
        <v>1037</v>
      </c>
      <c r="G1014" s="255"/>
      <c r="H1014" s="258">
        <v>1</v>
      </c>
      <c r="I1014" s="259"/>
      <c r="J1014" s="255"/>
      <c r="K1014" s="255"/>
      <c r="L1014" s="260"/>
      <c r="M1014" s="261"/>
      <c r="N1014" s="262"/>
      <c r="O1014" s="262"/>
      <c r="P1014" s="262"/>
      <c r="Q1014" s="262"/>
      <c r="R1014" s="262"/>
      <c r="S1014" s="262"/>
      <c r="T1014" s="263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64" t="s">
        <v>174</v>
      </c>
      <c r="AU1014" s="264" t="s">
        <v>82</v>
      </c>
      <c r="AV1014" s="14" t="s">
        <v>82</v>
      </c>
      <c r="AW1014" s="14" t="s">
        <v>34</v>
      </c>
      <c r="AX1014" s="14" t="s">
        <v>73</v>
      </c>
      <c r="AY1014" s="264" t="s">
        <v>164</v>
      </c>
    </row>
    <row r="1015" s="15" customFormat="1">
      <c r="A1015" s="15"/>
      <c r="B1015" s="276"/>
      <c r="C1015" s="277"/>
      <c r="D1015" s="240" t="s">
        <v>174</v>
      </c>
      <c r="E1015" s="278" t="s">
        <v>21</v>
      </c>
      <c r="F1015" s="279" t="s">
        <v>225</v>
      </c>
      <c r="G1015" s="277"/>
      <c r="H1015" s="280">
        <v>3</v>
      </c>
      <c r="I1015" s="281"/>
      <c r="J1015" s="277"/>
      <c r="K1015" s="277"/>
      <c r="L1015" s="282"/>
      <c r="M1015" s="283"/>
      <c r="N1015" s="284"/>
      <c r="O1015" s="284"/>
      <c r="P1015" s="284"/>
      <c r="Q1015" s="284"/>
      <c r="R1015" s="284"/>
      <c r="S1015" s="284"/>
      <c r="T1015" s="285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86" t="s">
        <v>174</v>
      </c>
      <c r="AU1015" s="286" t="s">
        <v>82</v>
      </c>
      <c r="AV1015" s="15" t="s">
        <v>171</v>
      </c>
      <c r="AW1015" s="15" t="s">
        <v>34</v>
      </c>
      <c r="AX1015" s="15" t="s">
        <v>80</v>
      </c>
      <c r="AY1015" s="286" t="s">
        <v>164</v>
      </c>
    </row>
    <row r="1016" s="2" customFormat="1" ht="16.5" customHeight="1">
      <c r="A1016" s="39"/>
      <c r="B1016" s="40"/>
      <c r="C1016" s="265" t="s">
        <v>1038</v>
      </c>
      <c r="D1016" s="265" t="s">
        <v>178</v>
      </c>
      <c r="E1016" s="266" t="s">
        <v>1039</v>
      </c>
      <c r="F1016" s="267" t="s">
        <v>1040</v>
      </c>
      <c r="G1016" s="268" t="s">
        <v>229</v>
      </c>
      <c r="H1016" s="269">
        <v>1</v>
      </c>
      <c r="I1016" s="270"/>
      <c r="J1016" s="271">
        <f>ROUND(I1016*H1016,2)</f>
        <v>0</v>
      </c>
      <c r="K1016" s="267" t="s">
        <v>21</v>
      </c>
      <c r="L1016" s="272"/>
      <c r="M1016" s="273" t="s">
        <v>21</v>
      </c>
      <c r="N1016" s="274" t="s">
        <v>44</v>
      </c>
      <c r="O1016" s="85"/>
      <c r="P1016" s="236">
        <f>O1016*H1016</f>
        <v>0</v>
      </c>
      <c r="Q1016" s="236">
        <v>0.014</v>
      </c>
      <c r="R1016" s="236">
        <f>Q1016*H1016</f>
        <v>0.014</v>
      </c>
      <c r="S1016" s="236">
        <v>0</v>
      </c>
      <c r="T1016" s="237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8" t="s">
        <v>182</v>
      </c>
      <c r="AT1016" s="238" t="s">
        <v>178</v>
      </c>
      <c r="AU1016" s="238" t="s">
        <v>82</v>
      </c>
      <c r="AY1016" s="18" t="s">
        <v>164</v>
      </c>
      <c r="BE1016" s="239">
        <f>IF(N1016="základní",J1016,0)</f>
        <v>0</v>
      </c>
      <c r="BF1016" s="239">
        <f>IF(N1016="snížená",J1016,0)</f>
        <v>0</v>
      </c>
      <c r="BG1016" s="239">
        <f>IF(N1016="zákl. přenesená",J1016,0)</f>
        <v>0</v>
      </c>
      <c r="BH1016" s="239">
        <f>IF(N1016="sníž. přenesená",J1016,0)</f>
        <v>0</v>
      </c>
      <c r="BI1016" s="239">
        <f>IF(N1016="nulová",J1016,0)</f>
        <v>0</v>
      </c>
      <c r="BJ1016" s="18" t="s">
        <v>80</v>
      </c>
      <c r="BK1016" s="239">
        <f>ROUND(I1016*H1016,2)</f>
        <v>0</v>
      </c>
      <c r="BL1016" s="18" t="s">
        <v>171</v>
      </c>
      <c r="BM1016" s="238" t="s">
        <v>1041</v>
      </c>
    </row>
    <row r="1017" s="2" customFormat="1">
      <c r="A1017" s="39"/>
      <c r="B1017" s="40"/>
      <c r="C1017" s="41"/>
      <c r="D1017" s="240" t="s">
        <v>173</v>
      </c>
      <c r="E1017" s="41"/>
      <c r="F1017" s="241" t="s">
        <v>1040</v>
      </c>
      <c r="G1017" s="41"/>
      <c r="H1017" s="41"/>
      <c r="I1017" s="147"/>
      <c r="J1017" s="41"/>
      <c r="K1017" s="41"/>
      <c r="L1017" s="45"/>
      <c r="M1017" s="242"/>
      <c r="N1017" s="243"/>
      <c r="O1017" s="85"/>
      <c r="P1017" s="85"/>
      <c r="Q1017" s="85"/>
      <c r="R1017" s="85"/>
      <c r="S1017" s="85"/>
      <c r="T1017" s="86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173</v>
      </c>
      <c r="AU1017" s="18" t="s">
        <v>82</v>
      </c>
    </row>
    <row r="1018" s="2" customFormat="1" ht="16.5" customHeight="1">
      <c r="A1018" s="39"/>
      <c r="B1018" s="40"/>
      <c r="C1018" s="227" t="s">
        <v>1042</v>
      </c>
      <c r="D1018" s="227" t="s">
        <v>166</v>
      </c>
      <c r="E1018" s="228" t="s">
        <v>1043</v>
      </c>
      <c r="F1018" s="229" t="s">
        <v>1044</v>
      </c>
      <c r="G1018" s="230" t="s">
        <v>204</v>
      </c>
      <c r="H1018" s="231">
        <v>112.8</v>
      </c>
      <c r="I1018" s="232"/>
      <c r="J1018" s="233">
        <f>ROUND(I1018*H1018,2)</f>
        <v>0</v>
      </c>
      <c r="K1018" s="229" t="s">
        <v>170</v>
      </c>
      <c r="L1018" s="45"/>
      <c r="M1018" s="234" t="s">
        <v>21</v>
      </c>
      <c r="N1018" s="235" t="s">
        <v>44</v>
      </c>
      <c r="O1018" s="85"/>
      <c r="P1018" s="236">
        <f>O1018*H1018</f>
        <v>0</v>
      </c>
      <c r="Q1018" s="236">
        <v>0</v>
      </c>
      <c r="R1018" s="236">
        <f>Q1018*H1018</f>
        <v>0</v>
      </c>
      <c r="S1018" s="236">
        <v>0.058999999999999997</v>
      </c>
      <c r="T1018" s="237">
        <f>S1018*H1018</f>
        <v>6.6551999999999998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38" t="s">
        <v>171</v>
      </c>
      <c r="AT1018" s="238" t="s">
        <v>166</v>
      </c>
      <c r="AU1018" s="238" t="s">
        <v>82</v>
      </c>
      <c r="AY1018" s="18" t="s">
        <v>164</v>
      </c>
      <c r="BE1018" s="239">
        <f>IF(N1018="základní",J1018,0)</f>
        <v>0</v>
      </c>
      <c r="BF1018" s="239">
        <f>IF(N1018="snížená",J1018,0)</f>
        <v>0</v>
      </c>
      <c r="BG1018" s="239">
        <f>IF(N1018="zákl. přenesená",J1018,0)</f>
        <v>0</v>
      </c>
      <c r="BH1018" s="239">
        <f>IF(N1018="sníž. přenesená",J1018,0)</f>
        <v>0</v>
      </c>
      <c r="BI1018" s="239">
        <f>IF(N1018="nulová",J1018,0)</f>
        <v>0</v>
      </c>
      <c r="BJ1018" s="18" t="s">
        <v>80</v>
      </c>
      <c r="BK1018" s="239">
        <f>ROUND(I1018*H1018,2)</f>
        <v>0</v>
      </c>
      <c r="BL1018" s="18" t="s">
        <v>171</v>
      </c>
      <c r="BM1018" s="238" t="s">
        <v>1045</v>
      </c>
    </row>
    <row r="1019" s="2" customFormat="1">
      <c r="A1019" s="39"/>
      <c r="B1019" s="40"/>
      <c r="C1019" s="41"/>
      <c r="D1019" s="240" t="s">
        <v>173</v>
      </c>
      <c r="E1019" s="41"/>
      <c r="F1019" s="241" t="s">
        <v>1046</v>
      </c>
      <c r="G1019" s="41"/>
      <c r="H1019" s="41"/>
      <c r="I1019" s="147"/>
      <c r="J1019" s="41"/>
      <c r="K1019" s="41"/>
      <c r="L1019" s="45"/>
      <c r="M1019" s="242"/>
      <c r="N1019" s="243"/>
      <c r="O1019" s="85"/>
      <c r="P1019" s="85"/>
      <c r="Q1019" s="85"/>
      <c r="R1019" s="85"/>
      <c r="S1019" s="85"/>
      <c r="T1019" s="86"/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T1019" s="18" t="s">
        <v>173</v>
      </c>
      <c r="AU1019" s="18" t="s">
        <v>82</v>
      </c>
    </row>
    <row r="1020" s="2" customFormat="1">
      <c r="A1020" s="39"/>
      <c r="B1020" s="40"/>
      <c r="C1020" s="41"/>
      <c r="D1020" s="240" t="s">
        <v>191</v>
      </c>
      <c r="E1020" s="41"/>
      <c r="F1020" s="275" t="s">
        <v>1047</v>
      </c>
      <c r="G1020" s="41"/>
      <c r="H1020" s="41"/>
      <c r="I1020" s="147"/>
      <c r="J1020" s="41"/>
      <c r="K1020" s="41"/>
      <c r="L1020" s="45"/>
      <c r="M1020" s="242"/>
      <c r="N1020" s="243"/>
      <c r="O1020" s="85"/>
      <c r="P1020" s="85"/>
      <c r="Q1020" s="85"/>
      <c r="R1020" s="85"/>
      <c r="S1020" s="85"/>
      <c r="T1020" s="86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T1020" s="18" t="s">
        <v>191</v>
      </c>
      <c r="AU1020" s="18" t="s">
        <v>82</v>
      </c>
    </row>
    <row r="1021" s="2" customFormat="1" ht="16.5" customHeight="1">
      <c r="A1021" s="39"/>
      <c r="B1021" s="40"/>
      <c r="C1021" s="227" t="s">
        <v>1048</v>
      </c>
      <c r="D1021" s="227" t="s">
        <v>166</v>
      </c>
      <c r="E1021" s="228" t="s">
        <v>1049</v>
      </c>
      <c r="F1021" s="229" t="s">
        <v>1050</v>
      </c>
      <c r="G1021" s="230" t="s">
        <v>169</v>
      </c>
      <c r="H1021" s="231">
        <v>16.920000000000002</v>
      </c>
      <c r="I1021" s="232"/>
      <c r="J1021" s="233">
        <f>ROUND(I1021*H1021,2)</f>
        <v>0</v>
      </c>
      <c r="K1021" s="229" t="s">
        <v>170</v>
      </c>
      <c r="L1021" s="45"/>
      <c r="M1021" s="234" t="s">
        <v>21</v>
      </c>
      <c r="N1021" s="235" t="s">
        <v>44</v>
      </c>
      <c r="O1021" s="85"/>
      <c r="P1021" s="236">
        <f>O1021*H1021</f>
        <v>0</v>
      </c>
      <c r="Q1021" s="236">
        <v>0</v>
      </c>
      <c r="R1021" s="236">
        <f>Q1021*H1021</f>
        <v>0</v>
      </c>
      <c r="S1021" s="236">
        <v>1.3999999999999999</v>
      </c>
      <c r="T1021" s="237">
        <f>S1021*H1021</f>
        <v>23.688000000000002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38" t="s">
        <v>171</v>
      </c>
      <c r="AT1021" s="238" t="s">
        <v>166</v>
      </c>
      <c r="AU1021" s="238" t="s">
        <v>82</v>
      </c>
      <c r="AY1021" s="18" t="s">
        <v>164</v>
      </c>
      <c r="BE1021" s="239">
        <f>IF(N1021="základní",J1021,0)</f>
        <v>0</v>
      </c>
      <c r="BF1021" s="239">
        <f>IF(N1021="snížená",J1021,0)</f>
        <v>0</v>
      </c>
      <c r="BG1021" s="239">
        <f>IF(N1021="zákl. přenesená",J1021,0)</f>
        <v>0</v>
      </c>
      <c r="BH1021" s="239">
        <f>IF(N1021="sníž. přenesená",J1021,0)</f>
        <v>0</v>
      </c>
      <c r="BI1021" s="239">
        <f>IF(N1021="nulová",J1021,0)</f>
        <v>0</v>
      </c>
      <c r="BJ1021" s="18" t="s">
        <v>80</v>
      </c>
      <c r="BK1021" s="239">
        <f>ROUND(I1021*H1021,2)</f>
        <v>0</v>
      </c>
      <c r="BL1021" s="18" t="s">
        <v>171</v>
      </c>
      <c r="BM1021" s="238" t="s">
        <v>1051</v>
      </c>
    </row>
    <row r="1022" s="2" customFormat="1">
      <c r="A1022" s="39"/>
      <c r="B1022" s="40"/>
      <c r="C1022" s="41"/>
      <c r="D1022" s="240" t="s">
        <v>173</v>
      </c>
      <c r="E1022" s="41"/>
      <c r="F1022" s="241" t="s">
        <v>1052</v>
      </c>
      <c r="G1022" s="41"/>
      <c r="H1022" s="41"/>
      <c r="I1022" s="147"/>
      <c r="J1022" s="41"/>
      <c r="K1022" s="41"/>
      <c r="L1022" s="45"/>
      <c r="M1022" s="242"/>
      <c r="N1022" s="243"/>
      <c r="O1022" s="85"/>
      <c r="P1022" s="85"/>
      <c r="Q1022" s="85"/>
      <c r="R1022" s="85"/>
      <c r="S1022" s="85"/>
      <c r="T1022" s="86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T1022" s="18" t="s">
        <v>173</v>
      </c>
      <c r="AU1022" s="18" t="s">
        <v>82</v>
      </c>
    </row>
    <row r="1023" s="14" customFormat="1">
      <c r="A1023" s="14"/>
      <c r="B1023" s="254"/>
      <c r="C1023" s="255"/>
      <c r="D1023" s="240" t="s">
        <v>174</v>
      </c>
      <c r="E1023" s="256" t="s">
        <v>21</v>
      </c>
      <c r="F1023" s="257" t="s">
        <v>1053</v>
      </c>
      <c r="G1023" s="255"/>
      <c r="H1023" s="258">
        <v>16.920000000000002</v>
      </c>
      <c r="I1023" s="259"/>
      <c r="J1023" s="255"/>
      <c r="K1023" s="255"/>
      <c r="L1023" s="260"/>
      <c r="M1023" s="261"/>
      <c r="N1023" s="262"/>
      <c r="O1023" s="262"/>
      <c r="P1023" s="262"/>
      <c r="Q1023" s="262"/>
      <c r="R1023" s="262"/>
      <c r="S1023" s="262"/>
      <c r="T1023" s="263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64" t="s">
        <v>174</v>
      </c>
      <c r="AU1023" s="264" t="s">
        <v>82</v>
      </c>
      <c r="AV1023" s="14" t="s">
        <v>82</v>
      </c>
      <c r="AW1023" s="14" t="s">
        <v>34</v>
      </c>
      <c r="AX1023" s="14" t="s">
        <v>73</v>
      </c>
      <c r="AY1023" s="264" t="s">
        <v>164</v>
      </c>
    </row>
    <row r="1024" s="2" customFormat="1" ht="16.5" customHeight="1">
      <c r="A1024" s="39"/>
      <c r="B1024" s="40"/>
      <c r="C1024" s="227" t="s">
        <v>1054</v>
      </c>
      <c r="D1024" s="227" t="s">
        <v>166</v>
      </c>
      <c r="E1024" s="228" t="s">
        <v>1055</v>
      </c>
      <c r="F1024" s="229" t="s">
        <v>1056</v>
      </c>
      <c r="G1024" s="230" t="s">
        <v>169</v>
      </c>
      <c r="H1024" s="231">
        <v>4</v>
      </c>
      <c r="I1024" s="232"/>
      <c r="J1024" s="233">
        <f>ROUND(I1024*H1024,2)</f>
        <v>0</v>
      </c>
      <c r="K1024" s="229" t="s">
        <v>170</v>
      </c>
      <c r="L1024" s="45"/>
      <c r="M1024" s="234" t="s">
        <v>21</v>
      </c>
      <c r="N1024" s="235" t="s">
        <v>44</v>
      </c>
      <c r="O1024" s="85"/>
      <c r="P1024" s="236">
        <f>O1024*H1024</f>
        <v>0</v>
      </c>
      <c r="Q1024" s="236">
        <v>0</v>
      </c>
      <c r="R1024" s="236">
        <f>Q1024*H1024</f>
        <v>0</v>
      </c>
      <c r="S1024" s="236">
        <v>1.3999999999999999</v>
      </c>
      <c r="T1024" s="237">
        <f>S1024*H1024</f>
        <v>5.5999999999999996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38" t="s">
        <v>171</v>
      </c>
      <c r="AT1024" s="238" t="s">
        <v>166</v>
      </c>
      <c r="AU1024" s="238" t="s">
        <v>82</v>
      </c>
      <c r="AY1024" s="18" t="s">
        <v>164</v>
      </c>
      <c r="BE1024" s="239">
        <f>IF(N1024="základní",J1024,0)</f>
        <v>0</v>
      </c>
      <c r="BF1024" s="239">
        <f>IF(N1024="snížená",J1024,0)</f>
        <v>0</v>
      </c>
      <c r="BG1024" s="239">
        <f>IF(N1024="zákl. přenesená",J1024,0)</f>
        <v>0</v>
      </c>
      <c r="BH1024" s="239">
        <f>IF(N1024="sníž. přenesená",J1024,0)</f>
        <v>0</v>
      </c>
      <c r="BI1024" s="239">
        <f>IF(N1024="nulová",J1024,0)</f>
        <v>0</v>
      </c>
      <c r="BJ1024" s="18" t="s">
        <v>80</v>
      </c>
      <c r="BK1024" s="239">
        <f>ROUND(I1024*H1024,2)</f>
        <v>0</v>
      </c>
      <c r="BL1024" s="18" t="s">
        <v>171</v>
      </c>
      <c r="BM1024" s="238" t="s">
        <v>1057</v>
      </c>
    </row>
    <row r="1025" s="2" customFormat="1">
      <c r="A1025" s="39"/>
      <c r="B1025" s="40"/>
      <c r="C1025" s="41"/>
      <c r="D1025" s="240" t="s">
        <v>173</v>
      </c>
      <c r="E1025" s="41"/>
      <c r="F1025" s="241" t="s">
        <v>1058</v>
      </c>
      <c r="G1025" s="41"/>
      <c r="H1025" s="41"/>
      <c r="I1025" s="147"/>
      <c r="J1025" s="41"/>
      <c r="K1025" s="41"/>
      <c r="L1025" s="45"/>
      <c r="M1025" s="242"/>
      <c r="N1025" s="243"/>
      <c r="O1025" s="85"/>
      <c r="P1025" s="85"/>
      <c r="Q1025" s="85"/>
      <c r="R1025" s="85"/>
      <c r="S1025" s="85"/>
      <c r="T1025" s="86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T1025" s="18" t="s">
        <v>173</v>
      </c>
      <c r="AU1025" s="18" t="s">
        <v>82</v>
      </c>
    </row>
    <row r="1026" s="13" customFormat="1">
      <c r="A1026" s="13"/>
      <c r="B1026" s="244"/>
      <c r="C1026" s="245"/>
      <c r="D1026" s="240" t="s">
        <v>174</v>
      </c>
      <c r="E1026" s="246" t="s">
        <v>21</v>
      </c>
      <c r="F1026" s="247" t="s">
        <v>1059</v>
      </c>
      <c r="G1026" s="245"/>
      <c r="H1026" s="246" t="s">
        <v>21</v>
      </c>
      <c r="I1026" s="248"/>
      <c r="J1026" s="245"/>
      <c r="K1026" s="245"/>
      <c r="L1026" s="249"/>
      <c r="M1026" s="250"/>
      <c r="N1026" s="251"/>
      <c r="O1026" s="251"/>
      <c r="P1026" s="251"/>
      <c r="Q1026" s="251"/>
      <c r="R1026" s="251"/>
      <c r="S1026" s="251"/>
      <c r="T1026" s="25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53" t="s">
        <v>174</v>
      </c>
      <c r="AU1026" s="253" t="s">
        <v>82</v>
      </c>
      <c r="AV1026" s="13" t="s">
        <v>80</v>
      </c>
      <c r="AW1026" s="13" t="s">
        <v>34</v>
      </c>
      <c r="AX1026" s="13" t="s">
        <v>73</v>
      </c>
      <c r="AY1026" s="253" t="s">
        <v>164</v>
      </c>
    </row>
    <row r="1027" s="14" customFormat="1">
      <c r="A1027" s="14"/>
      <c r="B1027" s="254"/>
      <c r="C1027" s="255"/>
      <c r="D1027" s="240" t="s">
        <v>174</v>
      </c>
      <c r="E1027" s="256" t="s">
        <v>21</v>
      </c>
      <c r="F1027" s="257" t="s">
        <v>1060</v>
      </c>
      <c r="G1027" s="255"/>
      <c r="H1027" s="258">
        <v>4</v>
      </c>
      <c r="I1027" s="259"/>
      <c r="J1027" s="255"/>
      <c r="K1027" s="255"/>
      <c r="L1027" s="260"/>
      <c r="M1027" s="261"/>
      <c r="N1027" s="262"/>
      <c r="O1027" s="262"/>
      <c r="P1027" s="262"/>
      <c r="Q1027" s="262"/>
      <c r="R1027" s="262"/>
      <c r="S1027" s="262"/>
      <c r="T1027" s="263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64" t="s">
        <v>174</v>
      </c>
      <c r="AU1027" s="264" t="s">
        <v>82</v>
      </c>
      <c r="AV1027" s="14" t="s">
        <v>82</v>
      </c>
      <c r="AW1027" s="14" t="s">
        <v>34</v>
      </c>
      <c r="AX1027" s="14" t="s">
        <v>73</v>
      </c>
      <c r="AY1027" s="264" t="s">
        <v>164</v>
      </c>
    </row>
    <row r="1028" s="2" customFormat="1" ht="16.5" customHeight="1">
      <c r="A1028" s="39"/>
      <c r="B1028" s="40"/>
      <c r="C1028" s="227" t="s">
        <v>1061</v>
      </c>
      <c r="D1028" s="227" t="s">
        <v>166</v>
      </c>
      <c r="E1028" s="228" t="s">
        <v>1062</v>
      </c>
      <c r="F1028" s="229" t="s">
        <v>1063</v>
      </c>
      <c r="G1028" s="230" t="s">
        <v>204</v>
      </c>
      <c r="H1028" s="231">
        <v>0.495</v>
      </c>
      <c r="I1028" s="232"/>
      <c r="J1028" s="233">
        <f>ROUND(I1028*H1028,2)</f>
        <v>0</v>
      </c>
      <c r="K1028" s="229" t="s">
        <v>170</v>
      </c>
      <c r="L1028" s="45"/>
      <c r="M1028" s="234" t="s">
        <v>21</v>
      </c>
      <c r="N1028" s="235" t="s">
        <v>44</v>
      </c>
      <c r="O1028" s="85"/>
      <c r="P1028" s="236">
        <f>O1028*H1028</f>
        <v>0</v>
      </c>
      <c r="Q1028" s="236">
        <v>0.19950000000000001</v>
      </c>
      <c r="R1028" s="236">
        <f>Q1028*H1028</f>
        <v>0.098752500000000007</v>
      </c>
      <c r="S1028" s="236">
        <v>0</v>
      </c>
      <c r="T1028" s="237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8" t="s">
        <v>171</v>
      </c>
      <c r="AT1028" s="238" t="s">
        <v>166</v>
      </c>
      <c r="AU1028" s="238" t="s">
        <v>82</v>
      </c>
      <c r="AY1028" s="18" t="s">
        <v>164</v>
      </c>
      <c r="BE1028" s="239">
        <f>IF(N1028="základní",J1028,0)</f>
        <v>0</v>
      </c>
      <c r="BF1028" s="239">
        <f>IF(N1028="snížená",J1028,0)</f>
        <v>0</v>
      </c>
      <c r="BG1028" s="239">
        <f>IF(N1028="zákl. přenesená",J1028,0)</f>
        <v>0</v>
      </c>
      <c r="BH1028" s="239">
        <f>IF(N1028="sníž. přenesená",J1028,0)</f>
        <v>0</v>
      </c>
      <c r="BI1028" s="239">
        <f>IF(N1028="nulová",J1028,0)</f>
        <v>0</v>
      </c>
      <c r="BJ1028" s="18" t="s">
        <v>80</v>
      </c>
      <c r="BK1028" s="239">
        <f>ROUND(I1028*H1028,2)</f>
        <v>0</v>
      </c>
      <c r="BL1028" s="18" t="s">
        <v>171</v>
      </c>
      <c r="BM1028" s="238" t="s">
        <v>1064</v>
      </c>
    </row>
    <row r="1029" s="2" customFormat="1">
      <c r="A1029" s="39"/>
      <c r="B1029" s="40"/>
      <c r="C1029" s="41"/>
      <c r="D1029" s="240" t="s">
        <v>173</v>
      </c>
      <c r="E1029" s="41"/>
      <c r="F1029" s="241" t="s">
        <v>1063</v>
      </c>
      <c r="G1029" s="41"/>
      <c r="H1029" s="41"/>
      <c r="I1029" s="147"/>
      <c r="J1029" s="41"/>
      <c r="K1029" s="41"/>
      <c r="L1029" s="45"/>
      <c r="M1029" s="242"/>
      <c r="N1029" s="243"/>
      <c r="O1029" s="85"/>
      <c r="P1029" s="85"/>
      <c r="Q1029" s="85"/>
      <c r="R1029" s="85"/>
      <c r="S1029" s="85"/>
      <c r="T1029" s="86"/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T1029" s="18" t="s">
        <v>173</v>
      </c>
      <c r="AU1029" s="18" t="s">
        <v>82</v>
      </c>
    </row>
    <row r="1030" s="13" customFormat="1">
      <c r="A1030" s="13"/>
      <c r="B1030" s="244"/>
      <c r="C1030" s="245"/>
      <c r="D1030" s="240" t="s">
        <v>174</v>
      </c>
      <c r="E1030" s="246" t="s">
        <v>21</v>
      </c>
      <c r="F1030" s="247" t="s">
        <v>1065</v>
      </c>
      <c r="G1030" s="245"/>
      <c r="H1030" s="246" t="s">
        <v>21</v>
      </c>
      <c r="I1030" s="248"/>
      <c r="J1030" s="245"/>
      <c r="K1030" s="245"/>
      <c r="L1030" s="249"/>
      <c r="M1030" s="250"/>
      <c r="N1030" s="251"/>
      <c r="O1030" s="251"/>
      <c r="P1030" s="251"/>
      <c r="Q1030" s="251"/>
      <c r="R1030" s="251"/>
      <c r="S1030" s="251"/>
      <c r="T1030" s="252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53" t="s">
        <v>174</v>
      </c>
      <c r="AU1030" s="253" t="s">
        <v>82</v>
      </c>
      <c r="AV1030" s="13" t="s">
        <v>80</v>
      </c>
      <c r="AW1030" s="13" t="s">
        <v>34</v>
      </c>
      <c r="AX1030" s="13" t="s">
        <v>73</v>
      </c>
      <c r="AY1030" s="253" t="s">
        <v>164</v>
      </c>
    </row>
    <row r="1031" s="13" customFormat="1">
      <c r="A1031" s="13"/>
      <c r="B1031" s="244"/>
      <c r="C1031" s="245"/>
      <c r="D1031" s="240" t="s">
        <v>174</v>
      </c>
      <c r="E1031" s="246" t="s">
        <v>21</v>
      </c>
      <c r="F1031" s="247" t="s">
        <v>1066</v>
      </c>
      <c r="G1031" s="245"/>
      <c r="H1031" s="246" t="s">
        <v>21</v>
      </c>
      <c r="I1031" s="248"/>
      <c r="J1031" s="245"/>
      <c r="K1031" s="245"/>
      <c r="L1031" s="249"/>
      <c r="M1031" s="250"/>
      <c r="N1031" s="251"/>
      <c r="O1031" s="251"/>
      <c r="P1031" s="251"/>
      <c r="Q1031" s="251"/>
      <c r="R1031" s="251"/>
      <c r="S1031" s="251"/>
      <c r="T1031" s="252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53" t="s">
        <v>174</v>
      </c>
      <c r="AU1031" s="253" t="s">
        <v>82</v>
      </c>
      <c r="AV1031" s="13" t="s">
        <v>80</v>
      </c>
      <c r="AW1031" s="13" t="s">
        <v>34</v>
      </c>
      <c r="AX1031" s="13" t="s">
        <v>73</v>
      </c>
      <c r="AY1031" s="253" t="s">
        <v>164</v>
      </c>
    </row>
    <row r="1032" s="13" customFormat="1">
      <c r="A1032" s="13"/>
      <c r="B1032" s="244"/>
      <c r="C1032" s="245"/>
      <c r="D1032" s="240" t="s">
        <v>174</v>
      </c>
      <c r="E1032" s="246" t="s">
        <v>21</v>
      </c>
      <c r="F1032" s="247" t="s">
        <v>323</v>
      </c>
      <c r="G1032" s="245"/>
      <c r="H1032" s="246" t="s">
        <v>21</v>
      </c>
      <c r="I1032" s="248"/>
      <c r="J1032" s="245"/>
      <c r="K1032" s="245"/>
      <c r="L1032" s="249"/>
      <c r="M1032" s="250"/>
      <c r="N1032" s="251"/>
      <c r="O1032" s="251"/>
      <c r="P1032" s="251"/>
      <c r="Q1032" s="251"/>
      <c r="R1032" s="251"/>
      <c r="S1032" s="251"/>
      <c r="T1032" s="25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53" t="s">
        <v>174</v>
      </c>
      <c r="AU1032" s="253" t="s">
        <v>82</v>
      </c>
      <c r="AV1032" s="13" t="s">
        <v>80</v>
      </c>
      <c r="AW1032" s="13" t="s">
        <v>34</v>
      </c>
      <c r="AX1032" s="13" t="s">
        <v>73</v>
      </c>
      <c r="AY1032" s="253" t="s">
        <v>164</v>
      </c>
    </row>
    <row r="1033" s="14" customFormat="1">
      <c r="A1033" s="14"/>
      <c r="B1033" s="254"/>
      <c r="C1033" s="255"/>
      <c r="D1033" s="240" t="s">
        <v>174</v>
      </c>
      <c r="E1033" s="256" t="s">
        <v>21</v>
      </c>
      <c r="F1033" s="257" t="s">
        <v>1067</v>
      </c>
      <c r="G1033" s="255"/>
      <c r="H1033" s="258">
        <v>0.495</v>
      </c>
      <c r="I1033" s="259"/>
      <c r="J1033" s="255"/>
      <c r="K1033" s="255"/>
      <c r="L1033" s="260"/>
      <c r="M1033" s="261"/>
      <c r="N1033" s="262"/>
      <c r="O1033" s="262"/>
      <c r="P1033" s="262"/>
      <c r="Q1033" s="262"/>
      <c r="R1033" s="262"/>
      <c r="S1033" s="262"/>
      <c r="T1033" s="26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64" t="s">
        <v>174</v>
      </c>
      <c r="AU1033" s="264" t="s">
        <v>82</v>
      </c>
      <c r="AV1033" s="14" t="s">
        <v>82</v>
      </c>
      <c r="AW1033" s="14" t="s">
        <v>34</v>
      </c>
      <c r="AX1033" s="14" t="s">
        <v>80</v>
      </c>
      <c r="AY1033" s="264" t="s">
        <v>164</v>
      </c>
    </row>
    <row r="1034" s="2" customFormat="1" ht="16.5" customHeight="1">
      <c r="A1034" s="39"/>
      <c r="B1034" s="40"/>
      <c r="C1034" s="227" t="s">
        <v>1068</v>
      </c>
      <c r="D1034" s="227" t="s">
        <v>166</v>
      </c>
      <c r="E1034" s="228" t="s">
        <v>1069</v>
      </c>
      <c r="F1034" s="229" t="s">
        <v>1070</v>
      </c>
      <c r="G1034" s="230" t="s">
        <v>204</v>
      </c>
      <c r="H1034" s="231">
        <v>0.495</v>
      </c>
      <c r="I1034" s="232"/>
      <c r="J1034" s="233">
        <f>ROUND(I1034*H1034,2)</f>
        <v>0</v>
      </c>
      <c r="K1034" s="229" t="s">
        <v>170</v>
      </c>
      <c r="L1034" s="45"/>
      <c r="M1034" s="234" t="s">
        <v>21</v>
      </c>
      <c r="N1034" s="235" t="s">
        <v>44</v>
      </c>
      <c r="O1034" s="85"/>
      <c r="P1034" s="236">
        <f>O1034*H1034</f>
        <v>0</v>
      </c>
      <c r="Q1034" s="236">
        <v>0</v>
      </c>
      <c r="R1034" s="236">
        <f>Q1034*H1034</f>
        <v>0</v>
      </c>
      <c r="S1034" s="236">
        <v>0</v>
      </c>
      <c r="T1034" s="237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8" t="s">
        <v>171</v>
      </c>
      <c r="AT1034" s="238" t="s">
        <v>166</v>
      </c>
      <c r="AU1034" s="238" t="s">
        <v>82</v>
      </c>
      <c r="AY1034" s="18" t="s">
        <v>164</v>
      </c>
      <c r="BE1034" s="239">
        <f>IF(N1034="základní",J1034,0)</f>
        <v>0</v>
      </c>
      <c r="BF1034" s="239">
        <f>IF(N1034="snížená",J1034,0)</f>
        <v>0</v>
      </c>
      <c r="BG1034" s="239">
        <f>IF(N1034="zákl. přenesená",J1034,0)</f>
        <v>0</v>
      </c>
      <c r="BH1034" s="239">
        <f>IF(N1034="sníž. přenesená",J1034,0)</f>
        <v>0</v>
      </c>
      <c r="BI1034" s="239">
        <f>IF(N1034="nulová",J1034,0)</f>
        <v>0</v>
      </c>
      <c r="BJ1034" s="18" t="s">
        <v>80</v>
      </c>
      <c r="BK1034" s="239">
        <f>ROUND(I1034*H1034,2)</f>
        <v>0</v>
      </c>
      <c r="BL1034" s="18" t="s">
        <v>171</v>
      </c>
      <c r="BM1034" s="238" t="s">
        <v>1071</v>
      </c>
    </row>
    <row r="1035" s="2" customFormat="1">
      <c r="A1035" s="39"/>
      <c r="B1035" s="40"/>
      <c r="C1035" s="41"/>
      <c r="D1035" s="240" t="s">
        <v>173</v>
      </c>
      <c r="E1035" s="41"/>
      <c r="F1035" s="241" t="s">
        <v>1070</v>
      </c>
      <c r="G1035" s="41"/>
      <c r="H1035" s="41"/>
      <c r="I1035" s="147"/>
      <c r="J1035" s="41"/>
      <c r="K1035" s="41"/>
      <c r="L1035" s="45"/>
      <c r="M1035" s="242"/>
      <c r="N1035" s="243"/>
      <c r="O1035" s="85"/>
      <c r="P1035" s="85"/>
      <c r="Q1035" s="85"/>
      <c r="R1035" s="85"/>
      <c r="S1035" s="85"/>
      <c r="T1035" s="86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173</v>
      </c>
      <c r="AU1035" s="18" t="s">
        <v>82</v>
      </c>
    </row>
    <row r="1036" s="13" customFormat="1">
      <c r="A1036" s="13"/>
      <c r="B1036" s="244"/>
      <c r="C1036" s="245"/>
      <c r="D1036" s="240" t="s">
        <v>174</v>
      </c>
      <c r="E1036" s="246" t="s">
        <v>21</v>
      </c>
      <c r="F1036" s="247" t="s">
        <v>1065</v>
      </c>
      <c r="G1036" s="245"/>
      <c r="H1036" s="246" t="s">
        <v>21</v>
      </c>
      <c r="I1036" s="248"/>
      <c r="J1036" s="245"/>
      <c r="K1036" s="245"/>
      <c r="L1036" s="249"/>
      <c r="M1036" s="250"/>
      <c r="N1036" s="251"/>
      <c r="O1036" s="251"/>
      <c r="P1036" s="251"/>
      <c r="Q1036" s="251"/>
      <c r="R1036" s="251"/>
      <c r="S1036" s="251"/>
      <c r="T1036" s="252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53" t="s">
        <v>174</v>
      </c>
      <c r="AU1036" s="253" t="s">
        <v>82</v>
      </c>
      <c r="AV1036" s="13" t="s">
        <v>80</v>
      </c>
      <c r="AW1036" s="13" t="s">
        <v>34</v>
      </c>
      <c r="AX1036" s="13" t="s">
        <v>73</v>
      </c>
      <c r="AY1036" s="253" t="s">
        <v>164</v>
      </c>
    </row>
    <row r="1037" s="14" customFormat="1">
      <c r="A1037" s="14"/>
      <c r="B1037" s="254"/>
      <c r="C1037" s="255"/>
      <c r="D1037" s="240" t="s">
        <v>174</v>
      </c>
      <c r="E1037" s="256" t="s">
        <v>21</v>
      </c>
      <c r="F1037" s="257" t="s">
        <v>1072</v>
      </c>
      <c r="G1037" s="255"/>
      <c r="H1037" s="258">
        <v>0.495</v>
      </c>
      <c r="I1037" s="259"/>
      <c r="J1037" s="255"/>
      <c r="K1037" s="255"/>
      <c r="L1037" s="260"/>
      <c r="M1037" s="261"/>
      <c r="N1037" s="262"/>
      <c r="O1037" s="262"/>
      <c r="P1037" s="262"/>
      <c r="Q1037" s="262"/>
      <c r="R1037" s="262"/>
      <c r="S1037" s="262"/>
      <c r="T1037" s="263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64" t="s">
        <v>174</v>
      </c>
      <c r="AU1037" s="264" t="s">
        <v>82</v>
      </c>
      <c r="AV1037" s="14" t="s">
        <v>82</v>
      </c>
      <c r="AW1037" s="14" t="s">
        <v>34</v>
      </c>
      <c r="AX1037" s="14" t="s">
        <v>73</v>
      </c>
      <c r="AY1037" s="264" t="s">
        <v>164</v>
      </c>
    </row>
    <row r="1038" s="15" customFormat="1">
      <c r="A1038" s="15"/>
      <c r="B1038" s="276"/>
      <c r="C1038" s="277"/>
      <c r="D1038" s="240" t="s">
        <v>174</v>
      </c>
      <c r="E1038" s="278" t="s">
        <v>21</v>
      </c>
      <c r="F1038" s="279" t="s">
        <v>225</v>
      </c>
      <c r="G1038" s="277"/>
      <c r="H1038" s="280">
        <v>0.495</v>
      </c>
      <c r="I1038" s="281"/>
      <c r="J1038" s="277"/>
      <c r="K1038" s="277"/>
      <c r="L1038" s="282"/>
      <c r="M1038" s="283"/>
      <c r="N1038" s="284"/>
      <c r="O1038" s="284"/>
      <c r="P1038" s="284"/>
      <c r="Q1038" s="284"/>
      <c r="R1038" s="284"/>
      <c r="S1038" s="284"/>
      <c r="T1038" s="285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86" t="s">
        <v>174</v>
      </c>
      <c r="AU1038" s="286" t="s">
        <v>82</v>
      </c>
      <c r="AV1038" s="15" t="s">
        <v>171</v>
      </c>
      <c r="AW1038" s="15" t="s">
        <v>34</v>
      </c>
      <c r="AX1038" s="15" t="s">
        <v>80</v>
      </c>
      <c r="AY1038" s="286" t="s">
        <v>164</v>
      </c>
    </row>
    <row r="1039" s="2" customFormat="1" ht="21.75" customHeight="1">
      <c r="A1039" s="39"/>
      <c r="B1039" s="40"/>
      <c r="C1039" s="227" t="s">
        <v>1073</v>
      </c>
      <c r="D1039" s="227" t="s">
        <v>166</v>
      </c>
      <c r="E1039" s="228" t="s">
        <v>1074</v>
      </c>
      <c r="F1039" s="229" t="s">
        <v>1075</v>
      </c>
      <c r="G1039" s="230" t="s">
        <v>229</v>
      </c>
      <c r="H1039" s="231">
        <v>4</v>
      </c>
      <c r="I1039" s="232"/>
      <c r="J1039" s="233">
        <f>ROUND(I1039*H1039,2)</f>
        <v>0</v>
      </c>
      <c r="K1039" s="229" t="s">
        <v>170</v>
      </c>
      <c r="L1039" s="45"/>
      <c r="M1039" s="234" t="s">
        <v>21</v>
      </c>
      <c r="N1039" s="235" t="s">
        <v>44</v>
      </c>
      <c r="O1039" s="85"/>
      <c r="P1039" s="236">
        <f>O1039*H1039</f>
        <v>0</v>
      </c>
      <c r="Q1039" s="236">
        <v>0</v>
      </c>
      <c r="R1039" s="236">
        <f>Q1039*H1039</f>
        <v>0</v>
      </c>
      <c r="S1039" s="236">
        <v>0.024</v>
      </c>
      <c r="T1039" s="237">
        <f>S1039*H1039</f>
        <v>0.096000000000000002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38" t="s">
        <v>171</v>
      </c>
      <c r="AT1039" s="238" t="s">
        <v>166</v>
      </c>
      <c r="AU1039" s="238" t="s">
        <v>82</v>
      </c>
      <c r="AY1039" s="18" t="s">
        <v>164</v>
      </c>
      <c r="BE1039" s="239">
        <f>IF(N1039="základní",J1039,0)</f>
        <v>0</v>
      </c>
      <c r="BF1039" s="239">
        <f>IF(N1039="snížená",J1039,0)</f>
        <v>0</v>
      </c>
      <c r="BG1039" s="239">
        <f>IF(N1039="zákl. přenesená",J1039,0)</f>
        <v>0</v>
      </c>
      <c r="BH1039" s="239">
        <f>IF(N1039="sníž. přenesená",J1039,0)</f>
        <v>0</v>
      </c>
      <c r="BI1039" s="239">
        <f>IF(N1039="nulová",J1039,0)</f>
        <v>0</v>
      </c>
      <c r="BJ1039" s="18" t="s">
        <v>80</v>
      </c>
      <c r="BK1039" s="239">
        <f>ROUND(I1039*H1039,2)</f>
        <v>0</v>
      </c>
      <c r="BL1039" s="18" t="s">
        <v>171</v>
      </c>
      <c r="BM1039" s="238" t="s">
        <v>1076</v>
      </c>
    </row>
    <row r="1040" s="2" customFormat="1">
      <c r="A1040" s="39"/>
      <c r="B1040" s="40"/>
      <c r="C1040" s="41"/>
      <c r="D1040" s="240" t="s">
        <v>173</v>
      </c>
      <c r="E1040" s="41"/>
      <c r="F1040" s="241" t="s">
        <v>1075</v>
      </c>
      <c r="G1040" s="41"/>
      <c r="H1040" s="41"/>
      <c r="I1040" s="147"/>
      <c r="J1040" s="41"/>
      <c r="K1040" s="41"/>
      <c r="L1040" s="45"/>
      <c r="M1040" s="242"/>
      <c r="N1040" s="243"/>
      <c r="O1040" s="85"/>
      <c r="P1040" s="85"/>
      <c r="Q1040" s="85"/>
      <c r="R1040" s="85"/>
      <c r="S1040" s="85"/>
      <c r="T1040" s="86"/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T1040" s="18" t="s">
        <v>173</v>
      </c>
      <c r="AU1040" s="18" t="s">
        <v>82</v>
      </c>
    </row>
    <row r="1041" s="13" customFormat="1">
      <c r="A1041" s="13"/>
      <c r="B1041" s="244"/>
      <c r="C1041" s="245"/>
      <c r="D1041" s="240" t="s">
        <v>174</v>
      </c>
      <c r="E1041" s="246" t="s">
        <v>21</v>
      </c>
      <c r="F1041" s="247" t="s">
        <v>1077</v>
      </c>
      <c r="G1041" s="245"/>
      <c r="H1041" s="246" t="s">
        <v>21</v>
      </c>
      <c r="I1041" s="248"/>
      <c r="J1041" s="245"/>
      <c r="K1041" s="245"/>
      <c r="L1041" s="249"/>
      <c r="M1041" s="250"/>
      <c r="N1041" s="251"/>
      <c r="O1041" s="251"/>
      <c r="P1041" s="251"/>
      <c r="Q1041" s="251"/>
      <c r="R1041" s="251"/>
      <c r="S1041" s="251"/>
      <c r="T1041" s="252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53" t="s">
        <v>174</v>
      </c>
      <c r="AU1041" s="253" t="s">
        <v>82</v>
      </c>
      <c r="AV1041" s="13" t="s">
        <v>80</v>
      </c>
      <c r="AW1041" s="13" t="s">
        <v>34</v>
      </c>
      <c r="AX1041" s="13" t="s">
        <v>73</v>
      </c>
      <c r="AY1041" s="253" t="s">
        <v>164</v>
      </c>
    </row>
    <row r="1042" s="13" customFormat="1">
      <c r="A1042" s="13"/>
      <c r="B1042" s="244"/>
      <c r="C1042" s="245"/>
      <c r="D1042" s="240" t="s">
        <v>174</v>
      </c>
      <c r="E1042" s="246" t="s">
        <v>21</v>
      </c>
      <c r="F1042" s="247" t="s">
        <v>216</v>
      </c>
      <c r="G1042" s="245"/>
      <c r="H1042" s="246" t="s">
        <v>21</v>
      </c>
      <c r="I1042" s="248"/>
      <c r="J1042" s="245"/>
      <c r="K1042" s="245"/>
      <c r="L1042" s="249"/>
      <c r="M1042" s="250"/>
      <c r="N1042" s="251"/>
      <c r="O1042" s="251"/>
      <c r="P1042" s="251"/>
      <c r="Q1042" s="251"/>
      <c r="R1042" s="251"/>
      <c r="S1042" s="251"/>
      <c r="T1042" s="252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53" t="s">
        <v>174</v>
      </c>
      <c r="AU1042" s="253" t="s">
        <v>82</v>
      </c>
      <c r="AV1042" s="13" t="s">
        <v>80</v>
      </c>
      <c r="AW1042" s="13" t="s">
        <v>34</v>
      </c>
      <c r="AX1042" s="13" t="s">
        <v>73</v>
      </c>
      <c r="AY1042" s="253" t="s">
        <v>164</v>
      </c>
    </row>
    <row r="1043" s="13" customFormat="1">
      <c r="A1043" s="13"/>
      <c r="B1043" s="244"/>
      <c r="C1043" s="245"/>
      <c r="D1043" s="240" t="s">
        <v>174</v>
      </c>
      <c r="E1043" s="246" t="s">
        <v>21</v>
      </c>
      <c r="F1043" s="247" t="s">
        <v>1078</v>
      </c>
      <c r="G1043" s="245"/>
      <c r="H1043" s="246" t="s">
        <v>21</v>
      </c>
      <c r="I1043" s="248"/>
      <c r="J1043" s="245"/>
      <c r="K1043" s="245"/>
      <c r="L1043" s="249"/>
      <c r="M1043" s="250"/>
      <c r="N1043" s="251"/>
      <c r="O1043" s="251"/>
      <c r="P1043" s="251"/>
      <c r="Q1043" s="251"/>
      <c r="R1043" s="251"/>
      <c r="S1043" s="251"/>
      <c r="T1043" s="252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53" t="s">
        <v>174</v>
      </c>
      <c r="AU1043" s="253" t="s">
        <v>82</v>
      </c>
      <c r="AV1043" s="13" t="s">
        <v>80</v>
      </c>
      <c r="AW1043" s="13" t="s">
        <v>34</v>
      </c>
      <c r="AX1043" s="13" t="s">
        <v>73</v>
      </c>
      <c r="AY1043" s="253" t="s">
        <v>164</v>
      </c>
    </row>
    <row r="1044" s="14" customFormat="1">
      <c r="A1044" s="14"/>
      <c r="B1044" s="254"/>
      <c r="C1044" s="255"/>
      <c r="D1044" s="240" t="s">
        <v>174</v>
      </c>
      <c r="E1044" s="256" t="s">
        <v>21</v>
      </c>
      <c r="F1044" s="257" t="s">
        <v>171</v>
      </c>
      <c r="G1044" s="255"/>
      <c r="H1044" s="258">
        <v>4</v>
      </c>
      <c r="I1044" s="259"/>
      <c r="J1044" s="255"/>
      <c r="K1044" s="255"/>
      <c r="L1044" s="260"/>
      <c r="M1044" s="261"/>
      <c r="N1044" s="262"/>
      <c r="O1044" s="262"/>
      <c r="P1044" s="262"/>
      <c r="Q1044" s="262"/>
      <c r="R1044" s="262"/>
      <c r="S1044" s="262"/>
      <c r="T1044" s="26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64" t="s">
        <v>174</v>
      </c>
      <c r="AU1044" s="264" t="s">
        <v>82</v>
      </c>
      <c r="AV1044" s="14" t="s">
        <v>82</v>
      </c>
      <c r="AW1044" s="14" t="s">
        <v>34</v>
      </c>
      <c r="AX1044" s="14" t="s">
        <v>80</v>
      </c>
      <c r="AY1044" s="264" t="s">
        <v>164</v>
      </c>
    </row>
    <row r="1045" s="2" customFormat="1" ht="21.75" customHeight="1">
      <c r="A1045" s="39"/>
      <c r="B1045" s="40"/>
      <c r="C1045" s="227" t="s">
        <v>1079</v>
      </c>
      <c r="D1045" s="227" t="s">
        <v>166</v>
      </c>
      <c r="E1045" s="228" t="s">
        <v>1080</v>
      </c>
      <c r="F1045" s="229" t="s">
        <v>1081</v>
      </c>
      <c r="G1045" s="230" t="s">
        <v>229</v>
      </c>
      <c r="H1045" s="231">
        <v>4</v>
      </c>
      <c r="I1045" s="232"/>
      <c r="J1045" s="233">
        <f>ROUND(I1045*H1045,2)</f>
        <v>0</v>
      </c>
      <c r="K1045" s="229" t="s">
        <v>170</v>
      </c>
      <c r="L1045" s="45"/>
      <c r="M1045" s="234" t="s">
        <v>21</v>
      </c>
      <c r="N1045" s="235" t="s">
        <v>44</v>
      </c>
      <c r="O1045" s="85"/>
      <c r="P1045" s="236">
        <f>O1045*H1045</f>
        <v>0</v>
      </c>
      <c r="Q1045" s="236">
        <v>0.0046800000000000001</v>
      </c>
      <c r="R1045" s="236">
        <f>Q1045*H1045</f>
        <v>0.018720000000000001</v>
      </c>
      <c r="S1045" s="236">
        <v>0</v>
      </c>
      <c r="T1045" s="237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38" t="s">
        <v>171</v>
      </c>
      <c r="AT1045" s="238" t="s">
        <v>166</v>
      </c>
      <c r="AU1045" s="238" t="s">
        <v>82</v>
      </c>
      <c r="AY1045" s="18" t="s">
        <v>164</v>
      </c>
      <c r="BE1045" s="239">
        <f>IF(N1045="základní",J1045,0)</f>
        <v>0</v>
      </c>
      <c r="BF1045" s="239">
        <f>IF(N1045="snížená",J1045,0)</f>
        <v>0</v>
      </c>
      <c r="BG1045" s="239">
        <f>IF(N1045="zákl. přenesená",J1045,0)</f>
        <v>0</v>
      </c>
      <c r="BH1045" s="239">
        <f>IF(N1045="sníž. přenesená",J1045,0)</f>
        <v>0</v>
      </c>
      <c r="BI1045" s="239">
        <f>IF(N1045="nulová",J1045,0)</f>
        <v>0</v>
      </c>
      <c r="BJ1045" s="18" t="s">
        <v>80</v>
      </c>
      <c r="BK1045" s="239">
        <f>ROUND(I1045*H1045,2)</f>
        <v>0</v>
      </c>
      <c r="BL1045" s="18" t="s">
        <v>171</v>
      </c>
      <c r="BM1045" s="238" t="s">
        <v>1082</v>
      </c>
    </row>
    <row r="1046" s="2" customFormat="1">
      <c r="A1046" s="39"/>
      <c r="B1046" s="40"/>
      <c r="C1046" s="41"/>
      <c r="D1046" s="240" t="s">
        <v>173</v>
      </c>
      <c r="E1046" s="41"/>
      <c r="F1046" s="241" t="s">
        <v>1081</v>
      </c>
      <c r="G1046" s="41"/>
      <c r="H1046" s="41"/>
      <c r="I1046" s="147"/>
      <c r="J1046" s="41"/>
      <c r="K1046" s="41"/>
      <c r="L1046" s="45"/>
      <c r="M1046" s="242"/>
      <c r="N1046" s="243"/>
      <c r="O1046" s="85"/>
      <c r="P1046" s="85"/>
      <c r="Q1046" s="85"/>
      <c r="R1046" s="85"/>
      <c r="S1046" s="85"/>
      <c r="T1046" s="86"/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T1046" s="18" t="s">
        <v>173</v>
      </c>
      <c r="AU1046" s="18" t="s">
        <v>82</v>
      </c>
    </row>
    <row r="1047" s="13" customFormat="1">
      <c r="A1047" s="13"/>
      <c r="B1047" s="244"/>
      <c r="C1047" s="245"/>
      <c r="D1047" s="240" t="s">
        <v>174</v>
      </c>
      <c r="E1047" s="246" t="s">
        <v>21</v>
      </c>
      <c r="F1047" s="247" t="s">
        <v>1083</v>
      </c>
      <c r="G1047" s="245"/>
      <c r="H1047" s="246" t="s">
        <v>21</v>
      </c>
      <c r="I1047" s="248"/>
      <c r="J1047" s="245"/>
      <c r="K1047" s="245"/>
      <c r="L1047" s="249"/>
      <c r="M1047" s="250"/>
      <c r="N1047" s="251"/>
      <c r="O1047" s="251"/>
      <c r="P1047" s="251"/>
      <c r="Q1047" s="251"/>
      <c r="R1047" s="251"/>
      <c r="S1047" s="251"/>
      <c r="T1047" s="252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53" t="s">
        <v>174</v>
      </c>
      <c r="AU1047" s="253" t="s">
        <v>82</v>
      </c>
      <c r="AV1047" s="13" t="s">
        <v>80</v>
      </c>
      <c r="AW1047" s="13" t="s">
        <v>34</v>
      </c>
      <c r="AX1047" s="13" t="s">
        <v>73</v>
      </c>
      <c r="AY1047" s="253" t="s">
        <v>164</v>
      </c>
    </row>
    <row r="1048" s="14" customFormat="1">
      <c r="A1048" s="14"/>
      <c r="B1048" s="254"/>
      <c r="C1048" s="255"/>
      <c r="D1048" s="240" t="s">
        <v>174</v>
      </c>
      <c r="E1048" s="256" t="s">
        <v>21</v>
      </c>
      <c r="F1048" s="257" t="s">
        <v>171</v>
      </c>
      <c r="G1048" s="255"/>
      <c r="H1048" s="258">
        <v>4</v>
      </c>
      <c r="I1048" s="259"/>
      <c r="J1048" s="255"/>
      <c r="K1048" s="255"/>
      <c r="L1048" s="260"/>
      <c r="M1048" s="261"/>
      <c r="N1048" s="262"/>
      <c r="O1048" s="262"/>
      <c r="P1048" s="262"/>
      <c r="Q1048" s="262"/>
      <c r="R1048" s="262"/>
      <c r="S1048" s="262"/>
      <c r="T1048" s="263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64" t="s">
        <v>174</v>
      </c>
      <c r="AU1048" s="264" t="s">
        <v>82</v>
      </c>
      <c r="AV1048" s="14" t="s">
        <v>82</v>
      </c>
      <c r="AW1048" s="14" t="s">
        <v>34</v>
      </c>
      <c r="AX1048" s="14" t="s">
        <v>80</v>
      </c>
      <c r="AY1048" s="264" t="s">
        <v>164</v>
      </c>
    </row>
    <row r="1049" s="2" customFormat="1" ht="16.5" customHeight="1">
      <c r="A1049" s="39"/>
      <c r="B1049" s="40"/>
      <c r="C1049" s="227" t="s">
        <v>1084</v>
      </c>
      <c r="D1049" s="227" t="s">
        <v>166</v>
      </c>
      <c r="E1049" s="228" t="s">
        <v>1085</v>
      </c>
      <c r="F1049" s="229" t="s">
        <v>1086</v>
      </c>
      <c r="G1049" s="230" t="s">
        <v>229</v>
      </c>
      <c r="H1049" s="231">
        <v>0.17999999999999999</v>
      </c>
      <c r="I1049" s="232"/>
      <c r="J1049" s="233">
        <f>ROUND(I1049*H1049,2)</f>
        <v>0</v>
      </c>
      <c r="K1049" s="229" t="s">
        <v>170</v>
      </c>
      <c r="L1049" s="45"/>
      <c r="M1049" s="234" t="s">
        <v>21</v>
      </c>
      <c r="N1049" s="235" t="s">
        <v>44</v>
      </c>
      <c r="O1049" s="85"/>
      <c r="P1049" s="236">
        <f>O1049*H1049</f>
        <v>0</v>
      </c>
      <c r="Q1049" s="236">
        <v>0</v>
      </c>
      <c r="R1049" s="236">
        <f>Q1049*H1049</f>
        <v>0</v>
      </c>
      <c r="S1049" s="236">
        <v>0.069000000000000006</v>
      </c>
      <c r="T1049" s="237">
        <f>S1049*H1049</f>
        <v>0.012420000000000001</v>
      </c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R1049" s="238" t="s">
        <v>171</v>
      </c>
      <c r="AT1049" s="238" t="s">
        <v>166</v>
      </c>
      <c r="AU1049" s="238" t="s">
        <v>82</v>
      </c>
      <c r="AY1049" s="18" t="s">
        <v>164</v>
      </c>
      <c r="BE1049" s="239">
        <f>IF(N1049="základní",J1049,0)</f>
        <v>0</v>
      </c>
      <c r="BF1049" s="239">
        <f>IF(N1049="snížená",J1049,0)</f>
        <v>0</v>
      </c>
      <c r="BG1049" s="239">
        <f>IF(N1049="zákl. přenesená",J1049,0)</f>
        <v>0</v>
      </c>
      <c r="BH1049" s="239">
        <f>IF(N1049="sníž. přenesená",J1049,0)</f>
        <v>0</v>
      </c>
      <c r="BI1049" s="239">
        <f>IF(N1049="nulová",J1049,0)</f>
        <v>0</v>
      </c>
      <c r="BJ1049" s="18" t="s">
        <v>80</v>
      </c>
      <c r="BK1049" s="239">
        <f>ROUND(I1049*H1049,2)</f>
        <v>0</v>
      </c>
      <c r="BL1049" s="18" t="s">
        <v>171</v>
      </c>
      <c r="BM1049" s="238" t="s">
        <v>1087</v>
      </c>
    </row>
    <row r="1050" s="2" customFormat="1">
      <c r="A1050" s="39"/>
      <c r="B1050" s="40"/>
      <c r="C1050" s="41"/>
      <c r="D1050" s="240" t="s">
        <v>173</v>
      </c>
      <c r="E1050" s="41"/>
      <c r="F1050" s="241" t="s">
        <v>1088</v>
      </c>
      <c r="G1050" s="41"/>
      <c r="H1050" s="41"/>
      <c r="I1050" s="147"/>
      <c r="J1050" s="41"/>
      <c r="K1050" s="41"/>
      <c r="L1050" s="45"/>
      <c r="M1050" s="242"/>
      <c r="N1050" s="243"/>
      <c r="O1050" s="85"/>
      <c r="P1050" s="85"/>
      <c r="Q1050" s="85"/>
      <c r="R1050" s="85"/>
      <c r="S1050" s="85"/>
      <c r="T1050" s="86"/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T1050" s="18" t="s">
        <v>173</v>
      </c>
      <c r="AU1050" s="18" t="s">
        <v>82</v>
      </c>
    </row>
    <row r="1051" s="14" customFormat="1">
      <c r="A1051" s="14"/>
      <c r="B1051" s="254"/>
      <c r="C1051" s="255"/>
      <c r="D1051" s="240" t="s">
        <v>174</v>
      </c>
      <c r="E1051" s="256" t="s">
        <v>21</v>
      </c>
      <c r="F1051" s="257" t="s">
        <v>1089</v>
      </c>
      <c r="G1051" s="255"/>
      <c r="H1051" s="258">
        <v>0.17999999999999999</v>
      </c>
      <c r="I1051" s="259"/>
      <c r="J1051" s="255"/>
      <c r="K1051" s="255"/>
      <c r="L1051" s="260"/>
      <c r="M1051" s="261"/>
      <c r="N1051" s="262"/>
      <c r="O1051" s="262"/>
      <c r="P1051" s="262"/>
      <c r="Q1051" s="262"/>
      <c r="R1051" s="262"/>
      <c r="S1051" s="262"/>
      <c r="T1051" s="263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64" t="s">
        <v>174</v>
      </c>
      <c r="AU1051" s="264" t="s">
        <v>82</v>
      </c>
      <c r="AV1051" s="14" t="s">
        <v>82</v>
      </c>
      <c r="AW1051" s="14" t="s">
        <v>34</v>
      </c>
      <c r="AX1051" s="14" t="s">
        <v>73</v>
      </c>
      <c r="AY1051" s="264" t="s">
        <v>164</v>
      </c>
    </row>
    <row r="1052" s="2" customFormat="1" ht="16.5" customHeight="1">
      <c r="A1052" s="39"/>
      <c r="B1052" s="40"/>
      <c r="C1052" s="227" t="s">
        <v>1090</v>
      </c>
      <c r="D1052" s="227" t="s">
        <v>166</v>
      </c>
      <c r="E1052" s="228" t="s">
        <v>1091</v>
      </c>
      <c r="F1052" s="229" t="s">
        <v>1092</v>
      </c>
      <c r="G1052" s="230" t="s">
        <v>229</v>
      </c>
      <c r="H1052" s="231">
        <v>7</v>
      </c>
      <c r="I1052" s="232"/>
      <c r="J1052" s="233">
        <f>ROUND(I1052*H1052,2)</f>
        <v>0</v>
      </c>
      <c r="K1052" s="229" t="s">
        <v>21</v>
      </c>
      <c r="L1052" s="45"/>
      <c r="M1052" s="234" t="s">
        <v>21</v>
      </c>
      <c r="N1052" s="235" t="s">
        <v>44</v>
      </c>
      <c r="O1052" s="85"/>
      <c r="P1052" s="236">
        <f>O1052*H1052</f>
        <v>0</v>
      </c>
      <c r="Q1052" s="236">
        <v>0</v>
      </c>
      <c r="R1052" s="236">
        <f>Q1052*H1052</f>
        <v>0</v>
      </c>
      <c r="S1052" s="236">
        <v>0</v>
      </c>
      <c r="T1052" s="237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38" t="s">
        <v>171</v>
      </c>
      <c r="AT1052" s="238" t="s">
        <v>166</v>
      </c>
      <c r="AU1052" s="238" t="s">
        <v>82</v>
      </c>
      <c r="AY1052" s="18" t="s">
        <v>164</v>
      </c>
      <c r="BE1052" s="239">
        <f>IF(N1052="základní",J1052,0)</f>
        <v>0</v>
      </c>
      <c r="BF1052" s="239">
        <f>IF(N1052="snížená",J1052,0)</f>
        <v>0</v>
      </c>
      <c r="BG1052" s="239">
        <f>IF(N1052="zákl. přenesená",J1052,0)</f>
        <v>0</v>
      </c>
      <c r="BH1052" s="239">
        <f>IF(N1052="sníž. přenesená",J1052,0)</f>
        <v>0</v>
      </c>
      <c r="BI1052" s="239">
        <f>IF(N1052="nulová",J1052,0)</f>
        <v>0</v>
      </c>
      <c r="BJ1052" s="18" t="s">
        <v>80</v>
      </c>
      <c r="BK1052" s="239">
        <f>ROUND(I1052*H1052,2)</f>
        <v>0</v>
      </c>
      <c r="BL1052" s="18" t="s">
        <v>171</v>
      </c>
      <c r="BM1052" s="238" t="s">
        <v>1093</v>
      </c>
    </row>
    <row r="1053" s="2" customFormat="1">
      <c r="A1053" s="39"/>
      <c r="B1053" s="40"/>
      <c r="C1053" s="41"/>
      <c r="D1053" s="240" t="s">
        <v>173</v>
      </c>
      <c r="E1053" s="41"/>
      <c r="F1053" s="241" t="s">
        <v>1092</v>
      </c>
      <c r="G1053" s="41"/>
      <c r="H1053" s="41"/>
      <c r="I1053" s="147"/>
      <c r="J1053" s="41"/>
      <c r="K1053" s="41"/>
      <c r="L1053" s="45"/>
      <c r="M1053" s="242"/>
      <c r="N1053" s="243"/>
      <c r="O1053" s="85"/>
      <c r="P1053" s="85"/>
      <c r="Q1053" s="85"/>
      <c r="R1053" s="85"/>
      <c r="S1053" s="85"/>
      <c r="T1053" s="86"/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T1053" s="18" t="s">
        <v>173</v>
      </c>
      <c r="AU1053" s="18" t="s">
        <v>82</v>
      </c>
    </row>
    <row r="1054" s="2" customFormat="1">
      <c r="A1054" s="39"/>
      <c r="B1054" s="40"/>
      <c r="C1054" s="41"/>
      <c r="D1054" s="240" t="s">
        <v>1094</v>
      </c>
      <c r="E1054" s="41"/>
      <c r="F1054" s="275" t="s">
        <v>1095</v>
      </c>
      <c r="G1054" s="41"/>
      <c r="H1054" s="41"/>
      <c r="I1054" s="147"/>
      <c r="J1054" s="41"/>
      <c r="K1054" s="41"/>
      <c r="L1054" s="45"/>
      <c r="M1054" s="242"/>
      <c r="N1054" s="243"/>
      <c r="O1054" s="85"/>
      <c r="P1054" s="85"/>
      <c r="Q1054" s="85"/>
      <c r="R1054" s="85"/>
      <c r="S1054" s="85"/>
      <c r="T1054" s="86"/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T1054" s="18" t="s">
        <v>1094</v>
      </c>
      <c r="AU1054" s="18" t="s">
        <v>82</v>
      </c>
    </row>
    <row r="1055" s="2" customFormat="1" ht="16.5" customHeight="1">
      <c r="A1055" s="39"/>
      <c r="B1055" s="40"/>
      <c r="C1055" s="227" t="s">
        <v>1096</v>
      </c>
      <c r="D1055" s="227" t="s">
        <v>166</v>
      </c>
      <c r="E1055" s="228" t="s">
        <v>1097</v>
      </c>
      <c r="F1055" s="229" t="s">
        <v>1098</v>
      </c>
      <c r="G1055" s="230" t="s">
        <v>229</v>
      </c>
      <c r="H1055" s="231">
        <v>1</v>
      </c>
      <c r="I1055" s="232"/>
      <c r="J1055" s="233">
        <f>ROUND(I1055*H1055,2)</f>
        <v>0</v>
      </c>
      <c r="K1055" s="229" t="s">
        <v>21</v>
      </c>
      <c r="L1055" s="45"/>
      <c r="M1055" s="234" t="s">
        <v>21</v>
      </c>
      <c r="N1055" s="235" t="s">
        <v>44</v>
      </c>
      <c r="O1055" s="85"/>
      <c r="P1055" s="236">
        <f>O1055*H1055</f>
        <v>0</v>
      </c>
      <c r="Q1055" s="236">
        <v>0</v>
      </c>
      <c r="R1055" s="236">
        <f>Q1055*H1055</f>
        <v>0</v>
      </c>
      <c r="S1055" s="236">
        <v>0</v>
      </c>
      <c r="T1055" s="237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38" t="s">
        <v>171</v>
      </c>
      <c r="AT1055" s="238" t="s">
        <v>166</v>
      </c>
      <c r="AU1055" s="238" t="s">
        <v>82</v>
      </c>
      <c r="AY1055" s="18" t="s">
        <v>164</v>
      </c>
      <c r="BE1055" s="239">
        <f>IF(N1055="základní",J1055,0)</f>
        <v>0</v>
      </c>
      <c r="BF1055" s="239">
        <f>IF(N1055="snížená",J1055,0)</f>
        <v>0</v>
      </c>
      <c r="BG1055" s="239">
        <f>IF(N1055="zákl. přenesená",J1055,0)</f>
        <v>0</v>
      </c>
      <c r="BH1055" s="239">
        <f>IF(N1055="sníž. přenesená",J1055,0)</f>
        <v>0</v>
      </c>
      <c r="BI1055" s="239">
        <f>IF(N1055="nulová",J1055,0)</f>
        <v>0</v>
      </c>
      <c r="BJ1055" s="18" t="s">
        <v>80</v>
      </c>
      <c r="BK1055" s="239">
        <f>ROUND(I1055*H1055,2)</f>
        <v>0</v>
      </c>
      <c r="BL1055" s="18" t="s">
        <v>171</v>
      </c>
      <c r="BM1055" s="238" t="s">
        <v>1099</v>
      </c>
    </row>
    <row r="1056" s="2" customFormat="1">
      <c r="A1056" s="39"/>
      <c r="B1056" s="40"/>
      <c r="C1056" s="41"/>
      <c r="D1056" s="240" t="s">
        <v>173</v>
      </c>
      <c r="E1056" s="41"/>
      <c r="F1056" s="241" t="s">
        <v>1098</v>
      </c>
      <c r="G1056" s="41"/>
      <c r="H1056" s="41"/>
      <c r="I1056" s="147"/>
      <c r="J1056" s="41"/>
      <c r="K1056" s="41"/>
      <c r="L1056" s="45"/>
      <c r="M1056" s="242"/>
      <c r="N1056" s="243"/>
      <c r="O1056" s="85"/>
      <c r="P1056" s="85"/>
      <c r="Q1056" s="85"/>
      <c r="R1056" s="85"/>
      <c r="S1056" s="85"/>
      <c r="T1056" s="86"/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T1056" s="18" t="s">
        <v>173</v>
      </c>
      <c r="AU1056" s="18" t="s">
        <v>82</v>
      </c>
    </row>
    <row r="1057" s="2" customFormat="1" ht="16.5" customHeight="1">
      <c r="A1057" s="39"/>
      <c r="B1057" s="40"/>
      <c r="C1057" s="227" t="s">
        <v>1100</v>
      </c>
      <c r="D1057" s="227" t="s">
        <v>166</v>
      </c>
      <c r="E1057" s="228" t="s">
        <v>1101</v>
      </c>
      <c r="F1057" s="229" t="s">
        <v>1102</v>
      </c>
      <c r="G1057" s="230" t="s">
        <v>229</v>
      </c>
      <c r="H1057" s="231">
        <v>1</v>
      </c>
      <c r="I1057" s="232"/>
      <c r="J1057" s="233">
        <f>ROUND(I1057*H1057,2)</f>
        <v>0</v>
      </c>
      <c r="K1057" s="229" t="s">
        <v>21</v>
      </c>
      <c r="L1057" s="45"/>
      <c r="M1057" s="234" t="s">
        <v>21</v>
      </c>
      <c r="N1057" s="235" t="s">
        <v>44</v>
      </c>
      <c r="O1057" s="85"/>
      <c r="P1057" s="236">
        <f>O1057*H1057</f>
        <v>0</v>
      </c>
      <c r="Q1057" s="236">
        <v>0</v>
      </c>
      <c r="R1057" s="236">
        <f>Q1057*H1057</f>
        <v>0</v>
      </c>
      <c r="S1057" s="236">
        <v>0</v>
      </c>
      <c r="T1057" s="237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38" t="s">
        <v>171</v>
      </c>
      <c r="AT1057" s="238" t="s">
        <v>166</v>
      </c>
      <c r="AU1057" s="238" t="s">
        <v>82</v>
      </c>
      <c r="AY1057" s="18" t="s">
        <v>164</v>
      </c>
      <c r="BE1057" s="239">
        <f>IF(N1057="základní",J1057,0)</f>
        <v>0</v>
      </c>
      <c r="BF1057" s="239">
        <f>IF(N1057="snížená",J1057,0)</f>
        <v>0</v>
      </c>
      <c r="BG1057" s="239">
        <f>IF(N1057="zákl. přenesená",J1057,0)</f>
        <v>0</v>
      </c>
      <c r="BH1057" s="239">
        <f>IF(N1057="sníž. přenesená",J1057,0)</f>
        <v>0</v>
      </c>
      <c r="BI1057" s="239">
        <f>IF(N1057="nulová",J1057,0)</f>
        <v>0</v>
      </c>
      <c r="BJ1057" s="18" t="s">
        <v>80</v>
      </c>
      <c r="BK1057" s="239">
        <f>ROUND(I1057*H1057,2)</f>
        <v>0</v>
      </c>
      <c r="BL1057" s="18" t="s">
        <v>171</v>
      </c>
      <c r="BM1057" s="238" t="s">
        <v>1103</v>
      </c>
    </row>
    <row r="1058" s="2" customFormat="1">
      <c r="A1058" s="39"/>
      <c r="B1058" s="40"/>
      <c r="C1058" s="41"/>
      <c r="D1058" s="240" t="s">
        <v>173</v>
      </c>
      <c r="E1058" s="41"/>
      <c r="F1058" s="241" t="s">
        <v>1102</v>
      </c>
      <c r="G1058" s="41"/>
      <c r="H1058" s="41"/>
      <c r="I1058" s="147"/>
      <c r="J1058" s="41"/>
      <c r="K1058" s="41"/>
      <c r="L1058" s="45"/>
      <c r="M1058" s="242"/>
      <c r="N1058" s="243"/>
      <c r="O1058" s="85"/>
      <c r="P1058" s="85"/>
      <c r="Q1058" s="85"/>
      <c r="R1058" s="85"/>
      <c r="S1058" s="85"/>
      <c r="T1058" s="86"/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T1058" s="18" t="s">
        <v>173</v>
      </c>
      <c r="AU1058" s="18" t="s">
        <v>82</v>
      </c>
    </row>
    <row r="1059" s="2" customFormat="1" ht="16.5" customHeight="1">
      <c r="A1059" s="39"/>
      <c r="B1059" s="40"/>
      <c r="C1059" s="227" t="s">
        <v>1104</v>
      </c>
      <c r="D1059" s="227" t="s">
        <v>166</v>
      </c>
      <c r="E1059" s="228" t="s">
        <v>1105</v>
      </c>
      <c r="F1059" s="229" t="s">
        <v>1106</v>
      </c>
      <c r="G1059" s="230" t="s">
        <v>1107</v>
      </c>
      <c r="H1059" s="231">
        <v>1</v>
      </c>
      <c r="I1059" s="232"/>
      <c r="J1059" s="233">
        <f>ROUND(I1059*H1059,2)</f>
        <v>0</v>
      </c>
      <c r="K1059" s="229" t="s">
        <v>21</v>
      </c>
      <c r="L1059" s="45"/>
      <c r="M1059" s="234" t="s">
        <v>21</v>
      </c>
      <c r="N1059" s="235" t="s">
        <v>44</v>
      </c>
      <c r="O1059" s="85"/>
      <c r="P1059" s="236">
        <f>O1059*H1059</f>
        <v>0</v>
      </c>
      <c r="Q1059" s="236">
        <v>0</v>
      </c>
      <c r="R1059" s="236">
        <f>Q1059*H1059</f>
        <v>0</v>
      </c>
      <c r="S1059" s="236">
        <v>0</v>
      </c>
      <c r="T1059" s="237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38" t="s">
        <v>171</v>
      </c>
      <c r="AT1059" s="238" t="s">
        <v>166</v>
      </c>
      <c r="AU1059" s="238" t="s">
        <v>82</v>
      </c>
      <c r="AY1059" s="18" t="s">
        <v>164</v>
      </c>
      <c r="BE1059" s="239">
        <f>IF(N1059="základní",J1059,0)</f>
        <v>0</v>
      </c>
      <c r="BF1059" s="239">
        <f>IF(N1059="snížená",J1059,0)</f>
        <v>0</v>
      </c>
      <c r="BG1059" s="239">
        <f>IF(N1059="zákl. přenesená",J1059,0)</f>
        <v>0</v>
      </c>
      <c r="BH1059" s="239">
        <f>IF(N1059="sníž. přenesená",J1059,0)</f>
        <v>0</v>
      </c>
      <c r="BI1059" s="239">
        <f>IF(N1059="nulová",J1059,0)</f>
        <v>0</v>
      </c>
      <c r="BJ1059" s="18" t="s">
        <v>80</v>
      </c>
      <c r="BK1059" s="239">
        <f>ROUND(I1059*H1059,2)</f>
        <v>0</v>
      </c>
      <c r="BL1059" s="18" t="s">
        <v>171</v>
      </c>
      <c r="BM1059" s="238" t="s">
        <v>1108</v>
      </c>
    </row>
    <row r="1060" s="2" customFormat="1">
      <c r="A1060" s="39"/>
      <c r="B1060" s="40"/>
      <c r="C1060" s="41"/>
      <c r="D1060" s="240" t="s">
        <v>173</v>
      </c>
      <c r="E1060" s="41"/>
      <c r="F1060" s="241" t="s">
        <v>1106</v>
      </c>
      <c r="G1060" s="41"/>
      <c r="H1060" s="41"/>
      <c r="I1060" s="147"/>
      <c r="J1060" s="41"/>
      <c r="K1060" s="41"/>
      <c r="L1060" s="45"/>
      <c r="M1060" s="242"/>
      <c r="N1060" s="243"/>
      <c r="O1060" s="85"/>
      <c r="P1060" s="85"/>
      <c r="Q1060" s="85"/>
      <c r="R1060" s="85"/>
      <c r="S1060" s="85"/>
      <c r="T1060" s="86"/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T1060" s="18" t="s">
        <v>173</v>
      </c>
      <c r="AU1060" s="18" t="s">
        <v>82</v>
      </c>
    </row>
    <row r="1061" s="12" customFormat="1" ht="22.8" customHeight="1">
      <c r="A1061" s="12"/>
      <c r="B1061" s="211"/>
      <c r="C1061" s="212"/>
      <c r="D1061" s="213" t="s">
        <v>72</v>
      </c>
      <c r="E1061" s="225" t="s">
        <v>1007</v>
      </c>
      <c r="F1061" s="225" t="s">
        <v>1109</v>
      </c>
      <c r="G1061" s="212"/>
      <c r="H1061" s="212"/>
      <c r="I1061" s="215"/>
      <c r="J1061" s="226">
        <f>BK1061</f>
        <v>0</v>
      </c>
      <c r="K1061" s="212"/>
      <c r="L1061" s="217"/>
      <c r="M1061" s="218"/>
      <c r="N1061" s="219"/>
      <c r="O1061" s="219"/>
      <c r="P1061" s="220">
        <f>SUM(P1062:P1141)</f>
        <v>0</v>
      </c>
      <c r="Q1061" s="219"/>
      <c r="R1061" s="220">
        <f>SUM(R1062:R1141)</f>
        <v>0.10595759999999999</v>
      </c>
      <c r="S1061" s="219"/>
      <c r="T1061" s="221">
        <f>SUM(T1062:T1141)</f>
        <v>0</v>
      </c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R1061" s="222" t="s">
        <v>80</v>
      </c>
      <c r="AT1061" s="223" t="s">
        <v>72</v>
      </c>
      <c r="AU1061" s="223" t="s">
        <v>80</v>
      </c>
      <c r="AY1061" s="222" t="s">
        <v>164</v>
      </c>
      <c r="BK1061" s="224">
        <f>SUM(BK1062:BK1141)</f>
        <v>0</v>
      </c>
    </row>
    <row r="1062" s="2" customFormat="1" ht="16.5" customHeight="1">
      <c r="A1062" s="39"/>
      <c r="B1062" s="40"/>
      <c r="C1062" s="227" t="s">
        <v>1110</v>
      </c>
      <c r="D1062" s="227" t="s">
        <v>166</v>
      </c>
      <c r="E1062" s="228" t="s">
        <v>1111</v>
      </c>
      <c r="F1062" s="229" t="s">
        <v>1112</v>
      </c>
      <c r="G1062" s="230" t="s">
        <v>204</v>
      </c>
      <c r="H1062" s="231">
        <v>490.56</v>
      </c>
      <c r="I1062" s="232"/>
      <c r="J1062" s="233">
        <f>ROUND(I1062*H1062,2)</f>
        <v>0</v>
      </c>
      <c r="K1062" s="229" t="s">
        <v>170</v>
      </c>
      <c r="L1062" s="45"/>
      <c r="M1062" s="234" t="s">
        <v>21</v>
      </c>
      <c r="N1062" s="235" t="s">
        <v>44</v>
      </c>
      <c r="O1062" s="85"/>
      <c r="P1062" s="236">
        <f>O1062*H1062</f>
        <v>0</v>
      </c>
      <c r="Q1062" s="236">
        <v>0.00012999999999999999</v>
      </c>
      <c r="R1062" s="236">
        <f>Q1062*H1062</f>
        <v>0.063772799999999991</v>
      </c>
      <c r="S1062" s="236">
        <v>0</v>
      </c>
      <c r="T1062" s="237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8" t="s">
        <v>171</v>
      </c>
      <c r="AT1062" s="238" t="s">
        <v>166</v>
      </c>
      <c r="AU1062" s="238" t="s">
        <v>82</v>
      </c>
      <c r="AY1062" s="18" t="s">
        <v>164</v>
      </c>
      <c r="BE1062" s="239">
        <f>IF(N1062="základní",J1062,0)</f>
        <v>0</v>
      </c>
      <c r="BF1062" s="239">
        <f>IF(N1062="snížená",J1062,0)</f>
        <v>0</v>
      </c>
      <c r="BG1062" s="239">
        <f>IF(N1062="zákl. přenesená",J1062,0)</f>
        <v>0</v>
      </c>
      <c r="BH1062" s="239">
        <f>IF(N1062="sníž. přenesená",J1062,0)</f>
        <v>0</v>
      </c>
      <c r="BI1062" s="239">
        <f>IF(N1062="nulová",J1062,0)</f>
        <v>0</v>
      </c>
      <c r="BJ1062" s="18" t="s">
        <v>80</v>
      </c>
      <c r="BK1062" s="239">
        <f>ROUND(I1062*H1062,2)</f>
        <v>0</v>
      </c>
      <c r="BL1062" s="18" t="s">
        <v>171</v>
      </c>
      <c r="BM1062" s="238" t="s">
        <v>1113</v>
      </c>
    </row>
    <row r="1063" s="2" customFormat="1">
      <c r="A1063" s="39"/>
      <c r="B1063" s="40"/>
      <c r="C1063" s="41"/>
      <c r="D1063" s="240" t="s">
        <v>173</v>
      </c>
      <c r="E1063" s="41"/>
      <c r="F1063" s="241" t="s">
        <v>1114</v>
      </c>
      <c r="G1063" s="41"/>
      <c r="H1063" s="41"/>
      <c r="I1063" s="147"/>
      <c r="J1063" s="41"/>
      <c r="K1063" s="41"/>
      <c r="L1063" s="45"/>
      <c r="M1063" s="242"/>
      <c r="N1063" s="243"/>
      <c r="O1063" s="85"/>
      <c r="P1063" s="85"/>
      <c r="Q1063" s="85"/>
      <c r="R1063" s="85"/>
      <c r="S1063" s="85"/>
      <c r="T1063" s="86"/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T1063" s="18" t="s">
        <v>173</v>
      </c>
      <c r="AU1063" s="18" t="s">
        <v>82</v>
      </c>
    </row>
    <row r="1064" s="2" customFormat="1">
      <c r="A1064" s="39"/>
      <c r="B1064" s="40"/>
      <c r="C1064" s="41"/>
      <c r="D1064" s="240" t="s">
        <v>191</v>
      </c>
      <c r="E1064" s="41"/>
      <c r="F1064" s="275" t="s">
        <v>1115</v>
      </c>
      <c r="G1064" s="41"/>
      <c r="H1064" s="41"/>
      <c r="I1064" s="147"/>
      <c r="J1064" s="41"/>
      <c r="K1064" s="41"/>
      <c r="L1064" s="45"/>
      <c r="M1064" s="242"/>
      <c r="N1064" s="243"/>
      <c r="O1064" s="85"/>
      <c r="P1064" s="85"/>
      <c r="Q1064" s="85"/>
      <c r="R1064" s="85"/>
      <c r="S1064" s="85"/>
      <c r="T1064" s="86"/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T1064" s="18" t="s">
        <v>191</v>
      </c>
      <c r="AU1064" s="18" t="s">
        <v>82</v>
      </c>
    </row>
    <row r="1065" s="13" customFormat="1">
      <c r="A1065" s="13"/>
      <c r="B1065" s="244"/>
      <c r="C1065" s="245"/>
      <c r="D1065" s="240" t="s">
        <v>174</v>
      </c>
      <c r="E1065" s="246" t="s">
        <v>21</v>
      </c>
      <c r="F1065" s="247" t="s">
        <v>1116</v>
      </c>
      <c r="G1065" s="245"/>
      <c r="H1065" s="246" t="s">
        <v>21</v>
      </c>
      <c r="I1065" s="248"/>
      <c r="J1065" s="245"/>
      <c r="K1065" s="245"/>
      <c r="L1065" s="249"/>
      <c r="M1065" s="250"/>
      <c r="N1065" s="251"/>
      <c r="O1065" s="251"/>
      <c r="P1065" s="251"/>
      <c r="Q1065" s="251"/>
      <c r="R1065" s="251"/>
      <c r="S1065" s="251"/>
      <c r="T1065" s="25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3" t="s">
        <v>174</v>
      </c>
      <c r="AU1065" s="253" t="s">
        <v>82</v>
      </c>
      <c r="AV1065" s="13" t="s">
        <v>80</v>
      </c>
      <c r="AW1065" s="13" t="s">
        <v>34</v>
      </c>
      <c r="AX1065" s="13" t="s">
        <v>73</v>
      </c>
      <c r="AY1065" s="253" t="s">
        <v>164</v>
      </c>
    </row>
    <row r="1066" s="14" customFormat="1">
      <c r="A1066" s="14"/>
      <c r="B1066" s="254"/>
      <c r="C1066" s="255"/>
      <c r="D1066" s="240" t="s">
        <v>174</v>
      </c>
      <c r="E1066" s="256" t="s">
        <v>21</v>
      </c>
      <c r="F1066" s="257" t="s">
        <v>1117</v>
      </c>
      <c r="G1066" s="255"/>
      <c r="H1066" s="258">
        <v>41.700000000000003</v>
      </c>
      <c r="I1066" s="259"/>
      <c r="J1066" s="255"/>
      <c r="K1066" s="255"/>
      <c r="L1066" s="260"/>
      <c r="M1066" s="261"/>
      <c r="N1066" s="262"/>
      <c r="O1066" s="262"/>
      <c r="P1066" s="262"/>
      <c r="Q1066" s="262"/>
      <c r="R1066" s="262"/>
      <c r="S1066" s="262"/>
      <c r="T1066" s="263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64" t="s">
        <v>174</v>
      </c>
      <c r="AU1066" s="264" t="s">
        <v>82</v>
      </c>
      <c r="AV1066" s="14" t="s">
        <v>82</v>
      </c>
      <c r="AW1066" s="14" t="s">
        <v>34</v>
      </c>
      <c r="AX1066" s="14" t="s">
        <v>73</v>
      </c>
      <c r="AY1066" s="264" t="s">
        <v>164</v>
      </c>
    </row>
    <row r="1067" s="14" customFormat="1">
      <c r="A1067" s="14"/>
      <c r="B1067" s="254"/>
      <c r="C1067" s="255"/>
      <c r="D1067" s="240" t="s">
        <v>174</v>
      </c>
      <c r="E1067" s="256" t="s">
        <v>21</v>
      </c>
      <c r="F1067" s="257" t="s">
        <v>1118</v>
      </c>
      <c r="G1067" s="255"/>
      <c r="H1067" s="258">
        <v>52.159999999999997</v>
      </c>
      <c r="I1067" s="259"/>
      <c r="J1067" s="255"/>
      <c r="K1067" s="255"/>
      <c r="L1067" s="260"/>
      <c r="M1067" s="261"/>
      <c r="N1067" s="262"/>
      <c r="O1067" s="262"/>
      <c r="P1067" s="262"/>
      <c r="Q1067" s="262"/>
      <c r="R1067" s="262"/>
      <c r="S1067" s="262"/>
      <c r="T1067" s="26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4" t="s">
        <v>174</v>
      </c>
      <c r="AU1067" s="264" t="s">
        <v>82</v>
      </c>
      <c r="AV1067" s="14" t="s">
        <v>82</v>
      </c>
      <c r="AW1067" s="14" t="s">
        <v>34</v>
      </c>
      <c r="AX1067" s="14" t="s">
        <v>73</v>
      </c>
      <c r="AY1067" s="264" t="s">
        <v>164</v>
      </c>
    </row>
    <row r="1068" s="14" customFormat="1">
      <c r="A1068" s="14"/>
      <c r="B1068" s="254"/>
      <c r="C1068" s="255"/>
      <c r="D1068" s="240" t="s">
        <v>174</v>
      </c>
      <c r="E1068" s="256" t="s">
        <v>21</v>
      </c>
      <c r="F1068" s="257" t="s">
        <v>1119</v>
      </c>
      <c r="G1068" s="255"/>
      <c r="H1068" s="258">
        <v>59.380000000000003</v>
      </c>
      <c r="I1068" s="259"/>
      <c r="J1068" s="255"/>
      <c r="K1068" s="255"/>
      <c r="L1068" s="260"/>
      <c r="M1068" s="261"/>
      <c r="N1068" s="262"/>
      <c r="O1068" s="262"/>
      <c r="P1068" s="262"/>
      <c r="Q1068" s="262"/>
      <c r="R1068" s="262"/>
      <c r="S1068" s="262"/>
      <c r="T1068" s="263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64" t="s">
        <v>174</v>
      </c>
      <c r="AU1068" s="264" t="s">
        <v>82</v>
      </c>
      <c r="AV1068" s="14" t="s">
        <v>82</v>
      </c>
      <c r="AW1068" s="14" t="s">
        <v>34</v>
      </c>
      <c r="AX1068" s="14" t="s">
        <v>73</v>
      </c>
      <c r="AY1068" s="264" t="s">
        <v>164</v>
      </c>
    </row>
    <row r="1069" s="15" customFormat="1">
      <c r="A1069" s="15"/>
      <c r="B1069" s="276"/>
      <c r="C1069" s="277"/>
      <c r="D1069" s="240" t="s">
        <v>174</v>
      </c>
      <c r="E1069" s="278" t="s">
        <v>21</v>
      </c>
      <c r="F1069" s="279" t="s">
        <v>225</v>
      </c>
      <c r="G1069" s="277"/>
      <c r="H1069" s="280">
        <v>337.31999999999999</v>
      </c>
      <c r="I1069" s="281"/>
      <c r="J1069" s="277"/>
      <c r="K1069" s="277"/>
      <c r="L1069" s="282"/>
      <c r="M1069" s="283"/>
      <c r="N1069" s="284"/>
      <c r="O1069" s="284"/>
      <c r="P1069" s="284"/>
      <c r="Q1069" s="284"/>
      <c r="R1069" s="284"/>
      <c r="S1069" s="284"/>
      <c r="T1069" s="285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86" t="s">
        <v>174</v>
      </c>
      <c r="AU1069" s="286" t="s">
        <v>82</v>
      </c>
      <c r="AV1069" s="15" t="s">
        <v>171</v>
      </c>
      <c r="AW1069" s="15" t="s">
        <v>34</v>
      </c>
      <c r="AX1069" s="15" t="s">
        <v>73</v>
      </c>
      <c r="AY1069" s="286" t="s">
        <v>164</v>
      </c>
    </row>
    <row r="1070" s="2" customFormat="1" ht="21.75" customHeight="1">
      <c r="A1070" s="39"/>
      <c r="B1070" s="40"/>
      <c r="C1070" s="227" t="s">
        <v>1120</v>
      </c>
      <c r="D1070" s="227" t="s">
        <v>166</v>
      </c>
      <c r="E1070" s="228" t="s">
        <v>1121</v>
      </c>
      <c r="F1070" s="229" t="s">
        <v>1122</v>
      </c>
      <c r="G1070" s="230" t="s">
        <v>204</v>
      </c>
      <c r="H1070" s="231">
        <v>200.88</v>
      </c>
      <c r="I1070" s="232"/>
      <c r="J1070" s="233">
        <f>ROUND(I1070*H1070,2)</f>
        <v>0</v>
      </c>
      <c r="K1070" s="229" t="s">
        <v>170</v>
      </c>
      <c r="L1070" s="45"/>
      <c r="M1070" s="234" t="s">
        <v>21</v>
      </c>
      <c r="N1070" s="235" t="s">
        <v>44</v>
      </c>
      <c r="O1070" s="85"/>
      <c r="P1070" s="236">
        <f>O1070*H1070</f>
        <v>0</v>
      </c>
      <c r="Q1070" s="236">
        <v>0.00021000000000000001</v>
      </c>
      <c r="R1070" s="236">
        <f>Q1070*H1070</f>
        <v>0.042184800000000001</v>
      </c>
      <c r="S1070" s="236">
        <v>0</v>
      </c>
      <c r="T1070" s="237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38" t="s">
        <v>171</v>
      </c>
      <c r="AT1070" s="238" t="s">
        <v>166</v>
      </c>
      <c r="AU1070" s="238" t="s">
        <v>82</v>
      </c>
      <c r="AY1070" s="18" t="s">
        <v>164</v>
      </c>
      <c r="BE1070" s="239">
        <f>IF(N1070="základní",J1070,0)</f>
        <v>0</v>
      </c>
      <c r="BF1070" s="239">
        <f>IF(N1070="snížená",J1070,0)</f>
        <v>0</v>
      </c>
      <c r="BG1070" s="239">
        <f>IF(N1070="zákl. přenesená",J1070,0)</f>
        <v>0</v>
      </c>
      <c r="BH1070" s="239">
        <f>IF(N1070="sníž. přenesená",J1070,0)</f>
        <v>0</v>
      </c>
      <c r="BI1070" s="239">
        <f>IF(N1070="nulová",J1070,0)</f>
        <v>0</v>
      </c>
      <c r="BJ1070" s="18" t="s">
        <v>80</v>
      </c>
      <c r="BK1070" s="239">
        <f>ROUND(I1070*H1070,2)</f>
        <v>0</v>
      </c>
      <c r="BL1070" s="18" t="s">
        <v>171</v>
      </c>
      <c r="BM1070" s="238" t="s">
        <v>1123</v>
      </c>
    </row>
    <row r="1071" s="2" customFormat="1">
      <c r="A1071" s="39"/>
      <c r="B1071" s="40"/>
      <c r="C1071" s="41"/>
      <c r="D1071" s="240" t="s">
        <v>173</v>
      </c>
      <c r="E1071" s="41"/>
      <c r="F1071" s="241" t="s">
        <v>1122</v>
      </c>
      <c r="G1071" s="41"/>
      <c r="H1071" s="41"/>
      <c r="I1071" s="147"/>
      <c r="J1071" s="41"/>
      <c r="K1071" s="41"/>
      <c r="L1071" s="45"/>
      <c r="M1071" s="242"/>
      <c r="N1071" s="243"/>
      <c r="O1071" s="85"/>
      <c r="P1071" s="85"/>
      <c r="Q1071" s="85"/>
      <c r="R1071" s="85"/>
      <c r="S1071" s="85"/>
      <c r="T1071" s="86"/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T1071" s="18" t="s">
        <v>173</v>
      </c>
      <c r="AU1071" s="18" t="s">
        <v>82</v>
      </c>
    </row>
    <row r="1072" s="13" customFormat="1">
      <c r="A1072" s="13"/>
      <c r="B1072" s="244"/>
      <c r="C1072" s="245"/>
      <c r="D1072" s="240" t="s">
        <v>174</v>
      </c>
      <c r="E1072" s="246" t="s">
        <v>21</v>
      </c>
      <c r="F1072" s="247" t="s">
        <v>1116</v>
      </c>
      <c r="G1072" s="245"/>
      <c r="H1072" s="246" t="s">
        <v>21</v>
      </c>
      <c r="I1072" s="248"/>
      <c r="J1072" s="245"/>
      <c r="K1072" s="245"/>
      <c r="L1072" s="249"/>
      <c r="M1072" s="250"/>
      <c r="N1072" s="251"/>
      <c r="O1072" s="251"/>
      <c r="P1072" s="251"/>
      <c r="Q1072" s="251"/>
      <c r="R1072" s="251"/>
      <c r="S1072" s="251"/>
      <c r="T1072" s="25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3" t="s">
        <v>174</v>
      </c>
      <c r="AU1072" s="253" t="s">
        <v>82</v>
      </c>
      <c r="AV1072" s="13" t="s">
        <v>80</v>
      </c>
      <c r="AW1072" s="13" t="s">
        <v>34</v>
      </c>
      <c r="AX1072" s="13" t="s">
        <v>73</v>
      </c>
      <c r="AY1072" s="253" t="s">
        <v>164</v>
      </c>
    </row>
    <row r="1073" s="13" customFormat="1">
      <c r="A1073" s="13"/>
      <c r="B1073" s="244"/>
      <c r="C1073" s="245"/>
      <c r="D1073" s="240" t="s">
        <v>174</v>
      </c>
      <c r="E1073" s="246" t="s">
        <v>21</v>
      </c>
      <c r="F1073" s="247" t="s">
        <v>1124</v>
      </c>
      <c r="G1073" s="245"/>
      <c r="H1073" s="246" t="s">
        <v>21</v>
      </c>
      <c r="I1073" s="248"/>
      <c r="J1073" s="245"/>
      <c r="K1073" s="245"/>
      <c r="L1073" s="249"/>
      <c r="M1073" s="250"/>
      <c r="N1073" s="251"/>
      <c r="O1073" s="251"/>
      <c r="P1073" s="251"/>
      <c r="Q1073" s="251"/>
      <c r="R1073" s="251"/>
      <c r="S1073" s="251"/>
      <c r="T1073" s="252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3" t="s">
        <v>174</v>
      </c>
      <c r="AU1073" s="253" t="s">
        <v>82</v>
      </c>
      <c r="AV1073" s="13" t="s">
        <v>80</v>
      </c>
      <c r="AW1073" s="13" t="s">
        <v>34</v>
      </c>
      <c r="AX1073" s="13" t="s">
        <v>73</v>
      </c>
      <c r="AY1073" s="253" t="s">
        <v>164</v>
      </c>
    </row>
    <row r="1074" s="14" customFormat="1">
      <c r="A1074" s="14"/>
      <c r="B1074" s="254"/>
      <c r="C1074" s="255"/>
      <c r="D1074" s="240" t="s">
        <v>174</v>
      </c>
      <c r="E1074" s="256" t="s">
        <v>21</v>
      </c>
      <c r="F1074" s="257" t="s">
        <v>1125</v>
      </c>
      <c r="G1074" s="255"/>
      <c r="H1074" s="258">
        <v>175.18000000000001</v>
      </c>
      <c r="I1074" s="259"/>
      <c r="J1074" s="255"/>
      <c r="K1074" s="255"/>
      <c r="L1074" s="260"/>
      <c r="M1074" s="261"/>
      <c r="N1074" s="262"/>
      <c r="O1074" s="262"/>
      <c r="P1074" s="262"/>
      <c r="Q1074" s="262"/>
      <c r="R1074" s="262"/>
      <c r="S1074" s="262"/>
      <c r="T1074" s="263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64" t="s">
        <v>174</v>
      </c>
      <c r="AU1074" s="264" t="s">
        <v>82</v>
      </c>
      <c r="AV1074" s="14" t="s">
        <v>82</v>
      </c>
      <c r="AW1074" s="14" t="s">
        <v>34</v>
      </c>
      <c r="AX1074" s="14" t="s">
        <v>73</v>
      </c>
      <c r="AY1074" s="264" t="s">
        <v>164</v>
      </c>
    </row>
    <row r="1075" s="13" customFormat="1">
      <c r="A1075" s="13"/>
      <c r="B1075" s="244"/>
      <c r="C1075" s="245"/>
      <c r="D1075" s="240" t="s">
        <v>174</v>
      </c>
      <c r="E1075" s="246" t="s">
        <v>21</v>
      </c>
      <c r="F1075" s="247" t="s">
        <v>1126</v>
      </c>
      <c r="G1075" s="245"/>
      <c r="H1075" s="246" t="s">
        <v>21</v>
      </c>
      <c r="I1075" s="248"/>
      <c r="J1075" s="245"/>
      <c r="K1075" s="245"/>
      <c r="L1075" s="249"/>
      <c r="M1075" s="250"/>
      <c r="N1075" s="251"/>
      <c r="O1075" s="251"/>
      <c r="P1075" s="251"/>
      <c r="Q1075" s="251"/>
      <c r="R1075" s="251"/>
      <c r="S1075" s="251"/>
      <c r="T1075" s="25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53" t="s">
        <v>174</v>
      </c>
      <c r="AU1075" s="253" t="s">
        <v>82</v>
      </c>
      <c r="AV1075" s="13" t="s">
        <v>80</v>
      </c>
      <c r="AW1075" s="13" t="s">
        <v>34</v>
      </c>
      <c r="AX1075" s="13" t="s">
        <v>73</v>
      </c>
      <c r="AY1075" s="253" t="s">
        <v>164</v>
      </c>
    </row>
    <row r="1076" s="14" customFormat="1">
      <c r="A1076" s="14"/>
      <c r="B1076" s="254"/>
      <c r="C1076" s="255"/>
      <c r="D1076" s="240" t="s">
        <v>174</v>
      </c>
      <c r="E1076" s="256" t="s">
        <v>21</v>
      </c>
      <c r="F1076" s="257" t="s">
        <v>1127</v>
      </c>
      <c r="G1076" s="255"/>
      <c r="H1076" s="258">
        <v>25.699999999999999</v>
      </c>
      <c r="I1076" s="259"/>
      <c r="J1076" s="255"/>
      <c r="K1076" s="255"/>
      <c r="L1076" s="260"/>
      <c r="M1076" s="261"/>
      <c r="N1076" s="262"/>
      <c r="O1076" s="262"/>
      <c r="P1076" s="262"/>
      <c r="Q1076" s="262"/>
      <c r="R1076" s="262"/>
      <c r="S1076" s="262"/>
      <c r="T1076" s="263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64" t="s">
        <v>174</v>
      </c>
      <c r="AU1076" s="264" t="s">
        <v>82</v>
      </c>
      <c r="AV1076" s="14" t="s">
        <v>82</v>
      </c>
      <c r="AW1076" s="14" t="s">
        <v>34</v>
      </c>
      <c r="AX1076" s="14" t="s">
        <v>73</v>
      </c>
      <c r="AY1076" s="264" t="s">
        <v>164</v>
      </c>
    </row>
    <row r="1077" s="15" customFormat="1">
      <c r="A1077" s="15"/>
      <c r="B1077" s="276"/>
      <c r="C1077" s="277"/>
      <c r="D1077" s="240" t="s">
        <v>174</v>
      </c>
      <c r="E1077" s="278" t="s">
        <v>21</v>
      </c>
      <c r="F1077" s="279" t="s">
        <v>225</v>
      </c>
      <c r="G1077" s="277"/>
      <c r="H1077" s="280">
        <v>200.88</v>
      </c>
      <c r="I1077" s="281"/>
      <c r="J1077" s="277"/>
      <c r="K1077" s="277"/>
      <c r="L1077" s="282"/>
      <c r="M1077" s="283"/>
      <c r="N1077" s="284"/>
      <c r="O1077" s="284"/>
      <c r="P1077" s="284"/>
      <c r="Q1077" s="284"/>
      <c r="R1077" s="284"/>
      <c r="S1077" s="284"/>
      <c r="T1077" s="285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86" t="s">
        <v>174</v>
      </c>
      <c r="AU1077" s="286" t="s">
        <v>82</v>
      </c>
      <c r="AV1077" s="15" t="s">
        <v>171</v>
      </c>
      <c r="AW1077" s="15" t="s">
        <v>34</v>
      </c>
      <c r="AX1077" s="15" t="s">
        <v>80</v>
      </c>
      <c r="AY1077" s="286" t="s">
        <v>164</v>
      </c>
    </row>
    <row r="1078" s="2" customFormat="1" ht="21.75" customHeight="1">
      <c r="A1078" s="39"/>
      <c r="B1078" s="40"/>
      <c r="C1078" s="227" t="s">
        <v>1128</v>
      </c>
      <c r="D1078" s="227" t="s">
        <v>166</v>
      </c>
      <c r="E1078" s="228" t="s">
        <v>1129</v>
      </c>
      <c r="F1078" s="229" t="s">
        <v>1130</v>
      </c>
      <c r="G1078" s="230" t="s">
        <v>204</v>
      </c>
      <c r="H1078" s="231">
        <v>298.39999999999998</v>
      </c>
      <c r="I1078" s="232"/>
      <c r="J1078" s="233">
        <f>ROUND(I1078*H1078,2)</f>
        <v>0</v>
      </c>
      <c r="K1078" s="229" t="s">
        <v>170</v>
      </c>
      <c r="L1078" s="45"/>
      <c r="M1078" s="234" t="s">
        <v>21</v>
      </c>
      <c r="N1078" s="235" t="s">
        <v>44</v>
      </c>
      <c r="O1078" s="85"/>
      <c r="P1078" s="236">
        <f>O1078*H1078</f>
        <v>0</v>
      </c>
      <c r="Q1078" s="236">
        <v>0</v>
      </c>
      <c r="R1078" s="236">
        <f>Q1078*H1078</f>
        <v>0</v>
      </c>
      <c r="S1078" s="236">
        <v>0</v>
      </c>
      <c r="T1078" s="237">
        <f>S1078*H1078</f>
        <v>0</v>
      </c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R1078" s="238" t="s">
        <v>171</v>
      </c>
      <c r="AT1078" s="238" t="s">
        <v>166</v>
      </c>
      <c r="AU1078" s="238" t="s">
        <v>82</v>
      </c>
      <c r="AY1078" s="18" t="s">
        <v>164</v>
      </c>
      <c r="BE1078" s="239">
        <f>IF(N1078="základní",J1078,0)</f>
        <v>0</v>
      </c>
      <c r="BF1078" s="239">
        <f>IF(N1078="snížená",J1078,0)</f>
        <v>0</v>
      </c>
      <c r="BG1078" s="239">
        <f>IF(N1078="zákl. přenesená",J1078,0)</f>
        <v>0</v>
      </c>
      <c r="BH1078" s="239">
        <f>IF(N1078="sníž. přenesená",J1078,0)</f>
        <v>0</v>
      </c>
      <c r="BI1078" s="239">
        <f>IF(N1078="nulová",J1078,0)</f>
        <v>0</v>
      </c>
      <c r="BJ1078" s="18" t="s">
        <v>80</v>
      </c>
      <c r="BK1078" s="239">
        <f>ROUND(I1078*H1078,2)</f>
        <v>0</v>
      </c>
      <c r="BL1078" s="18" t="s">
        <v>171</v>
      </c>
      <c r="BM1078" s="238" t="s">
        <v>1131</v>
      </c>
    </row>
    <row r="1079" s="2" customFormat="1">
      <c r="A1079" s="39"/>
      <c r="B1079" s="40"/>
      <c r="C1079" s="41"/>
      <c r="D1079" s="240" t="s">
        <v>173</v>
      </c>
      <c r="E1079" s="41"/>
      <c r="F1079" s="241" t="s">
        <v>1130</v>
      </c>
      <c r="G1079" s="41"/>
      <c r="H1079" s="41"/>
      <c r="I1079" s="147"/>
      <c r="J1079" s="41"/>
      <c r="K1079" s="41"/>
      <c r="L1079" s="45"/>
      <c r="M1079" s="242"/>
      <c r="N1079" s="243"/>
      <c r="O1079" s="85"/>
      <c r="P1079" s="85"/>
      <c r="Q1079" s="85"/>
      <c r="R1079" s="85"/>
      <c r="S1079" s="85"/>
      <c r="T1079" s="86"/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T1079" s="18" t="s">
        <v>173</v>
      </c>
      <c r="AU1079" s="18" t="s">
        <v>82</v>
      </c>
    </row>
    <row r="1080" s="13" customFormat="1">
      <c r="A1080" s="13"/>
      <c r="B1080" s="244"/>
      <c r="C1080" s="245"/>
      <c r="D1080" s="240" t="s">
        <v>174</v>
      </c>
      <c r="E1080" s="246" t="s">
        <v>21</v>
      </c>
      <c r="F1080" s="247" t="s">
        <v>1132</v>
      </c>
      <c r="G1080" s="245"/>
      <c r="H1080" s="246" t="s">
        <v>21</v>
      </c>
      <c r="I1080" s="248"/>
      <c r="J1080" s="245"/>
      <c r="K1080" s="245"/>
      <c r="L1080" s="249"/>
      <c r="M1080" s="250"/>
      <c r="N1080" s="251"/>
      <c r="O1080" s="251"/>
      <c r="P1080" s="251"/>
      <c r="Q1080" s="251"/>
      <c r="R1080" s="251"/>
      <c r="S1080" s="251"/>
      <c r="T1080" s="252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53" t="s">
        <v>174</v>
      </c>
      <c r="AU1080" s="253" t="s">
        <v>82</v>
      </c>
      <c r="AV1080" s="13" t="s">
        <v>80</v>
      </c>
      <c r="AW1080" s="13" t="s">
        <v>34</v>
      </c>
      <c r="AX1080" s="13" t="s">
        <v>73</v>
      </c>
      <c r="AY1080" s="253" t="s">
        <v>164</v>
      </c>
    </row>
    <row r="1081" s="13" customFormat="1">
      <c r="A1081" s="13"/>
      <c r="B1081" s="244"/>
      <c r="C1081" s="245"/>
      <c r="D1081" s="240" t="s">
        <v>174</v>
      </c>
      <c r="E1081" s="246" t="s">
        <v>21</v>
      </c>
      <c r="F1081" s="247" t="s">
        <v>649</v>
      </c>
      <c r="G1081" s="245"/>
      <c r="H1081" s="246" t="s">
        <v>21</v>
      </c>
      <c r="I1081" s="248"/>
      <c r="J1081" s="245"/>
      <c r="K1081" s="245"/>
      <c r="L1081" s="249"/>
      <c r="M1081" s="250"/>
      <c r="N1081" s="251"/>
      <c r="O1081" s="251"/>
      <c r="P1081" s="251"/>
      <c r="Q1081" s="251"/>
      <c r="R1081" s="251"/>
      <c r="S1081" s="251"/>
      <c r="T1081" s="252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53" t="s">
        <v>174</v>
      </c>
      <c r="AU1081" s="253" t="s">
        <v>82</v>
      </c>
      <c r="AV1081" s="13" t="s">
        <v>80</v>
      </c>
      <c r="AW1081" s="13" t="s">
        <v>34</v>
      </c>
      <c r="AX1081" s="13" t="s">
        <v>73</v>
      </c>
      <c r="AY1081" s="253" t="s">
        <v>164</v>
      </c>
    </row>
    <row r="1082" s="14" customFormat="1">
      <c r="A1082" s="14"/>
      <c r="B1082" s="254"/>
      <c r="C1082" s="255"/>
      <c r="D1082" s="240" t="s">
        <v>174</v>
      </c>
      <c r="E1082" s="256" t="s">
        <v>21</v>
      </c>
      <c r="F1082" s="257" t="s">
        <v>1133</v>
      </c>
      <c r="G1082" s="255"/>
      <c r="H1082" s="258">
        <v>112</v>
      </c>
      <c r="I1082" s="259"/>
      <c r="J1082" s="255"/>
      <c r="K1082" s="255"/>
      <c r="L1082" s="260"/>
      <c r="M1082" s="261"/>
      <c r="N1082" s="262"/>
      <c r="O1082" s="262"/>
      <c r="P1082" s="262"/>
      <c r="Q1082" s="262"/>
      <c r="R1082" s="262"/>
      <c r="S1082" s="262"/>
      <c r="T1082" s="263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64" t="s">
        <v>174</v>
      </c>
      <c r="AU1082" s="264" t="s">
        <v>82</v>
      </c>
      <c r="AV1082" s="14" t="s">
        <v>82</v>
      </c>
      <c r="AW1082" s="14" t="s">
        <v>34</v>
      </c>
      <c r="AX1082" s="14" t="s">
        <v>73</v>
      </c>
      <c r="AY1082" s="264" t="s">
        <v>164</v>
      </c>
    </row>
    <row r="1083" s="14" customFormat="1">
      <c r="A1083" s="14"/>
      <c r="B1083" s="254"/>
      <c r="C1083" s="255"/>
      <c r="D1083" s="240" t="s">
        <v>174</v>
      </c>
      <c r="E1083" s="256" t="s">
        <v>21</v>
      </c>
      <c r="F1083" s="257" t="s">
        <v>1134</v>
      </c>
      <c r="G1083" s="255"/>
      <c r="H1083" s="258">
        <v>4.0999999999999996</v>
      </c>
      <c r="I1083" s="259"/>
      <c r="J1083" s="255"/>
      <c r="K1083" s="255"/>
      <c r="L1083" s="260"/>
      <c r="M1083" s="261"/>
      <c r="N1083" s="262"/>
      <c r="O1083" s="262"/>
      <c r="P1083" s="262"/>
      <c r="Q1083" s="262"/>
      <c r="R1083" s="262"/>
      <c r="S1083" s="262"/>
      <c r="T1083" s="263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64" t="s">
        <v>174</v>
      </c>
      <c r="AU1083" s="264" t="s">
        <v>82</v>
      </c>
      <c r="AV1083" s="14" t="s">
        <v>82</v>
      </c>
      <c r="AW1083" s="14" t="s">
        <v>34</v>
      </c>
      <c r="AX1083" s="14" t="s">
        <v>73</v>
      </c>
      <c r="AY1083" s="264" t="s">
        <v>164</v>
      </c>
    </row>
    <row r="1084" s="14" customFormat="1">
      <c r="A1084" s="14"/>
      <c r="B1084" s="254"/>
      <c r="C1084" s="255"/>
      <c r="D1084" s="240" t="s">
        <v>174</v>
      </c>
      <c r="E1084" s="256" t="s">
        <v>21</v>
      </c>
      <c r="F1084" s="257" t="s">
        <v>650</v>
      </c>
      <c r="G1084" s="255"/>
      <c r="H1084" s="258">
        <v>9</v>
      </c>
      <c r="I1084" s="259"/>
      <c r="J1084" s="255"/>
      <c r="K1084" s="255"/>
      <c r="L1084" s="260"/>
      <c r="M1084" s="261"/>
      <c r="N1084" s="262"/>
      <c r="O1084" s="262"/>
      <c r="P1084" s="262"/>
      <c r="Q1084" s="262"/>
      <c r="R1084" s="262"/>
      <c r="S1084" s="262"/>
      <c r="T1084" s="263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64" t="s">
        <v>174</v>
      </c>
      <c r="AU1084" s="264" t="s">
        <v>82</v>
      </c>
      <c r="AV1084" s="14" t="s">
        <v>82</v>
      </c>
      <c r="AW1084" s="14" t="s">
        <v>34</v>
      </c>
      <c r="AX1084" s="14" t="s">
        <v>73</v>
      </c>
      <c r="AY1084" s="264" t="s">
        <v>164</v>
      </c>
    </row>
    <row r="1085" s="13" customFormat="1">
      <c r="A1085" s="13"/>
      <c r="B1085" s="244"/>
      <c r="C1085" s="245"/>
      <c r="D1085" s="240" t="s">
        <v>174</v>
      </c>
      <c r="E1085" s="246" t="s">
        <v>21</v>
      </c>
      <c r="F1085" s="247" t="s">
        <v>651</v>
      </c>
      <c r="G1085" s="245"/>
      <c r="H1085" s="246" t="s">
        <v>21</v>
      </c>
      <c r="I1085" s="248"/>
      <c r="J1085" s="245"/>
      <c r="K1085" s="245"/>
      <c r="L1085" s="249"/>
      <c r="M1085" s="250"/>
      <c r="N1085" s="251"/>
      <c r="O1085" s="251"/>
      <c r="P1085" s="251"/>
      <c r="Q1085" s="251"/>
      <c r="R1085" s="251"/>
      <c r="S1085" s="251"/>
      <c r="T1085" s="252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53" t="s">
        <v>174</v>
      </c>
      <c r="AU1085" s="253" t="s">
        <v>82</v>
      </c>
      <c r="AV1085" s="13" t="s">
        <v>80</v>
      </c>
      <c r="AW1085" s="13" t="s">
        <v>34</v>
      </c>
      <c r="AX1085" s="13" t="s">
        <v>73</v>
      </c>
      <c r="AY1085" s="253" t="s">
        <v>164</v>
      </c>
    </row>
    <row r="1086" s="14" customFormat="1">
      <c r="A1086" s="14"/>
      <c r="B1086" s="254"/>
      <c r="C1086" s="255"/>
      <c r="D1086" s="240" t="s">
        <v>174</v>
      </c>
      <c r="E1086" s="256" t="s">
        <v>21</v>
      </c>
      <c r="F1086" s="257" t="s">
        <v>1135</v>
      </c>
      <c r="G1086" s="255"/>
      <c r="H1086" s="258">
        <v>70.700000000000003</v>
      </c>
      <c r="I1086" s="259"/>
      <c r="J1086" s="255"/>
      <c r="K1086" s="255"/>
      <c r="L1086" s="260"/>
      <c r="M1086" s="261"/>
      <c r="N1086" s="262"/>
      <c r="O1086" s="262"/>
      <c r="P1086" s="262"/>
      <c r="Q1086" s="262"/>
      <c r="R1086" s="262"/>
      <c r="S1086" s="262"/>
      <c r="T1086" s="263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64" t="s">
        <v>174</v>
      </c>
      <c r="AU1086" s="264" t="s">
        <v>82</v>
      </c>
      <c r="AV1086" s="14" t="s">
        <v>82</v>
      </c>
      <c r="AW1086" s="14" t="s">
        <v>34</v>
      </c>
      <c r="AX1086" s="14" t="s">
        <v>73</v>
      </c>
      <c r="AY1086" s="264" t="s">
        <v>164</v>
      </c>
    </row>
    <row r="1087" s="13" customFormat="1">
      <c r="A1087" s="13"/>
      <c r="B1087" s="244"/>
      <c r="C1087" s="245"/>
      <c r="D1087" s="240" t="s">
        <v>174</v>
      </c>
      <c r="E1087" s="246" t="s">
        <v>21</v>
      </c>
      <c r="F1087" s="247" t="s">
        <v>653</v>
      </c>
      <c r="G1087" s="245"/>
      <c r="H1087" s="246" t="s">
        <v>21</v>
      </c>
      <c r="I1087" s="248"/>
      <c r="J1087" s="245"/>
      <c r="K1087" s="245"/>
      <c r="L1087" s="249"/>
      <c r="M1087" s="250"/>
      <c r="N1087" s="251"/>
      <c r="O1087" s="251"/>
      <c r="P1087" s="251"/>
      <c r="Q1087" s="251"/>
      <c r="R1087" s="251"/>
      <c r="S1087" s="251"/>
      <c r="T1087" s="252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53" t="s">
        <v>174</v>
      </c>
      <c r="AU1087" s="253" t="s">
        <v>82</v>
      </c>
      <c r="AV1087" s="13" t="s">
        <v>80</v>
      </c>
      <c r="AW1087" s="13" t="s">
        <v>34</v>
      </c>
      <c r="AX1087" s="13" t="s">
        <v>73</v>
      </c>
      <c r="AY1087" s="253" t="s">
        <v>164</v>
      </c>
    </row>
    <row r="1088" s="14" customFormat="1">
      <c r="A1088" s="14"/>
      <c r="B1088" s="254"/>
      <c r="C1088" s="255"/>
      <c r="D1088" s="240" t="s">
        <v>174</v>
      </c>
      <c r="E1088" s="256" t="s">
        <v>21</v>
      </c>
      <c r="F1088" s="257" t="s">
        <v>1136</v>
      </c>
      <c r="G1088" s="255"/>
      <c r="H1088" s="258">
        <v>41.299999999999997</v>
      </c>
      <c r="I1088" s="259"/>
      <c r="J1088" s="255"/>
      <c r="K1088" s="255"/>
      <c r="L1088" s="260"/>
      <c r="M1088" s="261"/>
      <c r="N1088" s="262"/>
      <c r="O1088" s="262"/>
      <c r="P1088" s="262"/>
      <c r="Q1088" s="262"/>
      <c r="R1088" s="262"/>
      <c r="S1088" s="262"/>
      <c r="T1088" s="263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64" t="s">
        <v>174</v>
      </c>
      <c r="AU1088" s="264" t="s">
        <v>82</v>
      </c>
      <c r="AV1088" s="14" t="s">
        <v>82</v>
      </c>
      <c r="AW1088" s="14" t="s">
        <v>34</v>
      </c>
      <c r="AX1088" s="14" t="s">
        <v>73</v>
      </c>
      <c r="AY1088" s="264" t="s">
        <v>164</v>
      </c>
    </row>
    <row r="1089" s="14" customFormat="1">
      <c r="A1089" s="14"/>
      <c r="B1089" s="254"/>
      <c r="C1089" s="255"/>
      <c r="D1089" s="240" t="s">
        <v>174</v>
      </c>
      <c r="E1089" s="256" t="s">
        <v>21</v>
      </c>
      <c r="F1089" s="257" t="s">
        <v>1137</v>
      </c>
      <c r="G1089" s="255"/>
      <c r="H1089" s="258">
        <v>5</v>
      </c>
      <c r="I1089" s="259"/>
      <c r="J1089" s="255"/>
      <c r="K1089" s="255"/>
      <c r="L1089" s="260"/>
      <c r="M1089" s="261"/>
      <c r="N1089" s="262"/>
      <c r="O1089" s="262"/>
      <c r="P1089" s="262"/>
      <c r="Q1089" s="262"/>
      <c r="R1089" s="262"/>
      <c r="S1089" s="262"/>
      <c r="T1089" s="26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64" t="s">
        <v>174</v>
      </c>
      <c r="AU1089" s="264" t="s">
        <v>82</v>
      </c>
      <c r="AV1089" s="14" t="s">
        <v>82</v>
      </c>
      <c r="AW1089" s="14" t="s">
        <v>34</v>
      </c>
      <c r="AX1089" s="14" t="s">
        <v>73</v>
      </c>
      <c r="AY1089" s="264" t="s">
        <v>164</v>
      </c>
    </row>
    <row r="1090" s="14" customFormat="1">
      <c r="A1090" s="14"/>
      <c r="B1090" s="254"/>
      <c r="C1090" s="255"/>
      <c r="D1090" s="240" t="s">
        <v>174</v>
      </c>
      <c r="E1090" s="256" t="s">
        <v>21</v>
      </c>
      <c r="F1090" s="257" t="s">
        <v>541</v>
      </c>
      <c r="G1090" s="255"/>
      <c r="H1090" s="258">
        <v>5</v>
      </c>
      <c r="I1090" s="259"/>
      <c r="J1090" s="255"/>
      <c r="K1090" s="255"/>
      <c r="L1090" s="260"/>
      <c r="M1090" s="261"/>
      <c r="N1090" s="262"/>
      <c r="O1090" s="262"/>
      <c r="P1090" s="262"/>
      <c r="Q1090" s="262"/>
      <c r="R1090" s="262"/>
      <c r="S1090" s="262"/>
      <c r="T1090" s="263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64" t="s">
        <v>174</v>
      </c>
      <c r="AU1090" s="264" t="s">
        <v>82</v>
      </c>
      <c r="AV1090" s="14" t="s">
        <v>82</v>
      </c>
      <c r="AW1090" s="14" t="s">
        <v>34</v>
      </c>
      <c r="AX1090" s="14" t="s">
        <v>73</v>
      </c>
      <c r="AY1090" s="264" t="s">
        <v>164</v>
      </c>
    </row>
    <row r="1091" s="13" customFormat="1">
      <c r="A1091" s="13"/>
      <c r="B1091" s="244"/>
      <c r="C1091" s="245"/>
      <c r="D1091" s="240" t="s">
        <v>174</v>
      </c>
      <c r="E1091" s="246" t="s">
        <v>21</v>
      </c>
      <c r="F1091" s="247" t="s">
        <v>655</v>
      </c>
      <c r="G1091" s="245"/>
      <c r="H1091" s="246" t="s">
        <v>21</v>
      </c>
      <c r="I1091" s="248"/>
      <c r="J1091" s="245"/>
      <c r="K1091" s="245"/>
      <c r="L1091" s="249"/>
      <c r="M1091" s="250"/>
      <c r="N1091" s="251"/>
      <c r="O1091" s="251"/>
      <c r="P1091" s="251"/>
      <c r="Q1091" s="251"/>
      <c r="R1091" s="251"/>
      <c r="S1091" s="251"/>
      <c r="T1091" s="252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53" t="s">
        <v>174</v>
      </c>
      <c r="AU1091" s="253" t="s">
        <v>82</v>
      </c>
      <c r="AV1091" s="13" t="s">
        <v>80</v>
      </c>
      <c r="AW1091" s="13" t="s">
        <v>34</v>
      </c>
      <c r="AX1091" s="13" t="s">
        <v>73</v>
      </c>
      <c r="AY1091" s="253" t="s">
        <v>164</v>
      </c>
    </row>
    <row r="1092" s="14" customFormat="1">
      <c r="A1092" s="14"/>
      <c r="B1092" s="254"/>
      <c r="C1092" s="255"/>
      <c r="D1092" s="240" t="s">
        <v>174</v>
      </c>
      <c r="E1092" s="256" t="s">
        <v>21</v>
      </c>
      <c r="F1092" s="257" t="s">
        <v>1136</v>
      </c>
      <c r="G1092" s="255"/>
      <c r="H1092" s="258">
        <v>41.299999999999997</v>
      </c>
      <c r="I1092" s="259"/>
      <c r="J1092" s="255"/>
      <c r="K1092" s="255"/>
      <c r="L1092" s="260"/>
      <c r="M1092" s="261"/>
      <c r="N1092" s="262"/>
      <c r="O1092" s="262"/>
      <c r="P1092" s="262"/>
      <c r="Q1092" s="262"/>
      <c r="R1092" s="262"/>
      <c r="S1092" s="262"/>
      <c r="T1092" s="263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64" t="s">
        <v>174</v>
      </c>
      <c r="AU1092" s="264" t="s">
        <v>82</v>
      </c>
      <c r="AV1092" s="14" t="s">
        <v>82</v>
      </c>
      <c r="AW1092" s="14" t="s">
        <v>34</v>
      </c>
      <c r="AX1092" s="14" t="s">
        <v>73</v>
      </c>
      <c r="AY1092" s="264" t="s">
        <v>164</v>
      </c>
    </row>
    <row r="1093" s="14" customFormat="1">
      <c r="A1093" s="14"/>
      <c r="B1093" s="254"/>
      <c r="C1093" s="255"/>
      <c r="D1093" s="240" t="s">
        <v>174</v>
      </c>
      <c r="E1093" s="256" t="s">
        <v>21</v>
      </c>
      <c r="F1093" s="257" t="s">
        <v>1137</v>
      </c>
      <c r="G1093" s="255"/>
      <c r="H1093" s="258">
        <v>5</v>
      </c>
      <c r="I1093" s="259"/>
      <c r="J1093" s="255"/>
      <c r="K1093" s="255"/>
      <c r="L1093" s="260"/>
      <c r="M1093" s="261"/>
      <c r="N1093" s="262"/>
      <c r="O1093" s="262"/>
      <c r="P1093" s="262"/>
      <c r="Q1093" s="262"/>
      <c r="R1093" s="262"/>
      <c r="S1093" s="262"/>
      <c r="T1093" s="263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64" t="s">
        <v>174</v>
      </c>
      <c r="AU1093" s="264" t="s">
        <v>82</v>
      </c>
      <c r="AV1093" s="14" t="s">
        <v>82</v>
      </c>
      <c r="AW1093" s="14" t="s">
        <v>34</v>
      </c>
      <c r="AX1093" s="14" t="s">
        <v>73</v>
      </c>
      <c r="AY1093" s="264" t="s">
        <v>164</v>
      </c>
    </row>
    <row r="1094" s="14" customFormat="1">
      <c r="A1094" s="14"/>
      <c r="B1094" s="254"/>
      <c r="C1094" s="255"/>
      <c r="D1094" s="240" t="s">
        <v>174</v>
      </c>
      <c r="E1094" s="256" t="s">
        <v>21</v>
      </c>
      <c r="F1094" s="257" t="s">
        <v>541</v>
      </c>
      <c r="G1094" s="255"/>
      <c r="H1094" s="258">
        <v>5</v>
      </c>
      <c r="I1094" s="259"/>
      <c r="J1094" s="255"/>
      <c r="K1094" s="255"/>
      <c r="L1094" s="260"/>
      <c r="M1094" s="261"/>
      <c r="N1094" s="262"/>
      <c r="O1094" s="262"/>
      <c r="P1094" s="262"/>
      <c r="Q1094" s="262"/>
      <c r="R1094" s="262"/>
      <c r="S1094" s="262"/>
      <c r="T1094" s="263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64" t="s">
        <v>174</v>
      </c>
      <c r="AU1094" s="264" t="s">
        <v>82</v>
      </c>
      <c r="AV1094" s="14" t="s">
        <v>82</v>
      </c>
      <c r="AW1094" s="14" t="s">
        <v>34</v>
      </c>
      <c r="AX1094" s="14" t="s">
        <v>73</v>
      </c>
      <c r="AY1094" s="264" t="s">
        <v>164</v>
      </c>
    </row>
    <row r="1095" s="15" customFormat="1">
      <c r="A1095" s="15"/>
      <c r="B1095" s="276"/>
      <c r="C1095" s="277"/>
      <c r="D1095" s="240" t="s">
        <v>174</v>
      </c>
      <c r="E1095" s="278" t="s">
        <v>21</v>
      </c>
      <c r="F1095" s="279" t="s">
        <v>225</v>
      </c>
      <c r="G1095" s="277"/>
      <c r="H1095" s="280">
        <v>298.39999999999998</v>
      </c>
      <c r="I1095" s="281"/>
      <c r="J1095" s="277"/>
      <c r="K1095" s="277"/>
      <c r="L1095" s="282"/>
      <c r="M1095" s="283"/>
      <c r="N1095" s="284"/>
      <c r="O1095" s="284"/>
      <c r="P1095" s="284"/>
      <c r="Q1095" s="284"/>
      <c r="R1095" s="284"/>
      <c r="S1095" s="284"/>
      <c r="T1095" s="285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T1095" s="286" t="s">
        <v>174</v>
      </c>
      <c r="AU1095" s="286" t="s">
        <v>82</v>
      </c>
      <c r="AV1095" s="15" t="s">
        <v>171</v>
      </c>
      <c r="AW1095" s="15" t="s">
        <v>34</v>
      </c>
      <c r="AX1095" s="15" t="s">
        <v>80</v>
      </c>
      <c r="AY1095" s="286" t="s">
        <v>164</v>
      </c>
    </row>
    <row r="1096" s="2" customFormat="1" ht="21.75" customHeight="1">
      <c r="A1096" s="39"/>
      <c r="B1096" s="40"/>
      <c r="C1096" s="227" t="s">
        <v>1138</v>
      </c>
      <c r="D1096" s="227" t="s">
        <v>166</v>
      </c>
      <c r="E1096" s="228" t="s">
        <v>1139</v>
      </c>
      <c r="F1096" s="229" t="s">
        <v>1140</v>
      </c>
      <c r="G1096" s="230" t="s">
        <v>204</v>
      </c>
      <c r="H1096" s="231">
        <v>26856</v>
      </c>
      <c r="I1096" s="232"/>
      <c r="J1096" s="233">
        <f>ROUND(I1096*H1096,2)</f>
        <v>0</v>
      </c>
      <c r="K1096" s="229" t="s">
        <v>170</v>
      </c>
      <c r="L1096" s="45"/>
      <c r="M1096" s="234" t="s">
        <v>21</v>
      </c>
      <c r="N1096" s="235" t="s">
        <v>44</v>
      </c>
      <c r="O1096" s="85"/>
      <c r="P1096" s="236">
        <f>O1096*H1096</f>
        <v>0</v>
      </c>
      <c r="Q1096" s="236">
        <v>0</v>
      </c>
      <c r="R1096" s="236">
        <f>Q1096*H1096</f>
        <v>0</v>
      </c>
      <c r="S1096" s="236">
        <v>0</v>
      </c>
      <c r="T1096" s="237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238" t="s">
        <v>171</v>
      </c>
      <c r="AT1096" s="238" t="s">
        <v>166</v>
      </c>
      <c r="AU1096" s="238" t="s">
        <v>82</v>
      </c>
      <c r="AY1096" s="18" t="s">
        <v>164</v>
      </c>
      <c r="BE1096" s="239">
        <f>IF(N1096="základní",J1096,0)</f>
        <v>0</v>
      </c>
      <c r="BF1096" s="239">
        <f>IF(N1096="snížená",J1096,0)</f>
        <v>0</v>
      </c>
      <c r="BG1096" s="239">
        <f>IF(N1096="zákl. přenesená",J1096,0)</f>
        <v>0</v>
      </c>
      <c r="BH1096" s="239">
        <f>IF(N1096="sníž. přenesená",J1096,0)</f>
        <v>0</v>
      </c>
      <c r="BI1096" s="239">
        <f>IF(N1096="nulová",J1096,0)</f>
        <v>0</v>
      </c>
      <c r="BJ1096" s="18" t="s">
        <v>80</v>
      </c>
      <c r="BK1096" s="239">
        <f>ROUND(I1096*H1096,2)</f>
        <v>0</v>
      </c>
      <c r="BL1096" s="18" t="s">
        <v>171</v>
      </c>
      <c r="BM1096" s="238" t="s">
        <v>1141</v>
      </c>
    </row>
    <row r="1097" s="2" customFormat="1">
      <c r="A1097" s="39"/>
      <c r="B1097" s="40"/>
      <c r="C1097" s="41"/>
      <c r="D1097" s="240" t="s">
        <v>173</v>
      </c>
      <c r="E1097" s="41"/>
      <c r="F1097" s="241" t="s">
        <v>1140</v>
      </c>
      <c r="G1097" s="41"/>
      <c r="H1097" s="41"/>
      <c r="I1097" s="147"/>
      <c r="J1097" s="41"/>
      <c r="K1097" s="41"/>
      <c r="L1097" s="45"/>
      <c r="M1097" s="242"/>
      <c r="N1097" s="243"/>
      <c r="O1097" s="85"/>
      <c r="P1097" s="85"/>
      <c r="Q1097" s="85"/>
      <c r="R1097" s="85"/>
      <c r="S1097" s="85"/>
      <c r="T1097" s="86"/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T1097" s="18" t="s">
        <v>173</v>
      </c>
      <c r="AU1097" s="18" t="s">
        <v>82</v>
      </c>
    </row>
    <row r="1098" s="13" customFormat="1">
      <c r="A1098" s="13"/>
      <c r="B1098" s="244"/>
      <c r="C1098" s="245"/>
      <c r="D1098" s="240" t="s">
        <v>174</v>
      </c>
      <c r="E1098" s="246" t="s">
        <v>21</v>
      </c>
      <c r="F1098" s="247" t="s">
        <v>1142</v>
      </c>
      <c r="G1098" s="245"/>
      <c r="H1098" s="246" t="s">
        <v>21</v>
      </c>
      <c r="I1098" s="248"/>
      <c r="J1098" s="245"/>
      <c r="K1098" s="245"/>
      <c r="L1098" s="249"/>
      <c r="M1098" s="250"/>
      <c r="N1098" s="251"/>
      <c r="O1098" s="251"/>
      <c r="P1098" s="251"/>
      <c r="Q1098" s="251"/>
      <c r="R1098" s="251"/>
      <c r="S1098" s="251"/>
      <c r="T1098" s="25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53" t="s">
        <v>174</v>
      </c>
      <c r="AU1098" s="253" t="s">
        <v>82</v>
      </c>
      <c r="AV1098" s="13" t="s">
        <v>80</v>
      </c>
      <c r="AW1098" s="13" t="s">
        <v>34</v>
      </c>
      <c r="AX1098" s="13" t="s">
        <v>73</v>
      </c>
      <c r="AY1098" s="253" t="s">
        <v>164</v>
      </c>
    </row>
    <row r="1099" s="14" customFormat="1">
      <c r="A1099" s="14"/>
      <c r="B1099" s="254"/>
      <c r="C1099" s="255"/>
      <c r="D1099" s="240" t="s">
        <v>174</v>
      </c>
      <c r="E1099" s="256" t="s">
        <v>21</v>
      </c>
      <c r="F1099" s="257" t="s">
        <v>1143</v>
      </c>
      <c r="G1099" s="255"/>
      <c r="H1099" s="258">
        <v>26856</v>
      </c>
      <c r="I1099" s="259"/>
      <c r="J1099" s="255"/>
      <c r="K1099" s="255"/>
      <c r="L1099" s="260"/>
      <c r="M1099" s="261"/>
      <c r="N1099" s="262"/>
      <c r="O1099" s="262"/>
      <c r="P1099" s="262"/>
      <c r="Q1099" s="262"/>
      <c r="R1099" s="262"/>
      <c r="S1099" s="262"/>
      <c r="T1099" s="263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64" t="s">
        <v>174</v>
      </c>
      <c r="AU1099" s="264" t="s">
        <v>82</v>
      </c>
      <c r="AV1099" s="14" t="s">
        <v>82</v>
      </c>
      <c r="AW1099" s="14" t="s">
        <v>34</v>
      </c>
      <c r="AX1099" s="14" t="s">
        <v>80</v>
      </c>
      <c r="AY1099" s="264" t="s">
        <v>164</v>
      </c>
    </row>
    <row r="1100" s="2" customFormat="1" ht="21.75" customHeight="1">
      <c r="A1100" s="39"/>
      <c r="B1100" s="40"/>
      <c r="C1100" s="227" t="s">
        <v>1144</v>
      </c>
      <c r="D1100" s="227" t="s">
        <v>166</v>
      </c>
      <c r="E1100" s="228" t="s">
        <v>1145</v>
      </c>
      <c r="F1100" s="229" t="s">
        <v>1146</v>
      </c>
      <c r="G1100" s="230" t="s">
        <v>204</v>
      </c>
      <c r="H1100" s="231">
        <v>298.39999999999998</v>
      </c>
      <c r="I1100" s="232"/>
      <c r="J1100" s="233">
        <f>ROUND(I1100*H1100,2)</f>
        <v>0</v>
      </c>
      <c r="K1100" s="229" t="s">
        <v>170</v>
      </c>
      <c r="L1100" s="45"/>
      <c r="M1100" s="234" t="s">
        <v>21</v>
      </c>
      <c r="N1100" s="235" t="s">
        <v>44</v>
      </c>
      <c r="O1100" s="85"/>
      <c r="P1100" s="236">
        <f>O1100*H1100</f>
        <v>0</v>
      </c>
      <c r="Q1100" s="236">
        <v>0</v>
      </c>
      <c r="R1100" s="236">
        <f>Q1100*H1100</f>
        <v>0</v>
      </c>
      <c r="S1100" s="236">
        <v>0</v>
      </c>
      <c r="T1100" s="237">
        <f>S1100*H1100</f>
        <v>0</v>
      </c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R1100" s="238" t="s">
        <v>171</v>
      </c>
      <c r="AT1100" s="238" t="s">
        <v>166</v>
      </c>
      <c r="AU1100" s="238" t="s">
        <v>82</v>
      </c>
      <c r="AY1100" s="18" t="s">
        <v>164</v>
      </c>
      <c r="BE1100" s="239">
        <f>IF(N1100="základní",J1100,0)</f>
        <v>0</v>
      </c>
      <c r="BF1100" s="239">
        <f>IF(N1100="snížená",J1100,0)</f>
        <v>0</v>
      </c>
      <c r="BG1100" s="239">
        <f>IF(N1100="zákl. přenesená",J1100,0)</f>
        <v>0</v>
      </c>
      <c r="BH1100" s="239">
        <f>IF(N1100="sníž. přenesená",J1100,0)</f>
        <v>0</v>
      </c>
      <c r="BI1100" s="239">
        <f>IF(N1100="nulová",J1100,0)</f>
        <v>0</v>
      </c>
      <c r="BJ1100" s="18" t="s">
        <v>80</v>
      </c>
      <c r="BK1100" s="239">
        <f>ROUND(I1100*H1100,2)</f>
        <v>0</v>
      </c>
      <c r="BL1100" s="18" t="s">
        <v>171</v>
      </c>
      <c r="BM1100" s="238" t="s">
        <v>1147</v>
      </c>
    </row>
    <row r="1101" s="2" customFormat="1">
      <c r="A1101" s="39"/>
      <c r="B1101" s="40"/>
      <c r="C1101" s="41"/>
      <c r="D1101" s="240" t="s">
        <v>173</v>
      </c>
      <c r="E1101" s="41"/>
      <c r="F1101" s="241" t="s">
        <v>1146</v>
      </c>
      <c r="G1101" s="41"/>
      <c r="H1101" s="41"/>
      <c r="I1101" s="147"/>
      <c r="J1101" s="41"/>
      <c r="K1101" s="41"/>
      <c r="L1101" s="45"/>
      <c r="M1101" s="242"/>
      <c r="N1101" s="243"/>
      <c r="O1101" s="85"/>
      <c r="P1101" s="85"/>
      <c r="Q1101" s="85"/>
      <c r="R1101" s="85"/>
      <c r="S1101" s="85"/>
      <c r="T1101" s="86"/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T1101" s="18" t="s">
        <v>173</v>
      </c>
      <c r="AU1101" s="18" t="s">
        <v>82</v>
      </c>
    </row>
    <row r="1102" s="2" customFormat="1" ht="21.75" customHeight="1">
      <c r="A1102" s="39"/>
      <c r="B1102" s="40"/>
      <c r="C1102" s="227" t="s">
        <v>1148</v>
      </c>
      <c r="D1102" s="227" t="s">
        <v>166</v>
      </c>
      <c r="E1102" s="228" t="s">
        <v>1149</v>
      </c>
      <c r="F1102" s="229" t="s">
        <v>1150</v>
      </c>
      <c r="G1102" s="230" t="s">
        <v>204</v>
      </c>
      <c r="H1102" s="231">
        <v>798.37599999999998</v>
      </c>
      <c r="I1102" s="232"/>
      <c r="J1102" s="233">
        <f>ROUND(I1102*H1102,2)</f>
        <v>0</v>
      </c>
      <c r="K1102" s="229" t="s">
        <v>170</v>
      </c>
      <c r="L1102" s="45"/>
      <c r="M1102" s="234" t="s">
        <v>21</v>
      </c>
      <c r="N1102" s="235" t="s">
        <v>44</v>
      </c>
      <c r="O1102" s="85"/>
      <c r="P1102" s="236">
        <f>O1102*H1102</f>
        <v>0</v>
      </c>
      <c r="Q1102" s="236">
        <v>0</v>
      </c>
      <c r="R1102" s="236">
        <f>Q1102*H1102</f>
        <v>0</v>
      </c>
      <c r="S1102" s="236">
        <v>0</v>
      </c>
      <c r="T1102" s="237">
        <f>S1102*H1102</f>
        <v>0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238" t="s">
        <v>171</v>
      </c>
      <c r="AT1102" s="238" t="s">
        <v>166</v>
      </c>
      <c r="AU1102" s="238" t="s">
        <v>82</v>
      </c>
      <c r="AY1102" s="18" t="s">
        <v>164</v>
      </c>
      <c r="BE1102" s="239">
        <f>IF(N1102="základní",J1102,0)</f>
        <v>0</v>
      </c>
      <c r="BF1102" s="239">
        <f>IF(N1102="snížená",J1102,0)</f>
        <v>0</v>
      </c>
      <c r="BG1102" s="239">
        <f>IF(N1102="zákl. přenesená",J1102,0)</f>
        <v>0</v>
      </c>
      <c r="BH1102" s="239">
        <f>IF(N1102="sníž. přenesená",J1102,0)</f>
        <v>0</v>
      </c>
      <c r="BI1102" s="239">
        <f>IF(N1102="nulová",J1102,0)</f>
        <v>0</v>
      </c>
      <c r="BJ1102" s="18" t="s">
        <v>80</v>
      </c>
      <c r="BK1102" s="239">
        <f>ROUND(I1102*H1102,2)</f>
        <v>0</v>
      </c>
      <c r="BL1102" s="18" t="s">
        <v>171</v>
      </c>
      <c r="BM1102" s="238" t="s">
        <v>1151</v>
      </c>
    </row>
    <row r="1103" s="2" customFormat="1">
      <c r="A1103" s="39"/>
      <c r="B1103" s="40"/>
      <c r="C1103" s="41"/>
      <c r="D1103" s="240" t="s">
        <v>173</v>
      </c>
      <c r="E1103" s="41"/>
      <c r="F1103" s="241" t="s">
        <v>1150</v>
      </c>
      <c r="G1103" s="41"/>
      <c r="H1103" s="41"/>
      <c r="I1103" s="147"/>
      <c r="J1103" s="41"/>
      <c r="K1103" s="41"/>
      <c r="L1103" s="45"/>
      <c r="M1103" s="242"/>
      <c r="N1103" s="243"/>
      <c r="O1103" s="85"/>
      <c r="P1103" s="85"/>
      <c r="Q1103" s="85"/>
      <c r="R1103" s="85"/>
      <c r="S1103" s="85"/>
      <c r="T1103" s="86"/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T1103" s="18" t="s">
        <v>173</v>
      </c>
      <c r="AU1103" s="18" t="s">
        <v>82</v>
      </c>
    </row>
    <row r="1104" s="13" customFormat="1">
      <c r="A1104" s="13"/>
      <c r="B1104" s="244"/>
      <c r="C1104" s="245"/>
      <c r="D1104" s="240" t="s">
        <v>174</v>
      </c>
      <c r="E1104" s="246" t="s">
        <v>21</v>
      </c>
      <c r="F1104" s="247" t="s">
        <v>649</v>
      </c>
      <c r="G1104" s="245"/>
      <c r="H1104" s="246" t="s">
        <v>21</v>
      </c>
      <c r="I1104" s="248"/>
      <c r="J1104" s="245"/>
      <c r="K1104" s="245"/>
      <c r="L1104" s="249"/>
      <c r="M1104" s="250"/>
      <c r="N1104" s="251"/>
      <c r="O1104" s="251"/>
      <c r="P1104" s="251"/>
      <c r="Q1104" s="251"/>
      <c r="R1104" s="251"/>
      <c r="S1104" s="251"/>
      <c r="T1104" s="25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53" t="s">
        <v>174</v>
      </c>
      <c r="AU1104" s="253" t="s">
        <v>82</v>
      </c>
      <c r="AV1104" s="13" t="s">
        <v>80</v>
      </c>
      <c r="AW1104" s="13" t="s">
        <v>34</v>
      </c>
      <c r="AX1104" s="13" t="s">
        <v>73</v>
      </c>
      <c r="AY1104" s="253" t="s">
        <v>164</v>
      </c>
    </row>
    <row r="1105" s="14" customFormat="1">
      <c r="A1105" s="14"/>
      <c r="B1105" s="254"/>
      <c r="C1105" s="255"/>
      <c r="D1105" s="240" t="s">
        <v>174</v>
      </c>
      <c r="E1105" s="256" t="s">
        <v>21</v>
      </c>
      <c r="F1105" s="257" t="s">
        <v>1152</v>
      </c>
      <c r="G1105" s="255"/>
      <c r="H1105" s="258">
        <v>208</v>
      </c>
      <c r="I1105" s="259"/>
      <c r="J1105" s="255"/>
      <c r="K1105" s="255"/>
      <c r="L1105" s="260"/>
      <c r="M1105" s="261"/>
      <c r="N1105" s="262"/>
      <c r="O1105" s="262"/>
      <c r="P1105" s="262"/>
      <c r="Q1105" s="262"/>
      <c r="R1105" s="262"/>
      <c r="S1105" s="262"/>
      <c r="T1105" s="263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4" t="s">
        <v>174</v>
      </c>
      <c r="AU1105" s="264" t="s">
        <v>82</v>
      </c>
      <c r="AV1105" s="14" t="s">
        <v>82</v>
      </c>
      <c r="AW1105" s="14" t="s">
        <v>34</v>
      </c>
      <c r="AX1105" s="14" t="s">
        <v>73</v>
      </c>
      <c r="AY1105" s="264" t="s">
        <v>164</v>
      </c>
    </row>
    <row r="1106" s="14" customFormat="1">
      <c r="A1106" s="14"/>
      <c r="B1106" s="254"/>
      <c r="C1106" s="255"/>
      <c r="D1106" s="240" t="s">
        <v>174</v>
      </c>
      <c r="E1106" s="256" t="s">
        <v>21</v>
      </c>
      <c r="F1106" s="257" t="s">
        <v>1153</v>
      </c>
      <c r="G1106" s="255"/>
      <c r="H1106" s="258">
        <v>16</v>
      </c>
      <c r="I1106" s="259"/>
      <c r="J1106" s="255"/>
      <c r="K1106" s="255"/>
      <c r="L1106" s="260"/>
      <c r="M1106" s="261"/>
      <c r="N1106" s="262"/>
      <c r="O1106" s="262"/>
      <c r="P1106" s="262"/>
      <c r="Q1106" s="262"/>
      <c r="R1106" s="262"/>
      <c r="S1106" s="262"/>
      <c r="T1106" s="263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64" t="s">
        <v>174</v>
      </c>
      <c r="AU1106" s="264" t="s">
        <v>82</v>
      </c>
      <c r="AV1106" s="14" t="s">
        <v>82</v>
      </c>
      <c r="AW1106" s="14" t="s">
        <v>34</v>
      </c>
      <c r="AX1106" s="14" t="s">
        <v>73</v>
      </c>
      <c r="AY1106" s="264" t="s">
        <v>164</v>
      </c>
    </row>
    <row r="1107" s="13" customFormat="1">
      <c r="A1107" s="13"/>
      <c r="B1107" s="244"/>
      <c r="C1107" s="245"/>
      <c r="D1107" s="240" t="s">
        <v>174</v>
      </c>
      <c r="E1107" s="246" t="s">
        <v>21</v>
      </c>
      <c r="F1107" s="247" t="s">
        <v>651</v>
      </c>
      <c r="G1107" s="245"/>
      <c r="H1107" s="246" t="s">
        <v>21</v>
      </c>
      <c r="I1107" s="248"/>
      <c r="J1107" s="245"/>
      <c r="K1107" s="245"/>
      <c r="L1107" s="249"/>
      <c r="M1107" s="250"/>
      <c r="N1107" s="251"/>
      <c r="O1107" s="251"/>
      <c r="P1107" s="251"/>
      <c r="Q1107" s="251"/>
      <c r="R1107" s="251"/>
      <c r="S1107" s="251"/>
      <c r="T1107" s="252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3" t="s">
        <v>174</v>
      </c>
      <c r="AU1107" s="253" t="s">
        <v>82</v>
      </c>
      <c r="AV1107" s="13" t="s">
        <v>80</v>
      </c>
      <c r="AW1107" s="13" t="s">
        <v>34</v>
      </c>
      <c r="AX1107" s="13" t="s">
        <v>73</v>
      </c>
      <c r="AY1107" s="253" t="s">
        <v>164</v>
      </c>
    </row>
    <row r="1108" s="14" customFormat="1">
      <c r="A1108" s="14"/>
      <c r="B1108" s="254"/>
      <c r="C1108" s="255"/>
      <c r="D1108" s="240" t="s">
        <v>174</v>
      </c>
      <c r="E1108" s="256" t="s">
        <v>21</v>
      </c>
      <c r="F1108" s="257" t="s">
        <v>1154</v>
      </c>
      <c r="G1108" s="255"/>
      <c r="H1108" s="258">
        <v>149.94</v>
      </c>
      <c r="I1108" s="259"/>
      <c r="J1108" s="255"/>
      <c r="K1108" s="255"/>
      <c r="L1108" s="260"/>
      <c r="M1108" s="261"/>
      <c r="N1108" s="262"/>
      <c r="O1108" s="262"/>
      <c r="P1108" s="262"/>
      <c r="Q1108" s="262"/>
      <c r="R1108" s="262"/>
      <c r="S1108" s="262"/>
      <c r="T1108" s="263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4" t="s">
        <v>174</v>
      </c>
      <c r="AU1108" s="264" t="s">
        <v>82</v>
      </c>
      <c r="AV1108" s="14" t="s">
        <v>82</v>
      </c>
      <c r="AW1108" s="14" t="s">
        <v>34</v>
      </c>
      <c r="AX1108" s="14" t="s">
        <v>73</v>
      </c>
      <c r="AY1108" s="264" t="s">
        <v>164</v>
      </c>
    </row>
    <row r="1109" s="14" customFormat="1">
      <c r="A1109" s="14"/>
      <c r="B1109" s="254"/>
      <c r="C1109" s="255"/>
      <c r="D1109" s="240" t="s">
        <v>174</v>
      </c>
      <c r="E1109" s="256" t="s">
        <v>21</v>
      </c>
      <c r="F1109" s="257" t="s">
        <v>1155</v>
      </c>
      <c r="G1109" s="255"/>
      <c r="H1109" s="258">
        <v>116.28</v>
      </c>
      <c r="I1109" s="259"/>
      <c r="J1109" s="255"/>
      <c r="K1109" s="255"/>
      <c r="L1109" s="260"/>
      <c r="M1109" s="261"/>
      <c r="N1109" s="262"/>
      <c r="O1109" s="262"/>
      <c r="P1109" s="262"/>
      <c r="Q1109" s="262"/>
      <c r="R1109" s="262"/>
      <c r="S1109" s="262"/>
      <c r="T1109" s="263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64" t="s">
        <v>174</v>
      </c>
      <c r="AU1109" s="264" t="s">
        <v>82</v>
      </c>
      <c r="AV1109" s="14" t="s">
        <v>82</v>
      </c>
      <c r="AW1109" s="14" t="s">
        <v>34</v>
      </c>
      <c r="AX1109" s="14" t="s">
        <v>73</v>
      </c>
      <c r="AY1109" s="264" t="s">
        <v>164</v>
      </c>
    </row>
    <row r="1110" s="14" customFormat="1">
      <c r="A1110" s="14"/>
      <c r="B1110" s="254"/>
      <c r="C1110" s="255"/>
      <c r="D1110" s="240" t="s">
        <v>174</v>
      </c>
      <c r="E1110" s="256" t="s">
        <v>21</v>
      </c>
      <c r="F1110" s="257" t="s">
        <v>1156</v>
      </c>
      <c r="G1110" s="255"/>
      <c r="H1110" s="258">
        <v>6.0999999999999996</v>
      </c>
      <c r="I1110" s="259"/>
      <c r="J1110" s="255"/>
      <c r="K1110" s="255"/>
      <c r="L1110" s="260"/>
      <c r="M1110" s="261"/>
      <c r="N1110" s="262"/>
      <c r="O1110" s="262"/>
      <c r="P1110" s="262"/>
      <c r="Q1110" s="262"/>
      <c r="R1110" s="262"/>
      <c r="S1110" s="262"/>
      <c r="T1110" s="263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4" t="s">
        <v>174</v>
      </c>
      <c r="AU1110" s="264" t="s">
        <v>82</v>
      </c>
      <c r="AV1110" s="14" t="s">
        <v>82</v>
      </c>
      <c r="AW1110" s="14" t="s">
        <v>34</v>
      </c>
      <c r="AX1110" s="14" t="s">
        <v>73</v>
      </c>
      <c r="AY1110" s="264" t="s">
        <v>164</v>
      </c>
    </row>
    <row r="1111" s="14" customFormat="1">
      <c r="A1111" s="14"/>
      <c r="B1111" s="254"/>
      <c r="C1111" s="255"/>
      <c r="D1111" s="240" t="s">
        <v>174</v>
      </c>
      <c r="E1111" s="256" t="s">
        <v>21</v>
      </c>
      <c r="F1111" s="257" t="s">
        <v>984</v>
      </c>
      <c r="G1111" s="255"/>
      <c r="H1111" s="258">
        <v>18</v>
      </c>
      <c r="I1111" s="259"/>
      <c r="J1111" s="255"/>
      <c r="K1111" s="255"/>
      <c r="L1111" s="260"/>
      <c r="M1111" s="261"/>
      <c r="N1111" s="262"/>
      <c r="O1111" s="262"/>
      <c r="P1111" s="262"/>
      <c r="Q1111" s="262"/>
      <c r="R1111" s="262"/>
      <c r="S1111" s="262"/>
      <c r="T1111" s="26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64" t="s">
        <v>174</v>
      </c>
      <c r="AU1111" s="264" t="s">
        <v>82</v>
      </c>
      <c r="AV1111" s="14" t="s">
        <v>82</v>
      </c>
      <c r="AW1111" s="14" t="s">
        <v>34</v>
      </c>
      <c r="AX1111" s="14" t="s">
        <v>73</v>
      </c>
      <c r="AY1111" s="264" t="s">
        <v>164</v>
      </c>
    </row>
    <row r="1112" s="13" customFormat="1">
      <c r="A1112" s="13"/>
      <c r="B1112" s="244"/>
      <c r="C1112" s="245"/>
      <c r="D1112" s="240" t="s">
        <v>174</v>
      </c>
      <c r="E1112" s="246" t="s">
        <v>21</v>
      </c>
      <c r="F1112" s="247" t="s">
        <v>653</v>
      </c>
      <c r="G1112" s="245"/>
      <c r="H1112" s="246" t="s">
        <v>21</v>
      </c>
      <c r="I1112" s="248"/>
      <c r="J1112" s="245"/>
      <c r="K1112" s="245"/>
      <c r="L1112" s="249"/>
      <c r="M1112" s="250"/>
      <c r="N1112" s="251"/>
      <c r="O1112" s="251"/>
      <c r="P1112" s="251"/>
      <c r="Q1112" s="251"/>
      <c r="R1112" s="251"/>
      <c r="S1112" s="251"/>
      <c r="T1112" s="252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53" t="s">
        <v>174</v>
      </c>
      <c r="AU1112" s="253" t="s">
        <v>82</v>
      </c>
      <c r="AV1112" s="13" t="s">
        <v>80</v>
      </c>
      <c r="AW1112" s="13" t="s">
        <v>34</v>
      </c>
      <c r="AX1112" s="13" t="s">
        <v>73</v>
      </c>
      <c r="AY1112" s="253" t="s">
        <v>164</v>
      </c>
    </row>
    <row r="1113" s="14" customFormat="1">
      <c r="A1113" s="14"/>
      <c r="B1113" s="254"/>
      <c r="C1113" s="255"/>
      <c r="D1113" s="240" t="s">
        <v>174</v>
      </c>
      <c r="E1113" s="256" t="s">
        <v>21</v>
      </c>
      <c r="F1113" s="257" t="s">
        <v>1157</v>
      </c>
      <c r="G1113" s="255"/>
      <c r="H1113" s="258">
        <v>132.09</v>
      </c>
      <c r="I1113" s="259"/>
      <c r="J1113" s="255"/>
      <c r="K1113" s="255"/>
      <c r="L1113" s="260"/>
      <c r="M1113" s="261"/>
      <c r="N1113" s="262"/>
      <c r="O1113" s="262"/>
      <c r="P1113" s="262"/>
      <c r="Q1113" s="262"/>
      <c r="R1113" s="262"/>
      <c r="S1113" s="262"/>
      <c r="T1113" s="263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64" t="s">
        <v>174</v>
      </c>
      <c r="AU1113" s="264" t="s">
        <v>82</v>
      </c>
      <c r="AV1113" s="14" t="s">
        <v>82</v>
      </c>
      <c r="AW1113" s="14" t="s">
        <v>34</v>
      </c>
      <c r="AX1113" s="14" t="s">
        <v>73</v>
      </c>
      <c r="AY1113" s="264" t="s">
        <v>164</v>
      </c>
    </row>
    <row r="1114" s="14" customFormat="1">
      <c r="A1114" s="14"/>
      <c r="B1114" s="254"/>
      <c r="C1114" s="255"/>
      <c r="D1114" s="240" t="s">
        <v>174</v>
      </c>
      <c r="E1114" s="256" t="s">
        <v>21</v>
      </c>
      <c r="F1114" s="257" t="s">
        <v>692</v>
      </c>
      <c r="G1114" s="255"/>
      <c r="H1114" s="258">
        <v>18.937999999999999</v>
      </c>
      <c r="I1114" s="259"/>
      <c r="J1114" s="255"/>
      <c r="K1114" s="255"/>
      <c r="L1114" s="260"/>
      <c r="M1114" s="261"/>
      <c r="N1114" s="262"/>
      <c r="O1114" s="262"/>
      <c r="P1114" s="262"/>
      <c r="Q1114" s="262"/>
      <c r="R1114" s="262"/>
      <c r="S1114" s="262"/>
      <c r="T1114" s="263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64" t="s">
        <v>174</v>
      </c>
      <c r="AU1114" s="264" t="s">
        <v>82</v>
      </c>
      <c r="AV1114" s="14" t="s">
        <v>82</v>
      </c>
      <c r="AW1114" s="14" t="s">
        <v>34</v>
      </c>
      <c r="AX1114" s="14" t="s">
        <v>73</v>
      </c>
      <c r="AY1114" s="264" t="s">
        <v>164</v>
      </c>
    </row>
    <row r="1115" s="14" customFormat="1">
      <c r="A1115" s="14"/>
      <c r="B1115" s="254"/>
      <c r="C1115" s="255"/>
      <c r="D1115" s="240" t="s">
        <v>174</v>
      </c>
      <c r="E1115" s="256" t="s">
        <v>21</v>
      </c>
      <c r="F1115" s="257" t="s">
        <v>1158</v>
      </c>
      <c r="G1115" s="255"/>
      <c r="H1115" s="258">
        <v>-24</v>
      </c>
      <c r="I1115" s="259"/>
      <c r="J1115" s="255"/>
      <c r="K1115" s="255"/>
      <c r="L1115" s="260"/>
      <c r="M1115" s="261"/>
      <c r="N1115" s="262"/>
      <c r="O1115" s="262"/>
      <c r="P1115" s="262"/>
      <c r="Q1115" s="262"/>
      <c r="R1115" s="262"/>
      <c r="S1115" s="262"/>
      <c r="T1115" s="26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64" t="s">
        <v>174</v>
      </c>
      <c r="AU1115" s="264" t="s">
        <v>82</v>
      </c>
      <c r="AV1115" s="14" t="s">
        <v>82</v>
      </c>
      <c r="AW1115" s="14" t="s">
        <v>34</v>
      </c>
      <c r="AX1115" s="14" t="s">
        <v>73</v>
      </c>
      <c r="AY1115" s="264" t="s">
        <v>164</v>
      </c>
    </row>
    <row r="1116" s="14" customFormat="1">
      <c r="A1116" s="14"/>
      <c r="B1116" s="254"/>
      <c r="C1116" s="255"/>
      <c r="D1116" s="240" t="s">
        <v>174</v>
      </c>
      <c r="E1116" s="256" t="s">
        <v>21</v>
      </c>
      <c r="F1116" s="257" t="s">
        <v>1159</v>
      </c>
      <c r="G1116" s="255"/>
      <c r="H1116" s="258">
        <v>15</v>
      </c>
      <c r="I1116" s="259"/>
      <c r="J1116" s="255"/>
      <c r="K1116" s="255"/>
      <c r="L1116" s="260"/>
      <c r="M1116" s="261"/>
      <c r="N1116" s="262"/>
      <c r="O1116" s="262"/>
      <c r="P1116" s="262"/>
      <c r="Q1116" s="262"/>
      <c r="R1116" s="262"/>
      <c r="S1116" s="262"/>
      <c r="T1116" s="263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64" t="s">
        <v>174</v>
      </c>
      <c r="AU1116" s="264" t="s">
        <v>82</v>
      </c>
      <c r="AV1116" s="14" t="s">
        <v>82</v>
      </c>
      <c r="AW1116" s="14" t="s">
        <v>34</v>
      </c>
      <c r="AX1116" s="14" t="s">
        <v>73</v>
      </c>
      <c r="AY1116" s="264" t="s">
        <v>164</v>
      </c>
    </row>
    <row r="1117" s="13" customFormat="1">
      <c r="A1117" s="13"/>
      <c r="B1117" s="244"/>
      <c r="C1117" s="245"/>
      <c r="D1117" s="240" t="s">
        <v>174</v>
      </c>
      <c r="E1117" s="246" t="s">
        <v>21</v>
      </c>
      <c r="F1117" s="247" t="s">
        <v>655</v>
      </c>
      <c r="G1117" s="245"/>
      <c r="H1117" s="246" t="s">
        <v>21</v>
      </c>
      <c r="I1117" s="248"/>
      <c r="J1117" s="245"/>
      <c r="K1117" s="245"/>
      <c r="L1117" s="249"/>
      <c r="M1117" s="250"/>
      <c r="N1117" s="251"/>
      <c r="O1117" s="251"/>
      <c r="P1117" s="251"/>
      <c r="Q1117" s="251"/>
      <c r="R1117" s="251"/>
      <c r="S1117" s="251"/>
      <c r="T1117" s="252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53" t="s">
        <v>174</v>
      </c>
      <c r="AU1117" s="253" t="s">
        <v>82</v>
      </c>
      <c r="AV1117" s="13" t="s">
        <v>80</v>
      </c>
      <c r="AW1117" s="13" t="s">
        <v>34</v>
      </c>
      <c r="AX1117" s="13" t="s">
        <v>73</v>
      </c>
      <c r="AY1117" s="253" t="s">
        <v>164</v>
      </c>
    </row>
    <row r="1118" s="14" customFormat="1">
      <c r="A1118" s="14"/>
      <c r="B1118" s="254"/>
      <c r="C1118" s="255"/>
      <c r="D1118" s="240" t="s">
        <v>174</v>
      </c>
      <c r="E1118" s="256" t="s">
        <v>21</v>
      </c>
      <c r="F1118" s="257" t="s">
        <v>1157</v>
      </c>
      <c r="G1118" s="255"/>
      <c r="H1118" s="258">
        <v>132.09</v>
      </c>
      <c r="I1118" s="259"/>
      <c r="J1118" s="255"/>
      <c r="K1118" s="255"/>
      <c r="L1118" s="260"/>
      <c r="M1118" s="261"/>
      <c r="N1118" s="262"/>
      <c r="O1118" s="262"/>
      <c r="P1118" s="262"/>
      <c r="Q1118" s="262"/>
      <c r="R1118" s="262"/>
      <c r="S1118" s="262"/>
      <c r="T1118" s="263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64" t="s">
        <v>174</v>
      </c>
      <c r="AU1118" s="264" t="s">
        <v>82</v>
      </c>
      <c r="AV1118" s="14" t="s">
        <v>82</v>
      </c>
      <c r="AW1118" s="14" t="s">
        <v>34</v>
      </c>
      <c r="AX1118" s="14" t="s">
        <v>73</v>
      </c>
      <c r="AY1118" s="264" t="s">
        <v>164</v>
      </c>
    </row>
    <row r="1119" s="14" customFormat="1">
      <c r="A1119" s="14"/>
      <c r="B1119" s="254"/>
      <c r="C1119" s="255"/>
      <c r="D1119" s="240" t="s">
        <v>174</v>
      </c>
      <c r="E1119" s="256" t="s">
        <v>21</v>
      </c>
      <c r="F1119" s="257" t="s">
        <v>692</v>
      </c>
      <c r="G1119" s="255"/>
      <c r="H1119" s="258">
        <v>18.937999999999999</v>
      </c>
      <c r="I1119" s="259"/>
      <c r="J1119" s="255"/>
      <c r="K1119" s="255"/>
      <c r="L1119" s="260"/>
      <c r="M1119" s="261"/>
      <c r="N1119" s="262"/>
      <c r="O1119" s="262"/>
      <c r="P1119" s="262"/>
      <c r="Q1119" s="262"/>
      <c r="R1119" s="262"/>
      <c r="S1119" s="262"/>
      <c r="T1119" s="263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64" t="s">
        <v>174</v>
      </c>
      <c r="AU1119" s="264" t="s">
        <v>82</v>
      </c>
      <c r="AV1119" s="14" t="s">
        <v>82</v>
      </c>
      <c r="AW1119" s="14" t="s">
        <v>34</v>
      </c>
      <c r="AX1119" s="14" t="s">
        <v>73</v>
      </c>
      <c r="AY1119" s="264" t="s">
        <v>164</v>
      </c>
    </row>
    <row r="1120" s="14" customFormat="1">
      <c r="A1120" s="14"/>
      <c r="B1120" s="254"/>
      <c r="C1120" s="255"/>
      <c r="D1120" s="240" t="s">
        <v>174</v>
      </c>
      <c r="E1120" s="256" t="s">
        <v>21</v>
      </c>
      <c r="F1120" s="257" t="s">
        <v>1158</v>
      </c>
      <c r="G1120" s="255"/>
      <c r="H1120" s="258">
        <v>-24</v>
      </c>
      <c r="I1120" s="259"/>
      <c r="J1120" s="255"/>
      <c r="K1120" s="255"/>
      <c r="L1120" s="260"/>
      <c r="M1120" s="261"/>
      <c r="N1120" s="262"/>
      <c r="O1120" s="262"/>
      <c r="P1120" s="262"/>
      <c r="Q1120" s="262"/>
      <c r="R1120" s="262"/>
      <c r="S1120" s="262"/>
      <c r="T1120" s="263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64" t="s">
        <v>174</v>
      </c>
      <c r="AU1120" s="264" t="s">
        <v>82</v>
      </c>
      <c r="AV1120" s="14" t="s">
        <v>82</v>
      </c>
      <c r="AW1120" s="14" t="s">
        <v>34</v>
      </c>
      <c r="AX1120" s="14" t="s">
        <v>73</v>
      </c>
      <c r="AY1120" s="264" t="s">
        <v>164</v>
      </c>
    </row>
    <row r="1121" s="14" customFormat="1">
      <c r="A1121" s="14"/>
      <c r="B1121" s="254"/>
      <c r="C1121" s="255"/>
      <c r="D1121" s="240" t="s">
        <v>174</v>
      </c>
      <c r="E1121" s="256" t="s">
        <v>21</v>
      </c>
      <c r="F1121" s="257" t="s">
        <v>1159</v>
      </c>
      <c r="G1121" s="255"/>
      <c r="H1121" s="258">
        <v>15</v>
      </c>
      <c r="I1121" s="259"/>
      <c r="J1121" s="255"/>
      <c r="K1121" s="255"/>
      <c r="L1121" s="260"/>
      <c r="M1121" s="261"/>
      <c r="N1121" s="262"/>
      <c r="O1121" s="262"/>
      <c r="P1121" s="262"/>
      <c r="Q1121" s="262"/>
      <c r="R1121" s="262"/>
      <c r="S1121" s="262"/>
      <c r="T1121" s="263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64" t="s">
        <v>174</v>
      </c>
      <c r="AU1121" s="264" t="s">
        <v>82</v>
      </c>
      <c r="AV1121" s="14" t="s">
        <v>82</v>
      </c>
      <c r="AW1121" s="14" t="s">
        <v>34</v>
      </c>
      <c r="AX1121" s="14" t="s">
        <v>73</v>
      </c>
      <c r="AY1121" s="264" t="s">
        <v>164</v>
      </c>
    </row>
    <row r="1122" s="15" customFormat="1">
      <c r="A1122" s="15"/>
      <c r="B1122" s="276"/>
      <c r="C1122" s="277"/>
      <c r="D1122" s="240" t="s">
        <v>174</v>
      </c>
      <c r="E1122" s="278" t="s">
        <v>21</v>
      </c>
      <c r="F1122" s="279" t="s">
        <v>225</v>
      </c>
      <c r="G1122" s="277"/>
      <c r="H1122" s="280">
        <v>798.37599999999998</v>
      </c>
      <c r="I1122" s="281"/>
      <c r="J1122" s="277"/>
      <c r="K1122" s="277"/>
      <c r="L1122" s="282"/>
      <c r="M1122" s="283"/>
      <c r="N1122" s="284"/>
      <c r="O1122" s="284"/>
      <c r="P1122" s="284"/>
      <c r="Q1122" s="284"/>
      <c r="R1122" s="284"/>
      <c r="S1122" s="284"/>
      <c r="T1122" s="285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86" t="s">
        <v>174</v>
      </c>
      <c r="AU1122" s="286" t="s">
        <v>82</v>
      </c>
      <c r="AV1122" s="15" t="s">
        <v>171</v>
      </c>
      <c r="AW1122" s="15" t="s">
        <v>34</v>
      </c>
      <c r="AX1122" s="15" t="s">
        <v>80</v>
      </c>
      <c r="AY1122" s="286" t="s">
        <v>164</v>
      </c>
    </row>
    <row r="1123" s="2" customFormat="1" ht="21.75" customHeight="1">
      <c r="A1123" s="39"/>
      <c r="B1123" s="40"/>
      <c r="C1123" s="227" t="s">
        <v>1160</v>
      </c>
      <c r="D1123" s="227" t="s">
        <v>166</v>
      </c>
      <c r="E1123" s="228" t="s">
        <v>1161</v>
      </c>
      <c r="F1123" s="229" t="s">
        <v>1162</v>
      </c>
      <c r="G1123" s="230" t="s">
        <v>204</v>
      </c>
      <c r="H1123" s="231">
        <v>143707.67999999999</v>
      </c>
      <c r="I1123" s="232"/>
      <c r="J1123" s="233">
        <f>ROUND(I1123*H1123,2)</f>
        <v>0</v>
      </c>
      <c r="K1123" s="229" t="s">
        <v>170</v>
      </c>
      <c r="L1123" s="45"/>
      <c r="M1123" s="234" t="s">
        <v>21</v>
      </c>
      <c r="N1123" s="235" t="s">
        <v>44</v>
      </c>
      <c r="O1123" s="85"/>
      <c r="P1123" s="236">
        <f>O1123*H1123</f>
        <v>0</v>
      </c>
      <c r="Q1123" s="236">
        <v>0</v>
      </c>
      <c r="R1123" s="236">
        <f>Q1123*H1123</f>
        <v>0</v>
      </c>
      <c r="S1123" s="236">
        <v>0</v>
      </c>
      <c r="T1123" s="237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38" t="s">
        <v>171</v>
      </c>
      <c r="AT1123" s="238" t="s">
        <v>166</v>
      </c>
      <c r="AU1123" s="238" t="s">
        <v>82</v>
      </c>
      <c r="AY1123" s="18" t="s">
        <v>164</v>
      </c>
      <c r="BE1123" s="239">
        <f>IF(N1123="základní",J1123,0)</f>
        <v>0</v>
      </c>
      <c r="BF1123" s="239">
        <f>IF(N1123="snížená",J1123,0)</f>
        <v>0</v>
      </c>
      <c r="BG1123" s="239">
        <f>IF(N1123="zákl. přenesená",J1123,0)</f>
        <v>0</v>
      </c>
      <c r="BH1123" s="239">
        <f>IF(N1123="sníž. přenesená",J1123,0)</f>
        <v>0</v>
      </c>
      <c r="BI1123" s="239">
        <f>IF(N1123="nulová",J1123,0)</f>
        <v>0</v>
      </c>
      <c r="BJ1123" s="18" t="s">
        <v>80</v>
      </c>
      <c r="BK1123" s="239">
        <f>ROUND(I1123*H1123,2)</f>
        <v>0</v>
      </c>
      <c r="BL1123" s="18" t="s">
        <v>171</v>
      </c>
      <c r="BM1123" s="238" t="s">
        <v>1163</v>
      </c>
    </row>
    <row r="1124" s="2" customFormat="1">
      <c r="A1124" s="39"/>
      <c r="B1124" s="40"/>
      <c r="C1124" s="41"/>
      <c r="D1124" s="240" t="s">
        <v>173</v>
      </c>
      <c r="E1124" s="41"/>
      <c r="F1124" s="241" t="s">
        <v>1162</v>
      </c>
      <c r="G1124" s="41"/>
      <c r="H1124" s="41"/>
      <c r="I1124" s="147"/>
      <c r="J1124" s="41"/>
      <c r="K1124" s="41"/>
      <c r="L1124" s="45"/>
      <c r="M1124" s="242"/>
      <c r="N1124" s="243"/>
      <c r="O1124" s="85"/>
      <c r="P1124" s="85"/>
      <c r="Q1124" s="85"/>
      <c r="R1124" s="85"/>
      <c r="S1124" s="85"/>
      <c r="T1124" s="86"/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T1124" s="18" t="s">
        <v>173</v>
      </c>
      <c r="AU1124" s="18" t="s">
        <v>82</v>
      </c>
    </row>
    <row r="1125" s="13" customFormat="1">
      <c r="A1125" s="13"/>
      <c r="B1125" s="244"/>
      <c r="C1125" s="245"/>
      <c r="D1125" s="240" t="s">
        <v>174</v>
      </c>
      <c r="E1125" s="246" t="s">
        <v>21</v>
      </c>
      <c r="F1125" s="247" t="s">
        <v>1164</v>
      </c>
      <c r="G1125" s="245"/>
      <c r="H1125" s="246" t="s">
        <v>21</v>
      </c>
      <c r="I1125" s="248"/>
      <c r="J1125" s="245"/>
      <c r="K1125" s="245"/>
      <c r="L1125" s="249"/>
      <c r="M1125" s="250"/>
      <c r="N1125" s="251"/>
      <c r="O1125" s="251"/>
      <c r="P1125" s="251"/>
      <c r="Q1125" s="251"/>
      <c r="R1125" s="251"/>
      <c r="S1125" s="251"/>
      <c r="T1125" s="252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53" t="s">
        <v>174</v>
      </c>
      <c r="AU1125" s="253" t="s">
        <v>82</v>
      </c>
      <c r="AV1125" s="13" t="s">
        <v>80</v>
      </c>
      <c r="AW1125" s="13" t="s">
        <v>34</v>
      </c>
      <c r="AX1125" s="13" t="s">
        <v>73</v>
      </c>
      <c r="AY1125" s="253" t="s">
        <v>164</v>
      </c>
    </row>
    <row r="1126" s="14" customFormat="1">
      <c r="A1126" s="14"/>
      <c r="B1126" s="254"/>
      <c r="C1126" s="255"/>
      <c r="D1126" s="240" t="s">
        <v>174</v>
      </c>
      <c r="E1126" s="256" t="s">
        <v>21</v>
      </c>
      <c r="F1126" s="257" t="s">
        <v>1165</v>
      </c>
      <c r="G1126" s="255"/>
      <c r="H1126" s="258">
        <v>143707.67999999999</v>
      </c>
      <c r="I1126" s="259"/>
      <c r="J1126" s="255"/>
      <c r="K1126" s="255"/>
      <c r="L1126" s="260"/>
      <c r="M1126" s="261"/>
      <c r="N1126" s="262"/>
      <c r="O1126" s="262"/>
      <c r="P1126" s="262"/>
      <c r="Q1126" s="262"/>
      <c r="R1126" s="262"/>
      <c r="S1126" s="262"/>
      <c r="T1126" s="263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64" t="s">
        <v>174</v>
      </c>
      <c r="AU1126" s="264" t="s">
        <v>82</v>
      </c>
      <c r="AV1126" s="14" t="s">
        <v>82</v>
      </c>
      <c r="AW1126" s="14" t="s">
        <v>34</v>
      </c>
      <c r="AX1126" s="14" t="s">
        <v>80</v>
      </c>
      <c r="AY1126" s="264" t="s">
        <v>164</v>
      </c>
    </row>
    <row r="1127" s="2" customFormat="1" ht="21.75" customHeight="1">
      <c r="A1127" s="39"/>
      <c r="B1127" s="40"/>
      <c r="C1127" s="227" t="s">
        <v>1166</v>
      </c>
      <c r="D1127" s="227" t="s">
        <v>166</v>
      </c>
      <c r="E1127" s="228" t="s">
        <v>1167</v>
      </c>
      <c r="F1127" s="229" t="s">
        <v>1168</v>
      </c>
      <c r="G1127" s="230" t="s">
        <v>204</v>
      </c>
      <c r="H1127" s="231">
        <v>798.37599999999998</v>
      </c>
      <c r="I1127" s="232"/>
      <c r="J1127" s="233">
        <f>ROUND(I1127*H1127,2)</f>
        <v>0</v>
      </c>
      <c r="K1127" s="229" t="s">
        <v>170</v>
      </c>
      <c r="L1127" s="45"/>
      <c r="M1127" s="234" t="s">
        <v>21</v>
      </c>
      <c r="N1127" s="235" t="s">
        <v>44</v>
      </c>
      <c r="O1127" s="85"/>
      <c r="P1127" s="236">
        <f>O1127*H1127</f>
        <v>0</v>
      </c>
      <c r="Q1127" s="236">
        <v>0</v>
      </c>
      <c r="R1127" s="236">
        <f>Q1127*H1127</f>
        <v>0</v>
      </c>
      <c r="S1127" s="236">
        <v>0</v>
      </c>
      <c r="T1127" s="237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38" t="s">
        <v>171</v>
      </c>
      <c r="AT1127" s="238" t="s">
        <v>166</v>
      </c>
      <c r="AU1127" s="238" t="s">
        <v>82</v>
      </c>
      <c r="AY1127" s="18" t="s">
        <v>164</v>
      </c>
      <c r="BE1127" s="239">
        <f>IF(N1127="základní",J1127,0)</f>
        <v>0</v>
      </c>
      <c r="BF1127" s="239">
        <f>IF(N1127="snížená",J1127,0)</f>
        <v>0</v>
      </c>
      <c r="BG1127" s="239">
        <f>IF(N1127="zákl. přenesená",J1127,0)</f>
        <v>0</v>
      </c>
      <c r="BH1127" s="239">
        <f>IF(N1127="sníž. přenesená",J1127,0)</f>
        <v>0</v>
      </c>
      <c r="BI1127" s="239">
        <f>IF(N1127="nulová",J1127,0)</f>
        <v>0</v>
      </c>
      <c r="BJ1127" s="18" t="s">
        <v>80</v>
      </c>
      <c r="BK1127" s="239">
        <f>ROUND(I1127*H1127,2)</f>
        <v>0</v>
      </c>
      <c r="BL1127" s="18" t="s">
        <v>171</v>
      </c>
      <c r="BM1127" s="238" t="s">
        <v>1169</v>
      </c>
    </row>
    <row r="1128" s="2" customFormat="1">
      <c r="A1128" s="39"/>
      <c r="B1128" s="40"/>
      <c r="C1128" s="41"/>
      <c r="D1128" s="240" t="s">
        <v>173</v>
      </c>
      <c r="E1128" s="41"/>
      <c r="F1128" s="241" t="s">
        <v>1168</v>
      </c>
      <c r="G1128" s="41"/>
      <c r="H1128" s="41"/>
      <c r="I1128" s="147"/>
      <c r="J1128" s="41"/>
      <c r="K1128" s="41"/>
      <c r="L1128" s="45"/>
      <c r="M1128" s="242"/>
      <c r="N1128" s="243"/>
      <c r="O1128" s="85"/>
      <c r="P1128" s="85"/>
      <c r="Q1128" s="85"/>
      <c r="R1128" s="85"/>
      <c r="S1128" s="85"/>
      <c r="T1128" s="86"/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T1128" s="18" t="s">
        <v>173</v>
      </c>
      <c r="AU1128" s="18" t="s">
        <v>82</v>
      </c>
    </row>
    <row r="1129" s="2" customFormat="1" ht="16.5" customHeight="1">
      <c r="A1129" s="39"/>
      <c r="B1129" s="40"/>
      <c r="C1129" s="227" t="s">
        <v>1170</v>
      </c>
      <c r="D1129" s="227" t="s">
        <v>166</v>
      </c>
      <c r="E1129" s="228" t="s">
        <v>1171</v>
      </c>
      <c r="F1129" s="229" t="s">
        <v>1172</v>
      </c>
      <c r="G1129" s="230" t="s">
        <v>204</v>
      </c>
      <c r="H1129" s="231">
        <v>1096.7760000000001</v>
      </c>
      <c r="I1129" s="232"/>
      <c r="J1129" s="233">
        <f>ROUND(I1129*H1129,2)</f>
        <v>0</v>
      </c>
      <c r="K1129" s="229" t="s">
        <v>170</v>
      </c>
      <c r="L1129" s="45"/>
      <c r="M1129" s="234" t="s">
        <v>21</v>
      </c>
      <c r="N1129" s="235" t="s">
        <v>44</v>
      </c>
      <c r="O1129" s="85"/>
      <c r="P1129" s="236">
        <f>O1129*H1129</f>
        <v>0</v>
      </c>
      <c r="Q1129" s="236">
        <v>0</v>
      </c>
      <c r="R1129" s="236">
        <f>Q1129*H1129</f>
        <v>0</v>
      </c>
      <c r="S1129" s="236">
        <v>0</v>
      </c>
      <c r="T1129" s="237">
        <f>S1129*H1129</f>
        <v>0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38" t="s">
        <v>171</v>
      </c>
      <c r="AT1129" s="238" t="s">
        <v>166</v>
      </c>
      <c r="AU1129" s="238" t="s">
        <v>82</v>
      </c>
      <c r="AY1129" s="18" t="s">
        <v>164</v>
      </c>
      <c r="BE1129" s="239">
        <f>IF(N1129="základní",J1129,0)</f>
        <v>0</v>
      </c>
      <c r="BF1129" s="239">
        <f>IF(N1129="snížená",J1129,0)</f>
        <v>0</v>
      </c>
      <c r="BG1129" s="239">
        <f>IF(N1129="zákl. přenesená",J1129,0)</f>
        <v>0</v>
      </c>
      <c r="BH1129" s="239">
        <f>IF(N1129="sníž. přenesená",J1129,0)</f>
        <v>0</v>
      </c>
      <c r="BI1129" s="239">
        <f>IF(N1129="nulová",J1129,0)</f>
        <v>0</v>
      </c>
      <c r="BJ1129" s="18" t="s">
        <v>80</v>
      </c>
      <c r="BK1129" s="239">
        <f>ROUND(I1129*H1129,2)</f>
        <v>0</v>
      </c>
      <c r="BL1129" s="18" t="s">
        <v>171</v>
      </c>
      <c r="BM1129" s="238" t="s">
        <v>1173</v>
      </c>
    </row>
    <row r="1130" s="2" customFormat="1">
      <c r="A1130" s="39"/>
      <c r="B1130" s="40"/>
      <c r="C1130" s="41"/>
      <c r="D1130" s="240" t="s">
        <v>173</v>
      </c>
      <c r="E1130" s="41"/>
      <c r="F1130" s="241" t="s">
        <v>1172</v>
      </c>
      <c r="G1130" s="41"/>
      <c r="H1130" s="41"/>
      <c r="I1130" s="147"/>
      <c r="J1130" s="41"/>
      <c r="K1130" s="41"/>
      <c r="L1130" s="45"/>
      <c r="M1130" s="242"/>
      <c r="N1130" s="243"/>
      <c r="O1130" s="85"/>
      <c r="P1130" s="85"/>
      <c r="Q1130" s="85"/>
      <c r="R1130" s="85"/>
      <c r="S1130" s="85"/>
      <c r="T1130" s="86"/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T1130" s="18" t="s">
        <v>173</v>
      </c>
      <c r="AU1130" s="18" t="s">
        <v>82</v>
      </c>
    </row>
    <row r="1131" s="14" customFormat="1">
      <c r="A1131" s="14"/>
      <c r="B1131" s="254"/>
      <c r="C1131" s="255"/>
      <c r="D1131" s="240" t="s">
        <v>174</v>
      </c>
      <c r="E1131" s="256" t="s">
        <v>21</v>
      </c>
      <c r="F1131" s="257" t="s">
        <v>1174</v>
      </c>
      <c r="G1131" s="255"/>
      <c r="H1131" s="258">
        <v>1096.7760000000001</v>
      </c>
      <c r="I1131" s="259"/>
      <c r="J1131" s="255"/>
      <c r="K1131" s="255"/>
      <c r="L1131" s="260"/>
      <c r="M1131" s="261"/>
      <c r="N1131" s="262"/>
      <c r="O1131" s="262"/>
      <c r="P1131" s="262"/>
      <c r="Q1131" s="262"/>
      <c r="R1131" s="262"/>
      <c r="S1131" s="262"/>
      <c r="T1131" s="263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64" t="s">
        <v>174</v>
      </c>
      <c r="AU1131" s="264" t="s">
        <v>82</v>
      </c>
      <c r="AV1131" s="14" t="s">
        <v>82</v>
      </c>
      <c r="AW1131" s="14" t="s">
        <v>34</v>
      </c>
      <c r="AX1131" s="14" t="s">
        <v>73</v>
      </c>
      <c r="AY1131" s="264" t="s">
        <v>164</v>
      </c>
    </row>
    <row r="1132" s="15" customFormat="1">
      <c r="A1132" s="15"/>
      <c r="B1132" s="276"/>
      <c r="C1132" s="277"/>
      <c r="D1132" s="240" t="s">
        <v>174</v>
      </c>
      <c r="E1132" s="278" t="s">
        <v>21</v>
      </c>
      <c r="F1132" s="279" t="s">
        <v>225</v>
      </c>
      <c r="G1132" s="277"/>
      <c r="H1132" s="280">
        <v>1096.7760000000001</v>
      </c>
      <c r="I1132" s="281"/>
      <c r="J1132" s="277"/>
      <c r="K1132" s="277"/>
      <c r="L1132" s="282"/>
      <c r="M1132" s="283"/>
      <c r="N1132" s="284"/>
      <c r="O1132" s="284"/>
      <c r="P1132" s="284"/>
      <c r="Q1132" s="284"/>
      <c r="R1132" s="284"/>
      <c r="S1132" s="284"/>
      <c r="T1132" s="285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T1132" s="286" t="s">
        <v>174</v>
      </c>
      <c r="AU1132" s="286" t="s">
        <v>82</v>
      </c>
      <c r="AV1132" s="15" t="s">
        <v>171</v>
      </c>
      <c r="AW1132" s="15" t="s">
        <v>34</v>
      </c>
      <c r="AX1132" s="15" t="s">
        <v>80</v>
      </c>
      <c r="AY1132" s="286" t="s">
        <v>164</v>
      </c>
    </row>
    <row r="1133" s="2" customFormat="1" ht="16.5" customHeight="1">
      <c r="A1133" s="39"/>
      <c r="B1133" s="40"/>
      <c r="C1133" s="227" t="s">
        <v>1175</v>
      </c>
      <c r="D1133" s="227" t="s">
        <v>166</v>
      </c>
      <c r="E1133" s="228" t="s">
        <v>1176</v>
      </c>
      <c r="F1133" s="229" t="s">
        <v>1177</v>
      </c>
      <c r="G1133" s="230" t="s">
        <v>204</v>
      </c>
      <c r="H1133" s="231">
        <v>170563.67999999999</v>
      </c>
      <c r="I1133" s="232"/>
      <c r="J1133" s="233">
        <f>ROUND(I1133*H1133,2)</f>
        <v>0</v>
      </c>
      <c r="K1133" s="229" t="s">
        <v>170</v>
      </c>
      <c r="L1133" s="45"/>
      <c r="M1133" s="234" t="s">
        <v>21</v>
      </c>
      <c r="N1133" s="235" t="s">
        <v>44</v>
      </c>
      <c r="O1133" s="85"/>
      <c r="P1133" s="236">
        <f>O1133*H1133</f>
        <v>0</v>
      </c>
      <c r="Q1133" s="236">
        <v>0</v>
      </c>
      <c r="R1133" s="236">
        <f>Q1133*H1133</f>
        <v>0</v>
      </c>
      <c r="S1133" s="236">
        <v>0</v>
      </c>
      <c r="T1133" s="237">
        <f>S1133*H1133</f>
        <v>0</v>
      </c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R1133" s="238" t="s">
        <v>171</v>
      </c>
      <c r="AT1133" s="238" t="s">
        <v>166</v>
      </c>
      <c r="AU1133" s="238" t="s">
        <v>82</v>
      </c>
      <c r="AY1133" s="18" t="s">
        <v>164</v>
      </c>
      <c r="BE1133" s="239">
        <f>IF(N1133="základní",J1133,0)</f>
        <v>0</v>
      </c>
      <c r="BF1133" s="239">
        <f>IF(N1133="snížená",J1133,0)</f>
        <v>0</v>
      </c>
      <c r="BG1133" s="239">
        <f>IF(N1133="zákl. přenesená",J1133,0)</f>
        <v>0</v>
      </c>
      <c r="BH1133" s="239">
        <f>IF(N1133="sníž. přenesená",J1133,0)</f>
        <v>0</v>
      </c>
      <c r="BI1133" s="239">
        <f>IF(N1133="nulová",J1133,0)</f>
        <v>0</v>
      </c>
      <c r="BJ1133" s="18" t="s">
        <v>80</v>
      </c>
      <c r="BK1133" s="239">
        <f>ROUND(I1133*H1133,2)</f>
        <v>0</v>
      </c>
      <c r="BL1133" s="18" t="s">
        <v>171</v>
      </c>
      <c r="BM1133" s="238" t="s">
        <v>1178</v>
      </c>
    </row>
    <row r="1134" s="2" customFormat="1">
      <c r="A1134" s="39"/>
      <c r="B1134" s="40"/>
      <c r="C1134" s="41"/>
      <c r="D1134" s="240" t="s">
        <v>173</v>
      </c>
      <c r="E1134" s="41"/>
      <c r="F1134" s="241" t="s">
        <v>1177</v>
      </c>
      <c r="G1134" s="41"/>
      <c r="H1134" s="41"/>
      <c r="I1134" s="147"/>
      <c r="J1134" s="41"/>
      <c r="K1134" s="41"/>
      <c r="L1134" s="45"/>
      <c r="M1134" s="242"/>
      <c r="N1134" s="243"/>
      <c r="O1134" s="85"/>
      <c r="P1134" s="85"/>
      <c r="Q1134" s="85"/>
      <c r="R1134" s="85"/>
      <c r="S1134" s="85"/>
      <c r="T1134" s="86"/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T1134" s="18" t="s">
        <v>173</v>
      </c>
      <c r="AU1134" s="18" t="s">
        <v>82</v>
      </c>
    </row>
    <row r="1135" s="13" customFormat="1">
      <c r="A1135" s="13"/>
      <c r="B1135" s="244"/>
      <c r="C1135" s="245"/>
      <c r="D1135" s="240" t="s">
        <v>174</v>
      </c>
      <c r="E1135" s="246" t="s">
        <v>21</v>
      </c>
      <c r="F1135" s="247" t="s">
        <v>1142</v>
      </c>
      <c r="G1135" s="245"/>
      <c r="H1135" s="246" t="s">
        <v>21</v>
      </c>
      <c r="I1135" s="248"/>
      <c r="J1135" s="245"/>
      <c r="K1135" s="245"/>
      <c r="L1135" s="249"/>
      <c r="M1135" s="250"/>
      <c r="N1135" s="251"/>
      <c r="O1135" s="251"/>
      <c r="P1135" s="251"/>
      <c r="Q1135" s="251"/>
      <c r="R1135" s="251"/>
      <c r="S1135" s="251"/>
      <c r="T1135" s="252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53" t="s">
        <v>174</v>
      </c>
      <c r="AU1135" s="253" t="s">
        <v>82</v>
      </c>
      <c r="AV1135" s="13" t="s">
        <v>80</v>
      </c>
      <c r="AW1135" s="13" t="s">
        <v>34</v>
      </c>
      <c r="AX1135" s="13" t="s">
        <v>73</v>
      </c>
      <c r="AY1135" s="253" t="s">
        <v>164</v>
      </c>
    </row>
    <row r="1136" s="14" customFormat="1">
      <c r="A1136" s="14"/>
      <c r="B1136" s="254"/>
      <c r="C1136" s="255"/>
      <c r="D1136" s="240" t="s">
        <v>174</v>
      </c>
      <c r="E1136" s="256" t="s">
        <v>21</v>
      </c>
      <c r="F1136" s="257" t="s">
        <v>1143</v>
      </c>
      <c r="G1136" s="255"/>
      <c r="H1136" s="258">
        <v>26856</v>
      </c>
      <c r="I1136" s="259"/>
      <c r="J1136" s="255"/>
      <c r="K1136" s="255"/>
      <c r="L1136" s="260"/>
      <c r="M1136" s="261"/>
      <c r="N1136" s="262"/>
      <c r="O1136" s="262"/>
      <c r="P1136" s="262"/>
      <c r="Q1136" s="262"/>
      <c r="R1136" s="262"/>
      <c r="S1136" s="262"/>
      <c r="T1136" s="263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4" t="s">
        <v>174</v>
      </c>
      <c r="AU1136" s="264" t="s">
        <v>82</v>
      </c>
      <c r="AV1136" s="14" t="s">
        <v>82</v>
      </c>
      <c r="AW1136" s="14" t="s">
        <v>34</v>
      </c>
      <c r="AX1136" s="14" t="s">
        <v>73</v>
      </c>
      <c r="AY1136" s="264" t="s">
        <v>164</v>
      </c>
    </row>
    <row r="1137" s="13" customFormat="1">
      <c r="A1137" s="13"/>
      <c r="B1137" s="244"/>
      <c r="C1137" s="245"/>
      <c r="D1137" s="240" t="s">
        <v>174</v>
      </c>
      <c r="E1137" s="246" t="s">
        <v>21</v>
      </c>
      <c r="F1137" s="247" t="s">
        <v>1164</v>
      </c>
      <c r="G1137" s="245"/>
      <c r="H1137" s="246" t="s">
        <v>21</v>
      </c>
      <c r="I1137" s="248"/>
      <c r="J1137" s="245"/>
      <c r="K1137" s="245"/>
      <c r="L1137" s="249"/>
      <c r="M1137" s="250"/>
      <c r="N1137" s="251"/>
      <c r="O1137" s="251"/>
      <c r="P1137" s="251"/>
      <c r="Q1137" s="251"/>
      <c r="R1137" s="251"/>
      <c r="S1137" s="251"/>
      <c r="T1137" s="25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53" t="s">
        <v>174</v>
      </c>
      <c r="AU1137" s="253" t="s">
        <v>82</v>
      </c>
      <c r="AV1137" s="13" t="s">
        <v>80</v>
      </c>
      <c r="AW1137" s="13" t="s">
        <v>34</v>
      </c>
      <c r="AX1137" s="13" t="s">
        <v>73</v>
      </c>
      <c r="AY1137" s="253" t="s">
        <v>164</v>
      </c>
    </row>
    <row r="1138" s="14" customFormat="1">
      <c r="A1138" s="14"/>
      <c r="B1138" s="254"/>
      <c r="C1138" s="255"/>
      <c r="D1138" s="240" t="s">
        <v>174</v>
      </c>
      <c r="E1138" s="256" t="s">
        <v>21</v>
      </c>
      <c r="F1138" s="257" t="s">
        <v>1165</v>
      </c>
      <c r="G1138" s="255"/>
      <c r="H1138" s="258">
        <v>143707.67999999999</v>
      </c>
      <c r="I1138" s="259"/>
      <c r="J1138" s="255"/>
      <c r="K1138" s="255"/>
      <c r="L1138" s="260"/>
      <c r="M1138" s="261"/>
      <c r="N1138" s="262"/>
      <c r="O1138" s="262"/>
      <c r="P1138" s="262"/>
      <c r="Q1138" s="262"/>
      <c r="R1138" s="262"/>
      <c r="S1138" s="262"/>
      <c r="T1138" s="263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4" t="s">
        <v>174</v>
      </c>
      <c r="AU1138" s="264" t="s">
        <v>82</v>
      </c>
      <c r="AV1138" s="14" t="s">
        <v>82</v>
      </c>
      <c r="AW1138" s="14" t="s">
        <v>34</v>
      </c>
      <c r="AX1138" s="14" t="s">
        <v>73</v>
      </c>
      <c r="AY1138" s="264" t="s">
        <v>164</v>
      </c>
    </row>
    <row r="1139" s="15" customFormat="1">
      <c r="A1139" s="15"/>
      <c r="B1139" s="276"/>
      <c r="C1139" s="277"/>
      <c r="D1139" s="240" t="s">
        <v>174</v>
      </c>
      <c r="E1139" s="278" t="s">
        <v>21</v>
      </c>
      <c r="F1139" s="279" t="s">
        <v>225</v>
      </c>
      <c r="G1139" s="277"/>
      <c r="H1139" s="280">
        <v>170563.67999999999</v>
      </c>
      <c r="I1139" s="281"/>
      <c r="J1139" s="277"/>
      <c r="K1139" s="277"/>
      <c r="L1139" s="282"/>
      <c r="M1139" s="283"/>
      <c r="N1139" s="284"/>
      <c r="O1139" s="284"/>
      <c r="P1139" s="284"/>
      <c r="Q1139" s="284"/>
      <c r="R1139" s="284"/>
      <c r="S1139" s="284"/>
      <c r="T1139" s="285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286" t="s">
        <v>174</v>
      </c>
      <c r="AU1139" s="286" t="s">
        <v>82</v>
      </c>
      <c r="AV1139" s="15" t="s">
        <v>171</v>
      </c>
      <c r="AW1139" s="15" t="s">
        <v>34</v>
      </c>
      <c r="AX1139" s="15" t="s">
        <v>80</v>
      </c>
      <c r="AY1139" s="286" t="s">
        <v>164</v>
      </c>
    </row>
    <row r="1140" s="2" customFormat="1" ht="16.5" customHeight="1">
      <c r="A1140" s="39"/>
      <c r="B1140" s="40"/>
      <c r="C1140" s="227" t="s">
        <v>1179</v>
      </c>
      <c r="D1140" s="227" t="s">
        <v>166</v>
      </c>
      <c r="E1140" s="228" t="s">
        <v>1180</v>
      </c>
      <c r="F1140" s="229" t="s">
        <v>1181</v>
      </c>
      <c r="G1140" s="230" t="s">
        <v>204</v>
      </c>
      <c r="H1140" s="231">
        <v>1096.7760000000001</v>
      </c>
      <c r="I1140" s="232"/>
      <c r="J1140" s="233">
        <f>ROUND(I1140*H1140,2)</f>
        <v>0</v>
      </c>
      <c r="K1140" s="229" t="s">
        <v>170</v>
      </c>
      <c r="L1140" s="45"/>
      <c r="M1140" s="234" t="s">
        <v>21</v>
      </c>
      <c r="N1140" s="235" t="s">
        <v>44</v>
      </c>
      <c r="O1140" s="85"/>
      <c r="P1140" s="236">
        <f>O1140*H1140</f>
        <v>0</v>
      </c>
      <c r="Q1140" s="236">
        <v>0</v>
      </c>
      <c r="R1140" s="236">
        <f>Q1140*H1140</f>
        <v>0</v>
      </c>
      <c r="S1140" s="236">
        <v>0</v>
      </c>
      <c r="T1140" s="237">
        <f>S1140*H1140</f>
        <v>0</v>
      </c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R1140" s="238" t="s">
        <v>171</v>
      </c>
      <c r="AT1140" s="238" t="s">
        <v>166</v>
      </c>
      <c r="AU1140" s="238" t="s">
        <v>82</v>
      </c>
      <c r="AY1140" s="18" t="s">
        <v>164</v>
      </c>
      <c r="BE1140" s="239">
        <f>IF(N1140="základní",J1140,0)</f>
        <v>0</v>
      </c>
      <c r="BF1140" s="239">
        <f>IF(N1140="snížená",J1140,0)</f>
        <v>0</v>
      </c>
      <c r="BG1140" s="239">
        <f>IF(N1140="zákl. přenesená",J1140,0)</f>
        <v>0</v>
      </c>
      <c r="BH1140" s="239">
        <f>IF(N1140="sníž. přenesená",J1140,0)</f>
        <v>0</v>
      </c>
      <c r="BI1140" s="239">
        <f>IF(N1140="nulová",J1140,0)</f>
        <v>0</v>
      </c>
      <c r="BJ1140" s="18" t="s">
        <v>80</v>
      </c>
      <c r="BK1140" s="239">
        <f>ROUND(I1140*H1140,2)</f>
        <v>0</v>
      </c>
      <c r="BL1140" s="18" t="s">
        <v>171</v>
      </c>
      <c r="BM1140" s="238" t="s">
        <v>1182</v>
      </c>
    </row>
    <row r="1141" s="2" customFormat="1">
      <c r="A1141" s="39"/>
      <c r="B1141" s="40"/>
      <c r="C1141" s="41"/>
      <c r="D1141" s="240" t="s">
        <v>173</v>
      </c>
      <c r="E1141" s="41"/>
      <c r="F1141" s="241" t="s">
        <v>1181</v>
      </c>
      <c r="G1141" s="41"/>
      <c r="H1141" s="41"/>
      <c r="I1141" s="147"/>
      <c r="J1141" s="41"/>
      <c r="K1141" s="41"/>
      <c r="L1141" s="45"/>
      <c r="M1141" s="242"/>
      <c r="N1141" s="243"/>
      <c r="O1141" s="85"/>
      <c r="P1141" s="85"/>
      <c r="Q1141" s="85"/>
      <c r="R1141" s="85"/>
      <c r="S1141" s="85"/>
      <c r="T1141" s="86"/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T1141" s="18" t="s">
        <v>173</v>
      </c>
      <c r="AU1141" s="18" t="s">
        <v>82</v>
      </c>
    </row>
    <row r="1142" s="12" customFormat="1" ht="22.8" customHeight="1">
      <c r="A1142" s="12"/>
      <c r="B1142" s="211"/>
      <c r="C1142" s="212"/>
      <c r="D1142" s="213" t="s">
        <v>72</v>
      </c>
      <c r="E1142" s="225" t="s">
        <v>1023</v>
      </c>
      <c r="F1142" s="225" t="s">
        <v>1183</v>
      </c>
      <c r="G1142" s="212"/>
      <c r="H1142" s="212"/>
      <c r="I1142" s="215"/>
      <c r="J1142" s="226">
        <f>BK1142</f>
        <v>0</v>
      </c>
      <c r="K1142" s="212"/>
      <c r="L1142" s="217"/>
      <c r="M1142" s="218"/>
      <c r="N1142" s="219"/>
      <c r="O1142" s="219"/>
      <c r="P1142" s="220">
        <f>SUM(P1143:P1484)</f>
        <v>0</v>
      </c>
      <c r="Q1142" s="219"/>
      <c r="R1142" s="220">
        <f>SUM(R1143:R1484)</f>
        <v>0</v>
      </c>
      <c r="S1142" s="219"/>
      <c r="T1142" s="221">
        <f>SUM(T1143:T1484)</f>
        <v>235.25706900000003</v>
      </c>
      <c r="U1142" s="12"/>
      <c r="V1142" s="12"/>
      <c r="W1142" s="12"/>
      <c r="X1142" s="12"/>
      <c r="Y1142" s="12"/>
      <c r="Z1142" s="12"/>
      <c r="AA1142" s="12"/>
      <c r="AB1142" s="12"/>
      <c r="AC1142" s="12"/>
      <c r="AD1142" s="12"/>
      <c r="AE1142" s="12"/>
      <c r="AR1142" s="222" t="s">
        <v>80</v>
      </c>
      <c r="AT1142" s="223" t="s">
        <v>72</v>
      </c>
      <c r="AU1142" s="223" t="s">
        <v>80</v>
      </c>
      <c r="AY1142" s="222" t="s">
        <v>164</v>
      </c>
      <c r="BK1142" s="224">
        <f>SUM(BK1143:BK1484)</f>
        <v>0</v>
      </c>
    </row>
    <row r="1143" s="2" customFormat="1" ht="21.75" customHeight="1">
      <c r="A1143" s="39"/>
      <c r="B1143" s="40"/>
      <c r="C1143" s="227" t="s">
        <v>1184</v>
      </c>
      <c r="D1143" s="227" t="s">
        <v>166</v>
      </c>
      <c r="E1143" s="228" t="s">
        <v>1185</v>
      </c>
      <c r="F1143" s="229" t="s">
        <v>1186</v>
      </c>
      <c r="G1143" s="230" t="s">
        <v>169</v>
      </c>
      <c r="H1143" s="231">
        <v>0.50600000000000001</v>
      </c>
      <c r="I1143" s="232"/>
      <c r="J1143" s="233">
        <f>ROUND(I1143*H1143,2)</f>
        <v>0</v>
      </c>
      <c r="K1143" s="229" t="s">
        <v>170</v>
      </c>
      <c r="L1143" s="45"/>
      <c r="M1143" s="234" t="s">
        <v>21</v>
      </c>
      <c r="N1143" s="235" t="s">
        <v>44</v>
      </c>
      <c r="O1143" s="85"/>
      <c r="P1143" s="236">
        <f>O1143*H1143</f>
        <v>0</v>
      </c>
      <c r="Q1143" s="236">
        <v>0</v>
      </c>
      <c r="R1143" s="236">
        <f>Q1143*H1143</f>
        <v>0</v>
      </c>
      <c r="S1143" s="236">
        <v>1.671</v>
      </c>
      <c r="T1143" s="237">
        <f>S1143*H1143</f>
        <v>0.845526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38" t="s">
        <v>171</v>
      </c>
      <c r="AT1143" s="238" t="s">
        <v>166</v>
      </c>
      <c r="AU1143" s="238" t="s">
        <v>82</v>
      </c>
      <c r="AY1143" s="18" t="s">
        <v>164</v>
      </c>
      <c r="BE1143" s="239">
        <f>IF(N1143="základní",J1143,0)</f>
        <v>0</v>
      </c>
      <c r="BF1143" s="239">
        <f>IF(N1143="snížená",J1143,0)</f>
        <v>0</v>
      </c>
      <c r="BG1143" s="239">
        <f>IF(N1143="zákl. přenesená",J1143,0)</f>
        <v>0</v>
      </c>
      <c r="BH1143" s="239">
        <f>IF(N1143="sníž. přenesená",J1143,0)</f>
        <v>0</v>
      </c>
      <c r="BI1143" s="239">
        <f>IF(N1143="nulová",J1143,0)</f>
        <v>0</v>
      </c>
      <c r="BJ1143" s="18" t="s">
        <v>80</v>
      </c>
      <c r="BK1143" s="239">
        <f>ROUND(I1143*H1143,2)</f>
        <v>0</v>
      </c>
      <c r="BL1143" s="18" t="s">
        <v>171</v>
      </c>
      <c r="BM1143" s="238" t="s">
        <v>1187</v>
      </c>
    </row>
    <row r="1144" s="2" customFormat="1">
      <c r="A1144" s="39"/>
      <c r="B1144" s="40"/>
      <c r="C1144" s="41"/>
      <c r="D1144" s="240" t="s">
        <v>173</v>
      </c>
      <c r="E1144" s="41"/>
      <c r="F1144" s="241" t="s">
        <v>1186</v>
      </c>
      <c r="G1144" s="41"/>
      <c r="H1144" s="41"/>
      <c r="I1144" s="147"/>
      <c r="J1144" s="41"/>
      <c r="K1144" s="41"/>
      <c r="L1144" s="45"/>
      <c r="M1144" s="242"/>
      <c r="N1144" s="243"/>
      <c r="O1144" s="85"/>
      <c r="P1144" s="85"/>
      <c r="Q1144" s="85"/>
      <c r="R1144" s="85"/>
      <c r="S1144" s="85"/>
      <c r="T1144" s="86"/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T1144" s="18" t="s">
        <v>173</v>
      </c>
      <c r="AU1144" s="18" t="s">
        <v>82</v>
      </c>
    </row>
    <row r="1145" s="13" customFormat="1">
      <c r="A1145" s="13"/>
      <c r="B1145" s="244"/>
      <c r="C1145" s="245"/>
      <c r="D1145" s="240" t="s">
        <v>174</v>
      </c>
      <c r="E1145" s="246" t="s">
        <v>21</v>
      </c>
      <c r="F1145" s="247" t="s">
        <v>1188</v>
      </c>
      <c r="G1145" s="245"/>
      <c r="H1145" s="246" t="s">
        <v>21</v>
      </c>
      <c r="I1145" s="248"/>
      <c r="J1145" s="245"/>
      <c r="K1145" s="245"/>
      <c r="L1145" s="249"/>
      <c r="M1145" s="250"/>
      <c r="N1145" s="251"/>
      <c r="O1145" s="251"/>
      <c r="P1145" s="251"/>
      <c r="Q1145" s="251"/>
      <c r="R1145" s="251"/>
      <c r="S1145" s="251"/>
      <c r="T1145" s="252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53" t="s">
        <v>174</v>
      </c>
      <c r="AU1145" s="253" t="s">
        <v>82</v>
      </c>
      <c r="AV1145" s="13" t="s">
        <v>80</v>
      </c>
      <c r="AW1145" s="13" t="s">
        <v>34</v>
      </c>
      <c r="AX1145" s="13" t="s">
        <v>73</v>
      </c>
      <c r="AY1145" s="253" t="s">
        <v>164</v>
      </c>
    </row>
    <row r="1146" s="13" customFormat="1">
      <c r="A1146" s="13"/>
      <c r="B1146" s="244"/>
      <c r="C1146" s="245"/>
      <c r="D1146" s="240" t="s">
        <v>174</v>
      </c>
      <c r="E1146" s="246" t="s">
        <v>21</v>
      </c>
      <c r="F1146" s="247" t="s">
        <v>1189</v>
      </c>
      <c r="G1146" s="245"/>
      <c r="H1146" s="246" t="s">
        <v>21</v>
      </c>
      <c r="I1146" s="248"/>
      <c r="J1146" s="245"/>
      <c r="K1146" s="245"/>
      <c r="L1146" s="249"/>
      <c r="M1146" s="250"/>
      <c r="N1146" s="251"/>
      <c r="O1146" s="251"/>
      <c r="P1146" s="251"/>
      <c r="Q1146" s="251"/>
      <c r="R1146" s="251"/>
      <c r="S1146" s="251"/>
      <c r="T1146" s="25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53" t="s">
        <v>174</v>
      </c>
      <c r="AU1146" s="253" t="s">
        <v>82</v>
      </c>
      <c r="AV1146" s="13" t="s">
        <v>80</v>
      </c>
      <c r="AW1146" s="13" t="s">
        <v>34</v>
      </c>
      <c r="AX1146" s="13" t="s">
        <v>73</v>
      </c>
      <c r="AY1146" s="253" t="s">
        <v>164</v>
      </c>
    </row>
    <row r="1147" s="14" customFormat="1">
      <c r="A1147" s="14"/>
      <c r="B1147" s="254"/>
      <c r="C1147" s="255"/>
      <c r="D1147" s="240" t="s">
        <v>174</v>
      </c>
      <c r="E1147" s="256" t="s">
        <v>21</v>
      </c>
      <c r="F1147" s="257" t="s">
        <v>1190</v>
      </c>
      <c r="G1147" s="255"/>
      <c r="H1147" s="258">
        <v>0.50600000000000001</v>
      </c>
      <c r="I1147" s="259"/>
      <c r="J1147" s="255"/>
      <c r="K1147" s="255"/>
      <c r="L1147" s="260"/>
      <c r="M1147" s="261"/>
      <c r="N1147" s="262"/>
      <c r="O1147" s="262"/>
      <c r="P1147" s="262"/>
      <c r="Q1147" s="262"/>
      <c r="R1147" s="262"/>
      <c r="S1147" s="262"/>
      <c r="T1147" s="263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64" t="s">
        <v>174</v>
      </c>
      <c r="AU1147" s="264" t="s">
        <v>82</v>
      </c>
      <c r="AV1147" s="14" t="s">
        <v>82</v>
      </c>
      <c r="AW1147" s="14" t="s">
        <v>34</v>
      </c>
      <c r="AX1147" s="14" t="s">
        <v>80</v>
      </c>
      <c r="AY1147" s="264" t="s">
        <v>164</v>
      </c>
    </row>
    <row r="1148" s="2" customFormat="1" ht="16.5" customHeight="1">
      <c r="A1148" s="39"/>
      <c r="B1148" s="40"/>
      <c r="C1148" s="227" t="s">
        <v>1191</v>
      </c>
      <c r="D1148" s="227" t="s">
        <v>166</v>
      </c>
      <c r="E1148" s="228" t="s">
        <v>1192</v>
      </c>
      <c r="F1148" s="229" t="s">
        <v>1193</v>
      </c>
      <c r="G1148" s="230" t="s">
        <v>204</v>
      </c>
      <c r="H1148" s="231">
        <v>183.88800000000001</v>
      </c>
      <c r="I1148" s="232"/>
      <c r="J1148" s="233">
        <f>ROUND(I1148*H1148,2)</f>
        <v>0</v>
      </c>
      <c r="K1148" s="229" t="s">
        <v>170</v>
      </c>
      <c r="L1148" s="45"/>
      <c r="M1148" s="234" t="s">
        <v>21</v>
      </c>
      <c r="N1148" s="235" t="s">
        <v>44</v>
      </c>
      <c r="O1148" s="85"/>
      <c r="P1148" s="236">
        <f>O1148*H1148</f>
        <v>0</v>
      </c>
      <c r="Q1148" s="236">
        <v>0</v>
      </c>
      <c r="R1148" s="236">
        <f>Q1148*H1148</f>
        <v>0</v>
      </c>
      <c r="S1148" s="236">
        <v>0.050000000000000003</v>
      </c>
      <c r="T1148" s="237">
        <f>S1148*H1148</f>
        <v>9.1943999999999999</v>
      </c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R1148" s="238" t="s">
        <v>171</v>
      </c>
      <c r="AT1148" s="238" t="s">
        <v>166</v>
      </c>
      <c r="AU1148" s="238" t="s">
        <v>82</v>
      </c>
      <c r="AY1148" s="18" t="s">
        <v>164</v>
      </c>
      <c r="BE1148" s="239">
        <f>IF(N1148="základní",J1148,0)</f>
        <v>0</v>
      </c>
      <c r="BF1148" s="239">
        <f>IF(N1148="snížená",J1148,0)</f>
        <v>0</v>
      </c>
      <c r="BG1148" s="239">
        <f>IF(N1148="zákl. přenesená",J1148,0)</f>
        <v>0</v>
      </c>
      <c r="BH1148" s="239">
        <f>IF(N1148="sníž. přenesená",J1148,0)</f>
        <v>0</v>
      </c>
      <c r="BI1148" s="239">
        <f>IF(N1148="nulová",J1148,0)</f>
        <v>0</v>
      </c>
      <c r="BJ1148" s="18" t="s">
        <v>80</v>
      </c>
      <c r="BK1148" s="239">
        <f>ROUND(I1148*H1148,2)</f>
        <v>0</v>
      </c>
      <c r="BL1148" s="18" t="s">
        <v>171</v>
      </c>
      <c r="BM1148" s="238" t="s">
        <v>1194</v>
      </c>
    </row>
    <row r="1149" s="2" customFormat="1">
      <c r="A1149" s="39"/>
      <c r="B1149" s="40"/>
      <c r="C1149" s="41"/>
      <c r="D1149" s="240" t="s">
        <v>173</v>
      </c>
      <c r="E1149" s="41"/>
      <c r="F1149" s="241" t="s">
        <v>1193</v>
      </c>
      <c r="G1149" s="41"/>
      <c r="H1149" s="41"/>
      <c r="I1149" s="147"/>
      <c r="J1149" s="41"/>
      <c r="K1149" s="41"/>
      <c r="L1149" s="45"/>
      <c r="M1149" s="242"/>
      <c r="N1149" s="243"/>
      <c r="O1149" s="85"/>
      <c r="P1149" s="85"/>
      <c r="Q1149" s="85"/>
      <c r="R1149" s="85"/>
      <c r="S1149" s="85"/>
      <c r="T1149" s="86"/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T1149" s="18" t="s">
        <v>173</v>
      </c>
      <c r="AU1149" s="18" t="s">
        <v>82</v>
      </c>
    </row>
    <row r="1150" s="13" customFormat="1">
      <c r="A1150" s="13"/>
      <c r="B1150" s="244"/>
      <c r="C1150" s="245"/>
      <c r="D1150" s="240" t="s">
        <v>174</v>
      </c>
      <c r="E1150" s="246" t="s">
        <v>21</v>
      </c>
      <c r="F1150" s="247" t="s">
        <v>1195</v>
      </c>
      <c r="G1150" s="245"/>
      <c r="H1150" s="246" t="s">
        <v>21</v>
      </c>
      <c r="I1150" s="248"/>
      <c r="J1150" s="245"/>
      <c r="K1150" s="245"/>
      <c r="L1150" s="249"/>
      <c r="M1150" s="250"/>
      <c r="N1150" s="251"/>
      <c r="O1150" s="251"/>
      <c r="P1150" s="251"/>
      <c r="Q1150" s="251"/>
      <c r="R1150" s="251"/>
      <c r="S1150" s="251"/>
      <c r="T1150" s="252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53" t="s">
        <v>174</v>
      </c>
      <c r="AU1150" s="253" t="s">
        <v>82</v>
      </c>
      <c r="AV1150" s="13" t="s">
        <v>80</v>
      </c>
      <c r="AW1150" s="13" t="s">
        <v>34</v>
      </c>
      <c r="AX1150" s="13" t="s">
        <v>73</v>
      </c>
      <c r="AY1150" s="253" t="s">
        <v>164</v>
      </c>
    </row>
    <row r="1151" s="13" customFormat="1">
      <c r="A1151" s="13"/>
      <c r="B1151" s="244"/>
      <c r="C1151" s="245"/>
      <c r="D1151" s="240" t="s">
        <v>174</v>
      </c>
      <c r="E1151" s="246" t="s">
        <v>21</v>
      </c>
      <c r="F1151" s="247" t="s">
        <v>420</v>
      </c>
      <c r="G1151" s="245"/>
      <c r="H1151" s="246" t="s">
        <v>21</v>
      </c>
      <c r="I1151" s="248"/>
      <c r="J1151" s="245"/>
      <c r="K1151" s="245"/>
      <c r="L1151" s="249"/>
      <c r="M1151" s="250"/>
      <c r="N1151" s="251"/>
      <c r="O1151" s="251"/>
      <c r="P1151" s="251"/>
      <c r="Q1151" s="251"/>
      <c r="R1151" s="251"/>
      <c r="S1151" s="251"/>
      <c r="T1151" s="252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53" t="s">
        <v>174</v>
      </c>
      <c r="AU1151" s="253" t="s">
        <v>82</v>
      </c>
      <c r="AV1151" s="13" t="s">
        <v>80</v>
      </c>
      <c r="AW1151" s="13" t="s">
        <v>34</v>
      </c>
      <c r="AX1151" s="13" t="s">
        <v>73</v>
      </c>
      <c r="AY1151" s="253" t="s">
        <v>164</v>
      </c>
    </row>
    <row r="1152" s="14" customFormat="1">
      <c r="A1152" s="14"/>
      <c r="B1152" s="254"/>
      <c r="C1152" s="255"/>
      <c r="D1152" s="240" t="s">
        <v>174</v>
      </c>
      <c r="E1152" s="256" t="s">
        <v>21</v>
      </c>
      <c r="F1152" s="257" t="s">
        <v>421</v>
      </c>
      <c r="G1152" s="255"/>
      <c r="H1152" s="258">
        <v>50.039999999999999</v>
      </c>
      <c r="I1152" s="259"/>
      <c r="J1152" s="255"/>
      <c r="K1152" s="255"/>
      <c r="L1152" s="260"/>
      <c r="M1152" s="261"/>
      <c r="N1152" s="262"/>
      <c r="O1152" s="262"/>
      <c r="P1152" s="262"/>
      <c r="Q1152" s="262"/>
      <c r="R1152" s="262"/>
      <c r="S1152" s="262"/>
      <c r="T1152" s="263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64" t="s">
        <v>174</v>
      </c>
      <c r="AU1152" s="264" t="s">
        <v>82</v>
      </c>
      <c r="AV1152" s="14" t="s">
        <v>82</v>
      </c>
      <c r="AW1152" s="14" t="s">
        <v>34</v>
      </c>
      <c r="AX1152" s="14" t="s">
        <v>73</v>
      </c>
      <c r="AY1152" s="264" t="s">
        <v>164</v>
      </c>
    </row>
    <row r="1153" s="14" customFormat="1">
      <c r="A1153" s="14"/>
      <c r="B1153" s="254"/>
      <c r="C1153" s="255"/>
      <c r="D1153" s="240" t="s">
        <v>174</v>
      </c>
      <c r="E1153" s="256" t="s">
        <v>21</v>
      </c>
      <c r="F1153" s="257" t="s">
        <v>422</v>
      </c>
      <c r="G1153" s="255"/>
      <c r="H1153" s="258">
        <v>62.591999999999999</v>
      </c>
      <c r="I1153" s="259"/>
      <c r="J1153" s="255"/>
      <c r="K1153" s="255"/>
      <c r="L1153" s="260"/>
      <c r="M1153" s="261"/>
      <c r="N1153" s="262"/>
      <c r="O1153" s="262"/>
      <c r="P1153" s="262"/>
      <c r="Q1153" s="262"/>
      <c r="R1153" s="262"/>
      <c r="S1153" s="262"/>
      <c r="T1153" s="263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64" t="s">
        <v>174</v>
      </c>
      <c r="AU1153" s="264" t="s">
        <v>82</v>
      </c>
      <c r="AV1153" s="14" t="s">
        <v>82</v>
      </c>
      <c r="AW1153" s="14" t="s">
        <v>34</v>
      </c>
      <c r="AX1153" s="14" t="s">
        <v>73</v>
      </c>
      <c r="AY1153" s="264" t="s">
        <v>164</v>
      </c>
    </row>
    <row r="1154" s="14" customFormat="1">
      <c r="A1154" s="14"/>
      <c r="B1154" s="254"/>
      <c r="C1154" s="255"/>
      <c r="D1154" s="240" t="s">
        <v>174</v>
      </c>
      <c r="E1154" s="256" t="s">
        <v>21</v>
      </c>
      <c r="F1154" s="257" t="s">
        <v>423</v>
      </c>
      <c r="G1154" s="255"/>
      <c r="H1154" s="258">
        <v>71.256</v>
      </c>
      <c r="I1154" s="259"/>
      <c r="J1154" s="255"/>
      <c r="K1154" s="255"/>
      <c r="L1154" s="260"/>
      <c r="M1154" s="261"/>
      <c r="N1154" s="262"/>
      <c r="O1154" s="262"/>
      <c r="P1154" s="262"/>
      <c r="Q1154" s="262"/>
      <c r="R1154" s="262"/>
      <c r="S1154" s="262"/>
      <c r="T1154" s="263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64" t="s">
        <v>174</v>
      </c>
      <c r="AU1154" s="264" t="s">
        <v>82</v>
      </c>
      <c r="AV1154" s="14" t="s">
        <v>82</v>
      </c>
      <c r="AW1154" s="14" t="s">
        <v>34</v>
      </c>
      <c r="AX1154" s="14" t="s">
        <v>73</v>
      </c>
      <c r="AY1154" s="264" t="s">
        <v>164</v>
      </c>
    </row>
    <row r="1155" s="15" customFormat="1">
      <c r="A1155" s="15"/>
      <c r="B1155" s="276"/>
      <c r="C1155" s="277"/>
      <c r="D1155" s="240" t="s">
        <v>174</v>
      </c>
      <c r="E1155" s="278" t="s">
        <v>21</v>
      </c>
      <c r="F1155" s="279" t="s">
        <v>225</v>
      </c>
      <c r="G1155" s="277"/>
      <c r="H1155" s="280">
        <v>183.88800000000001</v>
      </c>
      <c r="I1155" s="281"/>
      <c r="J1155" s="277"/>
      <c r="K1155" s="277"/>
      <c r="L1155" s="282"/>
      <c r="M1155" s="283"/>
      <c r="N1155" s="284"/>
      <c r="O1155" s="284"/>
      <c r="P1155" s="284"/>
      <c r="Q1155" s="284"/>
      <c r="R1155" s="284"/>
      <c r="S1155" s="284"/>
      <c r="T1155" s="285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T1155" s="286" t="s">
        <v>174</v>
      </c>
      <c r="AU1155" s="286" t="s">
        <v>82</v>
      </c>
      <c r="AV1155" s="15" t="s">
        <v>171</v>
      </c>
      <c r="AW1155" s="15" t="s">
        <v>34</v>
      </c>
      <c r="AX1155" s="15" t="s">
        <v>80</v>
      </c>
      <c r="AY1155" s="286" t="s">
        <v>164</v>
      </c>
    </row>
    <row r="1156" s="2" customFormat="1" ht="16.5" customHeight="1">
      <c r="A1156" s="39"/>
      <c r="B1156" s="40"/>
      <c r="C1156" s="227" t="s">
        <v>1196</v>
      </c>
      <c r="D1156" s="227" t="s">
        <v>166</v>
      </c>
      <c r="E1156" s="228" t="s">
        <v>1197</v>
      </c>
      <c r="F1156" s="229" t="s">
        <v>1198</v>
      </c>
      <c r="G1156" s="230" t="s">
        <v>204</v>
      </c>
      <c r="H1156" s="231">
        <v>183.88800000000001</v>
      </c>
      <c r="I1156" s="232"/>
      <c r="J1156" s="233">
        <f>ROUND(I1156*H1156,2)</f>
        <v>0</v>
      </c>
      <c r="K1156" s="229" t="s">
        <v>170</v>
      </c>
      <c r="L1156" s="45"/>
      <c r="M1156" s="234" t="s">
        <v>21</v>
      </c>
      <c r="N1156" s="235" t="s">
        <v>44</v>
      </c>
      <c r="O1156" s="85"/>
      <c r="P1156" s="236">
        <f>O1156*H1156</f>
        <v>0</v>
      </c>
      <c r="Q1156" s="236">
        <v>0</v>
      </c>
      <c r="R1156" s="236">
        <f>Q1156*H1156</f>
        <v>0</v>
      </c>
      <c r="S1156" s="236">
        <v>0.014</v>
      </c>
      <c r="T1156" s="237">
        <f>S1156*H1156</f>
        <v>2.5744320000000003</v>
      </c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R1156" s="238" t="s">
        <v>171</v>
      </c>
      <c r="AT1156" s="238" t="s">
        <v>166</v>
      </c>
      <c r="AU1156" s="238" t="s">
        <v>82</v>
      </c>
      <c r="AY1156" s="18" t="s">
        <v>164</v>
      </c>
      <c r="BE1156" s="239">
        <f>IF(N1156="základní",J1156,0)</f>
        <v>0</v>
      </c>
      <c r="BF1156" s="239">
        <f>IF(N1156="snížená",J1156,0)</f>
        <v>0</v>
      </c>
      <c r="BG1156" s="239">
        <f>IF(N1156="zákl. přenesená",J1156,0)</f>
        <v>0</v>
      </c>
      <c r="BH1156" s="239">
        <f>IF(N1156="sníž. přenesená",J1156,0)</f>
        <v>0</v>
      </c>
      <c r="BI1156" s="239">
        <f>IF(N1156="nulová",J1156,0)</f>
        <v>0</v>
      </c>
      <c r="BJ1156" s="18" t="s">
        <v>80</v>
      </c>
      <c r="BK1156" s="239">
        <f>ROUND(I1156*H1156,2)</f>
        <v>0</v>
      </c>
      <c r="BL1156" s="18" t="s">
        <v>171</v>
      </c>
      <c r="BM1156" s="238" t="s">
        <v>1199</v>
      </c>
    </row>
    <row r="1157" s="2" customFormat="1">
      <c r="A1157" s="39"/>
      <c r="B1157" s="40"/>
      <c r="C1157" s="41"/>
      <c r="D1157" s="240" t="s">
        <v>173</v>
      </c>
      <c r="E1157" s="41"/>
      <c r="F1157" s="241" t="s">
        <v>1198</v>
      </c>
      <c r="G1157" s="41"/>
      <c r="H1157" s="41"/>
      <c r="I1157" s="147"/>
      <c r="J1157" s="41"/>
      <c r="K1157" s="41"/>
      <c r="L1157" s="45"/>
      <c r="M1157" s="242"/>
      <c r="N1157" s="243"/>
      <c r="O1157" s="85"/>
      <c r="P1157" s="85"/>
      <c r="Q1157" s="85"/>
      <c r="R1157" s="85"/>
      <c r="S1157" s="85"/>
      <c r="T1157" s="86"/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T1157" s="18" t="s">
        <v>173</v>
      </c>
      <c r="AU1157" s="18" t="s">
        <v>82</v>
      </c>
    </row>
    <row r="1158" s="13" customFormat="1">
      <c r="A1158" s="13"/>
      <c r="B1158" s="244"/>
      <c r="C1158" s="245"/>
      <c r="D1158" s="240" t="s">
        <v>174</v>
      </c>
      <c r="E1158" s="246" t="s">
        <v>21</v>
      </c>
      <c r="F1158" s="247" t="s">
        <v>1200</v>
      </c>
      <c r="G1158" s="245"/>
      <c r="H1158" s="246" t="s">
        <v>21</v>
      </c>
      <c r="I1158" s="248"/>
      <c r="J1158" s="245"/>
      <c r="K1158" s="245"/>
      <c r="L1158" s="249"/>
      <c r="M1158" s="250"/>
      <c r="N1158" s="251"/>
      <c r="O1158" s="251"/>
      <c r="P1158" s="251"/>
      <c r="Q1158" s="251"/>
      <c r="R1158" s="251"/>
      <c r="S1158" s="251"/>
      <c r="T1158" s="252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53" t="s">
        <v>174</v>
      </c>
      <c r="AU1158" s="253" t="s">
        <v>82</v>
      </c>
      <c r="AV1158" s="13" t="s">
        <v>80</v>
      </c>
      <c r="AW1158" s="13" t="s">
        <v>34</v>
      </c>
      <c r="AX1158" s="13" t="s">
        <v>73</v>
      </c>
      <c r="AY1158" s="253" t="s">
        <v>164</v>
      </c>
    </row>
    <row r="1159" s="14" customFormat="1">
      <c r="A1159" s="14"/>
      <c r="B1159" s="254"/>
      <c r="C1159" s="255"/>
      <c r="D1159" s="240" t="s">
        <v>174</v>
      </c>
      <c r="E1159" s="256" t="s">
        <v>21</v>
      </c>
      <c r="F1159" s="257" t="s">
        <v>1201</v>
      </c>
      <c r="G1159" s="255"/>
      <c r="H1159" s="258">
        <v>183.88800000000001</v>
      </c>
      <c r="I1159" s="259"/>
      <c r="J1159" s="255"/>
      <c r="K1159" s="255"/>
      <c r="L1159" s="260"/>
      <c r="M1159" s="261"/>
      <c r="N1159" s="262"/>
      <c r="O1159" s="262"/>
      <c r="P1159" s="262"/>
      <c r="Q1159" s="262"/>
      <c r="R1159" s="262"/>
      <c r="S1159" s="262"/>
      <c r="T1159" s="263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64" t="s">
        <v>174</v>
      </c>
      <c r="AU1159" s="264" t="s">
        <v>82</v>
      </c>
      <c r="AV1159" s="14" t="s">
        <v>82</v>
      </c>
      <c r="AW1159" s="14" t="s">
        <v>34</v>
      </c>
      <c r="AX1159" s="14" t="s">
        <v>80</v>
      </c>
      <c r="AY1159" s="264" t="s">
        <v>164</v>
      </c>
    </row>
    <row r="1160" s="2" customFormat="1" ht="21.75" customHeight="1">
      <c r="A1160" s="39"/>
      <c r="B1160" s="40"/>
      <c r="C1160" s="227" t="s">
        <v>1202</v>
      </c>
      <c r="D1160" s="227" t="s">
        <v>166</v>
      </c>
      <c r="E1160" s="228" t="s">
        <v>1203</v>
      </c>
      <c r="F1160" s="229" t="s">
        <v>1204</v>
      </c>
      <c r="G1160" s="230" t="s">
        <v>204</v>
      </c>
      <c r="H1160" s="231">
        <v>576.97400000000005</v>
      </c>
      <c r="I1160" s="232"/>
      <c r="J1160" s="233">
        <f>ROUND(I1160*H1160,2)</f>
        <v>0</v>
      </c>
      <c r="K1160" s="229" t="s">
        <v>170</v>
      </c>
      <c r="L1160" s="45"/>
      <c r="M1160" s="234" t="s">
        <v>21</v>
      </c>
      <c r="N1160" s="235" t="s">
        <v>44</v>
      </c>
      <c r="O1160" s="85"/>
      <c r="P1160" s="236">
        <f>O1160*H1160</f>
        <v>0</v>
      </c>
      <c r="Q1160" s="236">
        <v>0</v>
      </c>
      <c r="R1160" s="236">
        <f>Q1160*H1160</f>
        <v>0</v>
      </c>
      <c r="S1160" s="236">
        <v>0.045999999999999999</v>
      </c>
      <c r="T1160" s="237">
        <f>S1160*H1160</f>
        <v>26.540804000000001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38" t="s">
        <v>171</v>
      </c>
      <c r="AT1160" s="238" t="s">
        <v>166</v>
      </c>
      <c r="AU1160" s="238" t="s">
        <v>82</v>
      </c>
      <c r="AY1160" s="18" t="s">
        <v>164</v>
      </c>
      <c r="BE1160" s="239">
        <f>IF(N1160="základní",J1160,0)</f>
        <v>0</v>
      </c>
      <c r="BF1160" s="239">
        <f>IF(N1160="snížená",J1160,0)</f>
        <v>0</v>
      </c>
      <c r="BG1160" s="239">
        <f>IF(N1160="zákl. přenesená",J1160,0)</f>
        <v>0</v>
      </c>
      <c r="BH1160" s="239">
        <f>IF(N1160="sníž. přenesená",J1160,0)</f>
        <v>0</v>
      </c>
      <c r="BI1160" s="239">
        <f>IF(N1160="nulová",J1160,0)</f>
        <v>0</v>
      </c>
      <c r="BJ1160" s="18" t="s">
        <v>80</v>
      </c>
      <c r="BK1160" s="239">
        <f>ROUND(I1160*H1160,2)</f>
        <v>0</v>
      </c>
      <c r="BL1160" s="18" t="s">
        <v>171</v>
      </c>
      <c r="BM1160" s="238" t="s">
        <v>1205</v>
      </c>
    </row>
    <row r="1161" s="2" customFormat="1">
      <c r="A1161" s="39"/>
      <c r="B1161" s="40"/>
      <c r="C1161" s="41"/>
      <c r="D1161" s="240" t="s">
        <v>173</v>
      </c>
      <c r="E1161" s="41"/>
      <c r="F1161" s="241" t="s">
        <v>1204</v>
      </c>
      <c r="G1161" s="41"/>
      <c r="H1161" s="41"/>
      <c r="I1161" s="147"/>
      <c r="J1161" s="41"/>
      <c r="K1161" s="41"/>
      <c r="L1161" s="45"/>
      <c r="M1161" s="242"/>
      <c r="N1161" s="243"/>
      <c r="O1161" s="85"/>
      <c r="P1161" s="85"/>
      <c r="Q1161" s="85"/>
      <c r="R1161" s="85"/>
      <c r="S1161" s="85"/>
      <c r="T1161" s="86"/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T1161" s="18" t="s">
        <v>173</v>
      </c>
      <c r="AU1161" s="18" t="s">
        <v>82</v>
      </c>
    </row>
    <row r="1162" s="13" customFormat="1">
      <c r="A1162" s="13"/>
      <c r="B1162" s="244"/>
      <c r="C1162" s="245"/>
      <c r="D1162" s="240" t="s">
        <v>174</v>
      </c>
      <c r="E1162" s="246" t="s">
        <v>21</v>
      </c>
      <c r="F1162" s="247" t="s">
        <v>1206</v>
      </c>
      <c r="G1162" s="245"/>
      <c r="H1162" s="246" t="s">
        <v>21</v>
      </c>
      <c r="I1162" s="248"/>
      <c r="J1162" s="245"/>
      <c r="K1162" s="245"/>
      <c r="L1162" s="249"/>
      <c r="M1162" s="250"/>
      <c r="N1162" s="251"/>
      <c r="O1162" s="251"/>
      <c r="P1162" s="251"/>
      <c r="Q1162" s="251"/>
      <c r="R1162" s="251"/>
      <c r="S1162" s="251"/>
      <c r="T1162" s="252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53" t="s">
        <v>174</v>
      </c>
      <c r="AU1162" s="253" t="s">
        <v>82</v>
      </c>
      <c r="AV1162" s="13" t="s">
        <v>80</v>
      </c>
      <c r="AW1162" s="13" t="s">
        <v>34</v>
      </c>
      <c r="AX1162" s="13" t="s">
        <v>73</v>
      </c>
      <c r="AY1162" s="253" t="s">
        <v>164</v>
      </c>
    </row>
    <row r="1163" s="13" customFormat="1">
      <c r="A1163" s="13"/>
      <c r="B1163" s="244"/>
      <c r="C1163" s="245"/>
      <c r="D1163" s="240" t="s">
        <v>174</v>
      </c>
      <c r="E1163" s="246" t="s">
        <v>21</v>
      </c>
      <c r="F1163" s="247" t="s">
        <v>1207</v>
      </c>
      <c r="G1163" s="245"/>
      <c r="H1163" s="246" t="s">
        <v>21</v>
      </c>
      <c r="I1163" s="248"/>
      <c r="J1163" s="245"/>
      <c r="K1163" s="245"/>
      <c r="L1163" s="249"/>
      <c r="M1163" s="250"/>
      <c r="N1163" s="251"/>
      <c r="O1163" s="251"/>
      <c r="P1163" s="251"/>
      <c r="Q1163" s="251"/>
      <c r="R1163" s="251"/>
      <c r="S1163" s="251"/>
      <c r="T1163" s="252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53" t="s">
        <v>174</v>
      </c>
      <c r="AU1163" s="253" t="s">
        <v>82</v>
      </c>
      <c r="AV1163" s="13" t="s">
        <v>80</v>
      </c>
      <c r="AW1163" s="13" t="s">
        <v>34</v>
      </c>
      <c r="AX1163" s="13" t="s">
        <v>73</v>
      </c>
      <c r="AY1163" s="253" t="s">
        <v>164</v>
      </c>
    </row>
    <row r="1164" s="13" customFormat="1">
      <c r="A1164" s="13"/>
      <c r="B1164" s="244"/>
      <c r="C1164" s="245"/>
      <c r="D1164" s="240" t="s">
        <v>174</v>
      </c>
      <c r="E1164" s="246" t="s">
        <v>21</v>
      </c>
      <c r="F1164" s="247" t="s">
        <v>429</v>
      </c>
      <c r="G1164" s="245"/>
      <c r="H1164" s="246" t="s">
        <v>21</v>
      </c>
      <c r="I1164" s="248"/>
      <c r="J1164" s="245"/>
      <c r="K1164" s="245"/>
      <c r="L1164" s="249"/>
      <c r="M1164" s="250"/>
      <c r="N1164" s="251"/>
      <c r="O1164" s="251"/>
      <c r="P1164" s="251"/>
      <c r="Q1164" s="251"/>
      <c r="R1164" s="251"/>
      <c r="S1164" s="251"/>
      <c r="T1164" s="252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53" t="s">
        <v>174</v>
      </c>
      <c r="AU1164" s="253" t="s">
        <v>82</v>
      </c>
      <c r="AV1164" s="13" t="s">
        <v>80</v>
      </c>
      <c r="AW1164" s="13" t="s">
        <v>34</v>
      </c>
      <c r="AX1164" s="13" t="s">
        <v>73</v>
      </c>
      <c r="AY1164" s="253" t="s">
        <v>164</v>
      </c>
    </row>
    <row r="1165" s="13" customFormat="1">
      <c r="A1165" s="13"/>
      <c r="B1165" s="244"/>
      <c r="C1165" s="245"/>
      <c r="D1165" s="240" t="s">
        <v>174</v>
      </c>
      <c r="E1165" s="246" t="s">
        <v>21</v>
      </c>
      <c r="F1165" s="247" t="s">
        <v>430</v>
      </c>
      <c r="G1165" s="245"/>
      <c r="H1165" s="246" t="s">
        <v>21</v>
      </c>
      <c r="I1165" s="248"/>
      <c r="J1165" s="245"/>
      <c r="K1165" s="245"/>
      <c r="L1165" s="249"/>
      <c r="M1165" s="250"/>
      <c r="N1165" s="251"/>
      <c r="O1165" s="251"/>
      <c r="P1165" s="251"/>
      <c r="Q1165" s="251"/>
      <c r="R1165" s="251"/>
      <c r="S1165" s="251"/>
      <c r="T1165" s="252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53" t="s">
        <v>174</v>
      </c>
      <c r="AU1165" s="253" t="s">
        <v>82</v>
      </c>
      <c r="AV1165" s="13" t="s">
        <v>80</v>
      </c>
      <c r="AW1165" s="13" t="s">
        <v>34</v>
      </c>
      <c r="AX1165" s="13" t="s">
        <v>73</v>
      </c>
      <c r="AY1165" s="253" t="s">
        <v>164</v>
      </c>
    </row>
    <row r="1166" s="14" customFormat="1">
      <c r="A1166" s="14"/>
      <c r="B1166" s="254"/>
      <c r="C1166" s="255"/>
      <c r="D1166" s="240" t="s">
        <v>174</v>
      </c>
      <c r="E1166" s="256" t="s">
        <v>21</v>
      </c>
      <c r="F1166" s="257" t="s">
        <v>431</v>
      </c>
      <c r="G1166" s="255"/>
      <c r="H1166" s="258">
        <v>24.359999999999999</v>
      </c>
      <c r="I1166" s="259"/>
      <c r="J1166" s="255"/>
      <c r="K1166" s="255"/>
      <c r="L1166" s="260"/>
      <c r="M1166" s="261"/>
      <c r="N1166" s="262"/>
      <c r="O1166" s="262"/>
      <c r="P1166" s="262"/>
      <c r="Q1166" s="262"/>
      <c r="R1166" s="262"/>
      <c r="S1166" s="262"/>
      <c r="T1166" s="263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64" t="s">
        <v>174</v>
      </c>
      <c r="AU1166" s="264" t="s">
        <v>82</v>
      </c>
      <c r="AV1166" s="14" t="s">
        <v>82</v>
      </c>
      <c r="AW1166" s="14" t="s">
        <v>34</v>
      </c>
      <c r="AX1166" s="14" t="s">
        <v>73</v>
      </c>
      <c r="AY1166" s="264" t="s">
        <v>164</v>
      </c>
    </row>
    <row r="1167" s="14" customFormat="1">
      <c r="A1167" s="14"/>
      <c r="B1167" s="254"/>
      <c r="C1167" s="255"/>
      <c r="D1167" s="240" t="s">
        <v>174</v>
      </c>
      <c r="E1167" s="256" t="s">
        <v>21</v>
      </c>
      <c r="F1167" s="257" t="s">
        <v>432</v>
      </c>
      <c r="G1167" s="255"/>
      <c r="H1167" s="258">
        <v>33.350000000000001</v>
      </c>
      <c r="I1167" s="259"/>
      <c r="J1167" s="255"/>
      <c r="K1167" s="255"/>
      <c r="L1167" s="260"/>
      <c r="M1167" s="261"/>
      <c r="N1167" s="262"/>
      <c r="O1167" s="262"/>
      <c r="P1167" s="262"/>
      <c r="Q1167" s="262"/>
      <c r="R1167" s="262"/>
      <c r="S1167" s="262"/>
      <c r="T1167" s="263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64" t="s">
        <v>174</v>
      </c>
      <c r="AU1167" s="264" t="s">
        <v>82</v>
      </c>
      <c r="AV1167" s="14" t="s">
        <v>82</v>
      </c>
      <c r="AW1167" s="14" t="s">
        <v>34</v>
      </c>
      <c r="AX1167" s="14" t="s">
        <v>73</v>
      </c>
      <c r="AY1167" s="264" t="s">
        <v>164</v>
      </c>
    </row>
    <row r="1168" s="14" customFormat="1">
      <c r="A1168" s="14"/>
      <c r="B1168" s="254"/>
      <c r="C1168" s="255"/>
      <c r="D1168" s="240" t="s">
        <v>174</v>
      </c>
      <c r="E1168" s="256" t="s">
        <v>21</v>
      </c>
      <c r="F1168" s="257" t="s">
        <v>433</v>
      </c>
      <c r="G1168" s="255"/>
      <c r="H1168" s="258">
        <v>16.899999999999999</v>
      </c>
      <c r="I1168" s="259"/>
      <c r="J1168" s="255"/>
      <c r="K1168" s="255"/>
      <c r="L1168" s="260"/>
      <c r="M1168" s="261"/>
      <c r="N1168" s="262"/>
      <c r="O1168" s="262"/>
      <c r="P1168" s="262"/>
      <c r="Q1168" s="262"/>
      <c r="R1168" s="262"/>
      <c r="S1168" s="262"/>
      <c r="T1168" s="263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64" t="s">
        <v>174</v>
      </c>
      <c r="AU1168" s="264" t="s">
        <v>82</v>
      </c>
      <c r="AV1168" s="14" t="s">
        <v>82</v>
      </c>
      <c r="AW1168" s="14" t="s">
        <v>34</v>
      </c>
      <c r="AX1168" s="14" t="s">
        <v>73</v>
      </c>
      <c r="AY1168" s="264" t="s">
        <v>164</v>
      </c>
    </row>
    <row r="1169" s="14" customFormat="1">
      <c r="A1169" s="14"/>
      <c r="B1169" s="254"/>
      <c r="C1169" s="255"/>
      <c r="D1169" s="240" t="s">
        <v>174</v>
      </c>
      <c r="E1169" s="256" t="s">
        <v>21</v>
      </c>
      <c r="F1169" s="257" t="s">
        <v>434</v>
      </c>
      <c r="G1169" s="255"/>
      <c r="H1169" s="258">
        <v>29.379999999999999</v>
      </c>
      <c r="I1169" s="259"/>
      <c r="J1169" s="255"/>
      <c r="K1169" s="255"/>
      <c r="L1169" s="260"/>
      <c r="M1169" s="261"/>
      <c r="N1169" s="262"/>
      <c r="O1169" s="262"/>
      <c r="P1169" s="262"/>
      <c r="Q1169" s="262"/>
      <c r="R1169" s="262"/>
      <c r="S1169" s="262"/>
      <c r="T1169" s="263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64" t="s">
        <v>174</v>
      </c>
      <c r="AU1169" s="264" t="s">
        <v>82</v>
      </c>
      <c r="AV1169" s="14" t="s">
        <v>82</v>
      </c>
      <c r="AW1169" s="14" t="s">
        <v>34</v>
      </c>
      <c r="AX1169" s="14" t="s">
        <v>73</v>
      </c>
      <c r="AY1169" s="264" t="s">
        <v>164</v>
      </c>
    </row>
    <row r="1170" s="14" customFormat="1">
      <c r="A1170" s="14"/>
      <c r="B1170" s="254"/>
      <c r="C1170" s="255"/>
      <c r="D1170" s="240" t="s">
        <v>174</v>
      </c>
      <c r="E1170" s="256" t="s">
        <v>21</v>
      </c>
      <c r="F1170" s="257" t="s">
        <v>435</v>
      </c>
      <c r="G1170" s="255"/>
      <c r="H1170" s="258">
        <v>31.719999999999999</v>
      </c>
      <c r="I1170" s="259"/>
      <c r="J1170" s="255"/>
      <c r="K1170" s="255"/>
      <c r="L1170" s="260"/>
      <c r="M1170" s="261"/>
      <c r="N1170" s="262"/>
      <c r="O1170" s="262"/>
      <c r="P1170" s="262"/>
      <c r="Q1170" s="262"/>
      <c r="R1170" s="262"/>
      <c r="S1170" s="262"/>
      <c r="T1170" s="263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64" t="s">
        <v>174</v>
      </c>
      <c r="AU1170" s="264" t="s">
        <v>82</v>
      </c>
      <c r="AV1170" s="14" t="s">
        <v>82</v>
      </c>
      <c r="AW1170" s="14" t="s">
        <v>34</v>
      </c>
      <c r="AX1170" s="14" t="s">
        <v>73</v>
      </c>
      <c r="AY1170" s="264" t="s">
        <v>164</v>
      </c>
    </row>
    <row r="1171" s="14" customFormat="1">
      <c r="A1171" s="14"/>
      <c r="B1171" s="254"/>
      <c r="C1171" s="255"/>
      <c r="D1171" s="240" t="s">
        <v>174</v>
      </c>
      <c r="E1171" s="256" t="s">
        <v>21</v>
      </c>
      <c r="F1171" s="257" t="s">
        <v>436</v>
      </c>
      <c r="G1171" s="255"/>
      <c r="H1171" s="258">
        <v>32.200000000000003</v>
      </c>
      <c r="I1171" s="259"/>
      <c r="J1171" s="255"/>
      <c r="K1171" s="255"/>
      <c r="L1171" s="260"/>
      <c r="M1171" s="261"/>
      <c r="N1171" s="262"/>
      <c r="O1171" s="262"/>
      <c r="P1171" s="262"/>
      <c r="Q1171" s="262"/>
      <c r="R1171" s="262"/>
      <c r="S1171" s="262"/>
      <c r="T1171" s="263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64" t="s">
        <v>174</v>
      </c>
      <c r="AU1171" s="264" t="s">
        <v>82</v>
      </c>
      <c r="AV1171" s="14" t="s">
        <v>82</v>
      </c>
      <c r="AW1171" s="14" t="s">
        <v>34</v>
      </c>
      <c r="AX1171" s="14" t="s">
        <v>73</v>
      </c>
      <c r="AY1171" s="264" t="s">
        <v>164</v>
      </c>
    </row>
    <row r="1172" s="14" customFormat="1">
      <c r="A1172" s="14"/>
      <c r="B1172" s="254"/>
      <c r="C1172" s="255"/>
      <c r="D1172" s="240" t="s">
        <v>174</v>
      </c>
      <c r="E1172" s="256" t="s">
        <v>21</v>
      </c>
      <c r="F1172" s="257" t="s">
        <v>437</v>
      </c>
      <c r="G1172" s="255"/>
      <c r="H1172" s="258">
        <v>66.239999999999995</v>
      </c>
      <c r="I1172" s="259"/>
      <c r="J1172" s="255"/>
      <c r="K1172" s="255"/>
      <c r="L1172" s="260"/>
      <c r="M1172" s="261"/>
      <c r="N1172" s="262"/>
      <c r="O1172" s="262"/>
      <c r="P1172" s="262"/>
      <c r="Q1172" s="262"/>
      <c r="R1172" s="262"/>
      <c r="S1172" s="262"/>
      <c r="T1172" s="263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64" t="s">
        <v>174</v>
      </c>
      <c r="AU1172" s="264" t="s">
        <v>82</v>
      </c>
      <c r="AV1172" s="14" t="s">
        <v>82</v>
      </c>
      <c r="AW1172" s="14" t="s">
        <v>34</v>
      </c>
      <c r="AX1172" s="14" t="s">
        <v>73</v>
      </c>
      <c r="AY1172" s="264" t="s">
        <v>164</v>
      </c>
    </row>
    <row r="1173" s="14" customFormat="1">
      <c r="A1173" s="14"/>
      <c r="B1173" s="254"/>
      <c r="C1173" s="255"/>
      <c r="D1173" s="240" t="s">
        <v>174</v>
      </c>
      <c r="E1173" s="256" t="s">
        <v>21</v>
      </c>
      <c r="F1173" s="257" t="s">
        <v>438</v>
      </c>
      <c r="G1173" s="255"/>
      <c r="H1173" s="258">
        <v>34.039999999999999</v>
      </c>
      <c r="I1173" s="259"/>
      <c r="J1173" s="255"/>
      <c r="K1173" s="255"/>
      <c r="L1173" s="260"/>
      <c r="M1173" s="261"/>
      <c r="N1173" s="262"/>
      <c r="O1173" s="262"/>
      <c r="P1173" s="262"/>
      <c r="Q1173" s="262"/>
      <c r="R1173" s="262"/>
      <c r="S1173" s="262"/>
      <c r="T1173" s="263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64" t="s">
        <v>174</v>
      </c>
      <c r="AU1173" s="264" t="s">
        <v>82</v>
      </c>
      <c r="AV1173" s="14" t="s">
        <v>82</v>
      </c>
      <c r="AW1173" s="14" t="s">
        <v>34</v>
      </c>
      <c r="AX1173" s="14" t="s">
        <v>73</v>
      </c>
      <c r="AY1173" s="264" t="s">
        <v>164</v>
      </c>
    </row>
    <row r="1174" s="14" customFormat="1">
      <c r="A1174" s="14"/>
      <c r="B1174" s="254"/>
      <c r="C1174" s="255"/>
      <c r="D1174" s="240" t="s">
        <v>174</v>
      </c>
      <c r="E1174" s="256" t="s">
        <v>21</v>
      </c>
      <c r="F1174" s="257" t="s">
        <v>439</v>
      </c>
      <c r="G1174" s="255"/>
      <c r="H1174" s="258">
        <v>35.880000000000003</v>
      </c>
      <c r="I1174" s="259"/>
      <c r="J1174" s="255"/>
      <c r="K1174" s="255"/>
      <c r="L1174" s="260"/>
      <c r="M1174" s="261"/>
      <c r="N1174" s="262"/>
      <c r="O1174" s="262"/>
      <c r="P1174" s="262"/>
      <c r="Q1174" s="262"/>
      <c r="R1174" s="262"/>
      <c r="S1174" s="262"/>
      <c r="T1174" s="263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64" t="s">
        <v>174</v>
      </c>
      <c r="AU1174" s="264" t="s">
        <v>82</v>
      </c>
      <c r="AV1174" s="14" t="s">
        <v>82</v>
      </c>
      <c r="AW1174" s="14" t="s">
        <v>34</v>
      </c>
      <c r="AX1174" s="14" t="s">
        <v>73</v>
      </c>
      <c r="AY1174" s="264" t="s">
        <v>164</v>
      </c>
    </row>
    <row r="1175" s="14" customFormat="1">
      <c r="A1175" s="14"/>
      <c r="B1175" s="254"/>
      <c r="C1175" s="255"/>
      <c r="D1175" s="240" t="s">
        <v>174</v>
      </c>
      <c r="E1175" s="256" t="s">
        <v>21</v>
      </c>
      <c r="F1175" s="257" t="s">
        <v>440</v>
      </c>
      <c r="G1175" s="255"/>
      <c r="H1175" s="258">
        <v>34.960000000000001</v>
      </c>
      <c r="I1175" s="259"/>
      <c r="J1175" s="255"/>
      <c r="K1175" s="255"/>
      <c r="L1175" s="260"/>
      <c r="M1175" s="261"/>
      <c r="N1175" s="262"/>
      <c r="O1175" s="262"/>
      <c r="P1175" s="262"/>
      <c r="Q1175" s="262"/>
      <c r="R1175" s="262"/>
      <c r="S1175" s="262"/>
      <c r="T1175" s="263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64" t="s">
        <v>174</v>
      </c>
      <c r="AU1175" s="264" t="s">
        <v>82</v>
      </c>
      <c r="AV1175" s="14" t="s">
        <v>82</v>
      </c>
      <c r="AW1175" s="14" t="s">
        <v>34</v>
      </c>
      <c r="AX1175" s="14" t="s">
        <v>73</v>
      </c>
      <c r="AY1175" s="264" t="s">
        <v>164</v>
      </c>
    </row>
    <row r="1176" s="14" customFormat="1">
      <c r="A1176" s="14"/>
      <c r="B1176" s="254"/>
      <c r="C1176" s="255"/>
      <c r="D1176" s="240" t="s">
        <v>174</v>
      </c>
      <c r="E1176" s="256" t="s">
        <v>21</v>
      </c>
      <c r="F1176" s="257" t="s">
        <v>441</v>
      </c>
      <c r="G1176" s="255"/>
      <c r="H1176" s="258">
        <v>34.5</v>
      </c>
      <c r="I1176" s="259"/>
      <c r="J1176" s="255"/>
      <c r="K1176" s="255"/>
      <c r="L1176" s="260"/>
      <c r="M1176" s="261"/>
      <c r="N1176" s="262"/>
      <c r="O1176" s="262"/>
      <c r="P1176" s="262"/>
      <c r="Q1176" s="262"/>
      <c r="R1176" s="262"/>
      <c r="S1176" s="262"/>
      <c r="T1176" s="263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64" t="s">
        <v>174</v>
      </c>
      <c r="AU1176" s="264" t="s">
        <v>82</v>
      </c>
      <c r="AV1176" s="14" t="s">
        <v>82</v>
      </c>
      <c r="AW1176" s="14" t="s">
        <v>34</v>
      </c>
      <c r="AX1176" s="14" t="s">
        <v>73</v>
      </c>
      <c r="AY1176" s="264" t="s">
        <v>164</v>
      </c>
    </row>
    <row r="1177" s="14" customFormat="1">
      <c r="A1177" s="14"/>
      <c r="B1177" s="254"/>
      <c r="C1177" s="255"/>
      <c r="D1177" s="240" t="s">
        <v>174</v>
      </c>
      <c r="E1177" s="256" t="s">
        <v>21</v>
      </c>
      <c r="F1177" s="257" t="s">
        <v>442</v>
      </c>
      <c r="G1177" s="255"/>
      <c r="H1177" s="258">
        <v>31.739999999999998</v>
      </c>
      <c r="I1177" s="259"/>
      <c r="J1177" s="255"/>
      <c r="K1177" s="255"/>
      <c r="L1177" s="260"/>
      <c r="M1177" s="261"/>
      <c r="N1177" s="262"/>
      <c r="O1177" s="262"/>
      <c r="P1177" s="262"/>
      <c r="Q1177" s="262"/>
      <c r="R1177" s="262"/>
      <c r="S1177" s="262"/>
      <c r="T1177" s="263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64" t="s">
        <v>174</v>
      </c>
      <c r="AU1177" s="264" t="s">
        <v>82</v>
      </c>
      <c r="AV1177" s="14" t="s">
        <v>82</v>
      </c>
      <c r="AW1177" s="14" t="s">
        <v>34</v>
      </c>
      <c r="AX1177" s="14" t="s">
        <v>73</v>
      </c>
      <c r="AY1177" s="264" t="s">
        <v>164</v>
      </c>
    </row>
    <row r="1178" s="14" customFormat="1">
      <c r="A1178" s="14"/>
      <c r="B1178" s="254"/>
      <c r="C1178" s="255"/>
      <c r="D1178" s="240" t="s">
        <v>174</v>
      </c>
      <c r="E1178" s="256" t="s">
        <v>21</v>
      </c>
      <c r="F1178" s="257" t="s">
        <v>443</v>
      </c>
      <c r="G1178" s="255"/>
      <c r="H1178" s="258">
        <v>6.6699999999999999</v>
      </c>
      <c r="I1178" s="259"/>
      <c r="J1178" s="255"/>
      <c r="K1178" s="255"/>
      <c r="L1178" s="260"/>
      <c r="M1178" s="261"/>
      <c r="N1178" s="262"/>
      <c r="O1178" s="262"/>
      <c r="P1178" s="262"/>
      <c r="Q1178" s="262"/>
      <c r="R1178" s="262"/>
      <c r="S1178" s="262"/>
      <c r="T1178" s="263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64" t="s">
        <v>174</v>
      </c>
      <c r="AU1178" s="264" t="s">
        <v>82</v>
      </c>
      <c r="AV1178" s="14" t="s">
        <v>82</v>
      </c>
      <c r="AW1178" s="14" t="s">
        <v>34</v>
      </c>
      <c r="AX1178" s="14" t="s">
        <v>73</v>
      </c>
      <c r="AY1178" s="264" t="s">
        <v>164</v>
      </c>
    </row>
    <row r="1179" s="14" customFormat="1">
      <c r="A1179" s="14"/>
      <c r="B1179" s="254"/>
      <c r="C1179" s="255"/>
      <c r="D1179" s="240" t="s">
        <v>174</v>
      </c>
      <c r="E1179" s="256" t="s">
        <v>21</v>
      </c>
      <c r="F1179" s="257" t="s">
        <v>444</v>
      </c>
      <c r="G1179" s="255"/>
      <c r="H1179" s="258">
        <v>6.9000000000000004</v>
      </c>
      <c r="I1179" s="259"/>
      <c r="J1179" s="255"/>
      <c r="K1179" s="255"/>
      <c r="L1179" s="260"/>
      <c r="M1179" s="261"/>
      <c r="N1179" s="262"/>
      <c r="O1179" s="262"/>
      <c r="P1179" s="262"/>
      <c r="Q1179" s="262"/>
      <c r="R1179" s="262"/>
      <c r="S1179" s="262"/>
      <c r="T1179" s="263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64" t="s">
        <v>174</v>
      </c>
      <c r="AU1179" s="264" t="s">
        <v>82</v>
      </c>
      <c r="AV1179" s="14" t="s">
        <v>82</v>
      </c>
      <c r="AW1179" s="14" t="s">
        <v>34</v>
      </c>
      <c r="AX1179" s="14" t="s">
        <v>73</v>
      </c>
      <c r="AY1179" s="264" t="s">
        <v>164</v>
      </c>
    </row>
    <row r="1180" s="13" customFormat="1">
      <c r="A1180" s="13"/>
      <c r="B1180" s="244"/>
      <c r="C1180" s="245"/>
      <c r="D1180" s="240" t="s">
        <v>174</v>
      </c>
      <c r="E1180" s="246" t="s">
        <v>21</v>
      </c>
      <c r="F1180" s="247" t="s">
        <v>223</v>
      </c>
      <c r="G1180" s="245"/>
      <c r="H1180" s="246" t="s">
        <v>21</v>
      </c>
      <c r="I1180" s="248"/>
      <c r="J1180" s="245"/>
      <c r="K1180" s="245"/>
      <c r="L1180" s="249"/>
      <c r="M1180" s="250"/>
      <c r="N1180" s="251"/>
      <c r="O1180" s="251"/>
      <c r="P1180" s="251"/>
      <c r="Q1180" s="251"/>
      <c r="R1180" s="251"/>
      <c r="S1180" s="251"/>
      <c r="T1180" s="252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53" t="s">
        <v>174</v>
      </c>
      <c r="AU1180" s="253" t="s">
        <v>82</v>
      </c>
      <c r="AV1180" s="13" t="s">
        <v>80</v>
      </c>
      <c r="AW1180" s="13" t="s">
        <v>34</v>
      </c>
      <c r="AX1180" s="13" t="s">
        <v>73</v>
      </c>
      <c r="AY1180" s="253" t="s">
        <v>164</v>
      </c>
    </row>
    <row r="1181" s="14" customFormat="1">
      <c r="A1181" s="14"/>
      <c r="B1181" s="254"/>
      <c r="C1181" s="255"/>
      <c r="D1181" s="240" t="s">
        <v>174</v>
      </c>
      <c r="E1181" s="256" t="s">
        <v>21</v>
      </c>
      <c r="F1181" s="257" t="s">
        <v>445</v>
      </c>
      <c r="G1181" s="255"/>
      <c r="H1181" s="258">
        <v>-7.2000000000000002</v>
      </c>
      <c r="I1181" s="259"/>
      <c r="J1181" s="255"/>
      <c r="K1181" s="255"/>
      <c r="L1181" s="260"/>
      <c r="M1181" s="261"/>
      <c r="N1181" s="262"/>
      <c r="O1181" s="262"/>
      <c r="P1181" s="262"/>
      <c r="Q1181" s="262"/>
      <c r="R1181" s="262"/>
      <c r="S1181" s="262"/>
      <c r="T1181" s="263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64" t="s">
        <v>174</v>
      </c>
      <c r="AU1181" s="264" t="s">
        <v>82</v>
      </c>
      <c r="AV1181" s="14" t="s">
        <v>82</v>
      </c>
      <c r="AW1181" s="14" t="s">
        <v>34</v>
      </c>
      <c r="AX1181" s="14" t="s">
        <v>73</v>
      </c>
      <c r="AY1181" s="264" t="s">
        <v>164</v>
      </c>
    </row>
    <row r="1182" s="14" customFormat="1">
      <c r="A1182" s="14"/>
      <c r="B1182" s="254"/>
      <c r="C1182" s="255"/>
      <c r="D1182" s="240" t="s">
        <v>174</v>
      </c>
      <c r="E1182" s="256" t="s">
        <v>21</v>
      </c>
      <c r="F1182" s="257" t="s">
        <v>446</v>
      </c>
      <c r="G1182" s="255"/>
      <c r="H1182" s="258">
        <v>-7.5999999999999996</v>
      </c>
      <c r="I1182" s="259"/>
      <c r="J1182" s="255"/>
      <c r="K1182" s="255"/>
      <c r="L1182" s="260"/>
      <c r="M1182" s="261"/>
      <c r="N1182" s="262"/>
      <c r="O1182" s="262"/>
      <c r="P1182" s="262"/>
      <c r="Q1182" s="262"/>
      <c r="R1182" s="262"/>
      <c r="S1182" s="262"/>
      <c r="T1182" s="263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64" t="s">
        <v>174</v>
      </c>
      <c r="AU1182" s="264" t="s">
        <v>82</v>
      </c>
      <c r="AV1182" s="14" t="s">
        <v>82</v>
      </c>
      <c r="AW1182" s="14" t="s">
        <v>34</v>
      </c>
      <c r="AX1182" s="14" t="s">
        <v>73</v>
      </c>
      <c r="AY1182" s="264" t="s">
        <v>164</v>
      </c>
    </row>
    <row r="1183" s="14" customFormat="1">
      <c r="A1183" s="14"/>
      <c r="B1183" s="254"/>
      <c r="C1183" s="255"/>
      <c r="D1183" s="240" t="s">
        <v>174</v>
      </c>
      <c r="E1183" s="256" t="s">
        <v>21</v>
      </c>
      <c r="F1183" s="257" t="s">
        <v>447</v>
      </c>
      <c r="G1183" s="255"/>
      <c r="H1183" s="258">
        <v>-60.899999999999999</v>
      </c>
      <c r="I1183" s="259"/>
      <c r="J1183" s="255"/>
      <c r="K1183" s="255"/>
      <c r="L1183" s="260"/>
      <c r="M1183" s="261"/>
      <c r="N1183" s="262"/>
      <c r="O1183" s="262"/>
      <c r="P1183" s="262"/>
      <c r="Q1183" s="262"/>
      <c r="R1183" s="262"/>
      <c r="S1183" s="262"/>
      <c r="T1183" s="263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64" t="s">
        <v>174</v>
      </c>
      <c r="AU1183" s="264" t="s">
        <v>82</v>
      </c>
      <c r="AV1183" s="14" t="s">
        <v>82</v>
      </c>
      <c r="AW1183" s="14" t="s">
        <v>34</v>
      </c>
      <c r="AX1183" s="14" t="s">
        <v>73</v>
      </c>
      <c r="AY1183" s="264" t="s">
        <v>164</v>
      </c>
    </row>
    <row r="1184" s="14" customFormat="1">
      <c r="A1184" s="14"/>
      <c r="B1184" s="254"/>
      <c r="C1184" s="255"/>
      <c r="D1184" s="240" t="s">
        <v>174</v>
      </c>
      <c r="E1184" s="256" t="s">
        <v>21</v>
      </c>
      <c r="F1184" s="257" t="s">
        <v>448</v>
      </c>
      <c r="G1184" s="255"/>
      <c r="H1184" s="258">
        <v>-6.8399999999999999</v>
      </c>
      <c r="I1184" s="259"/>
      <c r="J1184" s="255"/>
      <c r="K1184" s="255"/>
      <c r="L1184" s="260"/>
      <c r="M1184" s="261"/>
      <c r="N1184" s="262"/>
      <c r="O1184" s="262"/>
      <c r="P1184" s="262"/>
      <c r="Q1184" s="262"/>
      <c r="R1184" s="262"/>
      <c r="S1184" s="262"/>
      <c r="T1184" s="263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64" t="s">
        <v>174</v>
      </c>
      <c r="AU1184" s="264" t="s">
        <v>82</v>
      </c>
      <c r="AV1184" s="14" t="s">
        <v>82</v>
      </c>
      <c r="AW1184" s="14" t="s">
        <v>34</v>
      </c>
      <c r="AX1184" s="14" t="s">
        <v>73</v>
      </c>
      <c r="AY1184" s="264" t="s">
        <v>164</v>
      </c>
    </row>
    <row r="1185" s="14" customFormat="1">
      <c r="A1185" s="14"/>
      <c r="B1185" s="254"/>
      <c r="C1185" s="255"/>
      <c r="D1185" s="240" t="s">
        <v>174</v>
      </c>
      <c r="E1185" s="256" t="s">
        <v>21</v>
      </c>
      <c r="F1185" s="257" t="s">
        <v>449</v>
      </c>
      <c r="G1185" s="255"/>
      <c r="H1185" s="258">
        <v>-1.75</v>
      </c>
      <c r="I1185" s="259"/>
      <c r="J1185" s="255"/>
      <c r="K1185" s="255"/>
      <c r="L1185" s="260"/>
      <c r="M1185" s="261"/>
      <c r="N1185" s="262"/>
      <c r="O1185" s="262"/>
      <c r="P1185" s="262"/>
      <c r="Q1185" s="262"/>
      <c r="R1185" s="262"/>
      <c r="S1185" s="262"/>
      <c r="T1185" s="263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64" t="s">
        <v>174</v>
      </c>
      <c r="AU1185" s="264" t="s">
        <v>82</v>
      </c>
      <c r="AV1185" s="14" t="s">
        <v>82</v>
      </c>
      <c r="AW1185" s="14" t="s">
        <v>34</v>
      </c>
      <c r="AX1185" s="14" t="s">
        <v>73</v>
      </c>
      <c r="AY1185" s="264" t="s">
        <v>164</v>
      </c>
    </row>
    <row r="1186" s="14" customFormat="1">
      <c r="A1186" s="14"/>
      <c r="B1186" s="254"/>
      <c r="C1186" s="255"/>
      <c r="D1186" s="240" t="s">
        <v>174</v>
      </c>
      <c r="E1186" s="256" t="s">
        <v>21</v>
      </c>
      <c r="F1186" s="257" t="s">
        <v>450</v>
      </c>
      <c r="G1186" s="255"/>
      <c r="H1186" s="258">
        <v>-1.8</v>
      </c>
      <c r="I1186" s="259"/>
      <c r="J1186" s="255"/>
      <c r="K1186" s="255"/>
      <c r="L1186" s="260"/>
      <c r="M1186" s="261"/>
      <c r="N1186" s="262"/>
      <c r="O1186" s="262"/>
      <c r="P1186" s="262"/>
      <c r="Q1186" s="262"/>
      <c r="R1186" s="262"/>
      <c r="S1186" s="262"/>
      <c r="T1186" s="263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64" t="s">
        <v>174</v>
      </c>
      <c r="AU1186" s="264" t="s">
        <v>82</v>
      </c>
      <c r="AV1186" s="14" t="s">
        <v>82</v>
      </c>
      <c r="AW1186" s="14" t="s">
        <v>34</v>
      </c>
      <c r="AX1186" s="14" t="s">
        <v>73</v>
      </c>
      <c r="AY1186" s="264" t="s">
        <v>164</v>
      </c>
    </row>
    <row r="1187" s="14" customFormat="1">
      <c r="A1187" s="14"/>
      <c r="B1187" s="254"/>
      <c r="C1187" s="255"/>
      <c r="D1187" s="240" t="s">
        <v>174</v>
      </c>
      <c r="E1187" s="256" t="s">
        <v>21</v>
      </c>
      <c r="F1187" s="257" t="s">
        <v>451</v>
      </c>
      <c r="G1187" s="255"/>
      <c r="H1187" s="258">
        <v>-3.1520000000000001</v>
      </c>
      <c r="I1187" s="259"/>
      <c r="J1187" s="255"/>
      <c r="K1187" s="255"/>
      <c r="L1187" s="260"/>
      <c r="M1187" s="261"/>
      <c r="N1187" s="262"/>
      <c r="O1187" s="262"/>
      <c r="P1187" s="262"/>
      <c r="Q1187" s="262"/>
      <c r="R1187" s="262"/>
      <c r="S1187" s="262"/>
      <c r="T1187" s="263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64" t="s">
        <v>174</v>
      </c>
      <c r="AU1187" s="264" t="s">
        <v>82</v>
      </c>
      <c r="AV1187" s="14" t="s">
        <v>82</v>
      </c>
      <c r="AW1187" s="14" t="s">
        <v>34</v>
      </c>
      <c r="AX1187" s="14" t="s">
        <v>73</v>
      </c>
      <c r="AY1187" s="264" t="s">
        <v>164</v>
      </c>
    </row>
    <row r="1188" s="14" customFormat="1">
      <c r="A1188" s="14"/>
      <c r="B1188" s="254"/>
      <c r="C1188" s="255"/>
      <c r="D1188" s="240" t="s">
        <v>174</v>
      </c>
      <c r="E1188" s="256" t="s">
        <v>21</v>
      </c>
      <c r="F1188" s="257" t="s">
        <v>452</v>
      </c>
      <c r="G1188" s="255"/>
      <c r="H1188" s="258">
        <v>-4.7800000000000002</v>
      </c>
      <c r="I1188" s="259"/>
      <c r="J1188" s="255"/>
      <c r="K1188" s="255"/>
      <c r="L1188" s="260"/>
      <c r="M1188" s="261"/>
      <c r="N1188" s="262"/>
      <c r="O1188" s="262"/>
      <c r="P1188" s="262"/>
      <c r="Q1188" s="262"/>
      <c r="R1188" s="262"/>
      <c r="S1188" s="262"/>
      <c r="T1188" s="263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64" t="s">
        <v>174</v>
      </c>
      <c r="AU1188" s="264" t="s">
        <v>82</v>
      </c>
      <c r="AV1188" s="14" t="s">
        <v>82</v>
      </c>
      <c r="AW1188" s="14" t="s">
        <v>34</v>
      </c>
      <c r="AX1188" s="14" t="s">
        <v>73</v>
      </c>
      <c r="AY1188" s="264" t="s">
        <v>164</v>
      </c>
    </row>
    <row r="1189" s="13" customFormat="1">
      <c r="A1189" s="13"/>
      <c r="B1189" s="244"/>
      <c r="C1189" s="245"/>
      <c r="D1189" s="240" t="s">
        <v>174</v>
      </c>
      <c r="E1189" s="246" t="s">
        <v>21</v>
      </c>
      <c r="F1189" s="247" t="s">
        <v>453</v>
      </c>
      <c r="G1189" s="245"/>
      <c r="H1189" s="246" t="s">
        <v>21</v>
      </c>
      <c r="I1189" s="248"/>
      <c r="J1189" s="245"/>
      <c r="K1189" s="245"/>
      <c r="L1189" s="249"/>
      <c r="M1189" s="250"/>
      <c r="N1189" s="251"/>
      <c r="O1189" s="251"/>
      <c r="P1189" s="251"/>
      <c r="Q1189" s="251"/>
      <c r="R1189" s="251"/>
      <c r="S1189" s="251"/>
      <c r="T1189" s="252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53" t="s">
        <v>174</v>
      </c>
      <c r="AU1189" s="253" t="s">
        <v>82</v>
      </c>
      <c r="AV1189" s="13" t="s">
        <v>80</v>
      </c>
      <c r="AW1189" s="13" t="s">
        <v>34</v>
      </c>
      <c r="AX1189" s="13" t="s">
        <v>73</v>
      </c>
      <c r="AY1189" s="253" t="s">
        <v>164</v>
      </c>
    </row>
    <row r="1190" s="14" customFormat="1">
      <c r="A1190" s="14"/>
      <c r="B1190" s="254"/>
      <c r="C1190" s="255"/>
      <c r="D1190" s="240" t="s">
        <v>174</v>
      </c>
      <c r="E1190" s="256" t="s">
        <v>21</v>
      </c>
      <c r="F1190" s="257" t="s">
        <v>454</v>
      </c>
      <c r="G1190" s="255"/>
      <c r="H1190" s="258">
        <v>3.6600000000000001</v>
      </c>
      <c r="I1190" s="259"/>
      <c r="J1190" s="255"/>
      <c r="K1190" s="255"/>
      <c r="L1190" s="260"/>
      <c r="M1190" s="261"/>
      <c r="N1190" s="262"/>
      <c r="O1190" s="262"/>
      <c r="P1190" s="262"/>
      <c r="Q1190" s="262"/>
      <c r="R1190" s="262"/>
      <c r="S1190" s="262"/>
      <c r="T1190" s="263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64" t="s">
        <v>174</v>
      </c>
      <c r="AU1190" s="264" t="s">
        <v>82</v>
      </c>
      <c r="AV1190" s="14" t="s">
        <v>82</v>
      </c>
      <c r="AW1190" s="14" t="s">
        <v>34</v>
      </c>
      <c r="AX1190" s="14" t="s">
        <v>73</v>
      </c>
      <c r="AY1190" s="264" t="s">
        <v>164</v>
      </c>
    </row>
    <row r="1191" s="14" customFormat="1">
      <c r="A1191" s="14"/>
      <c r="B1191" s="254"/>
      <c r="C1191" s="255"/>
      <c r="D1191" s="240" t="s">
        <v>174</v>
      </c>
      <c r="E1191" s="256" t="s">
        <v>21</v>
      </c>
      <c r="F1191" s="257" t="s">
        <v>455</v>
      </c>
      <c r="G1191" s="255"/>
      <c r="H1191" s="258">
        <v>3.7200000000000002</v>
      </c>
      <c r="I1191" s="259"/>
      <c r="J1191" s="255"/>
      <c r="K1191" s="255"/>
      <c r="L1191" s="260"/>
      <c r="M1191" s="261"/>
      <c r="N1191" s="262"/>
      <c r="O1191" s="262"/>
      <c r="P1191" s="262"/>
      <c r="Q1191" s="262"/>
      <c r="R1191" s="262"/>
      <c r="S1191" s="262"/>
      <c r="T1191" s="263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64" t="s">
        <v>174</v>
      </c>
      <c r="AU1191" s="264" t="s">
        <v>82</v>
      </c>
      <c r="AV1191" s="14" t="s">
        <v>82</v>
      </c>
      <c r="AW1191" s="14" t="s">
        <v>34</v>
      </c>
      <c r="AX1191" s="14" t="s">
        <v>73</v>
      </c>
      <c r="AY1191" s="264" t="s">
        <v>164</v>
      </c>
    </row>
    <row r="1192" s="14" customFormat="1">
      <c r="A1192" s="14"/>
      <c r="B1192" s="254"/>
      <c r="C1192" s="255"/>
      <c r="D1192" s="240" t="s">
        <v>174</v>
      </c>
      <c r="E1192" s="256" t="s">
        <v>21</v>
      </c>
      <c r="F1192" s="257" t="s">
        <v>456</v>
      </c>
      <c r="G1192" s="255"/>
      <c r="H1192" s="258">
        <v>10.125</v>
      </c>
      <c r="I1192" s="259"/>
      <c r="J1192" s="255"/>
      <c r="K1192" s="255"/>
      <c r="L1192" s="260"/>
      <c r="M1192" s="261"/>
      <c r="N1192" s="262"/>
      <c r="O1192" s="262"/>
      <c r="P1192" s="262"/>
      <c r="Q1192" s="262"/>
      <c r="R1192" s="262"/>
      <c r="S1192" s="262"/>
      <c r="T1192" s="263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64" t="s">
        <v>174</v>
      </c>
      <c r="AU1192" s="264" t="s">
        <v>82</v>
      </c>
      <c r="AV1192" s="14" t="s">
        <v>82</v>
      </c>
      <c r="AW1192" s="14" t="s">
        <v>34</v>
      </c>
      <c r="AX1192" s="14" t="s">
        <v>73</v>
      </c>
      <c r="AY1192" s="264" t="s">
        <v>164</v>
      </c>
    </row>
    <row r="1193" s="14" customFormat="1">
      <c r="A1193" s="14"/>
      <c r="B1193" s="254"/>
      <c r="C1193" s="255"/>
      <c r="D1193" s="240" t="s">
        <v>174</v>
      </c>
      <c r="E1193" s="256" t="s">
        <v>21</v>
      </c>
      <c r="F1193" s="257" t="s">
        <v>457</v>
      </c>
      <c r="G1193" s="255"/>
      <c r="H1193" s="258">
        <v>4.875</v>
      </c>
      <c r="I1193" s="259"/>
      <c r="J1193" s="255"/>
      <c r="K1193" s="255"/>
      <c r="L1193" s="260"/>
      <c r="M1193" s="261"/>
      <c r="N1193" s="262"/>
      <c r="O1193" s="262"/>
      <c r="P1193" s="262"/>
      <c r="Q1193" s="262"/>
      <c r="R1193" s="262"/>
      <c r="S1193" s="262"/>
      <c r="T1193" s="263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64" t="s">
        <v>174</v>
      </c>
      <c r="AU1193" s="264" t="s">
        <v>82</v>
      </c>
      <c r="AV1193" s="14" t="s">
        <v>82</v>
      </c>
      <c r="AW1193" s="14" t="s">
        <v>34</v>
      </c>
      <c r="AX1193" s="14" t="s">
        <v>73</v>
      </c>
      <c r="AY1193" s="264" t="s">
        <v>164</v>
      </c>
    </row>
    <row r="1194" s="14" customFormat="1">
      <c r="A1194" s="14"/>
      <c r="B1194" s="254"/>
      <c r="C1194" s="255"/>
      <c r="D1194" s="240" t="s">
        <v>174</v>
      </c>
      <c r="E1194" s="256" t="s">
        <v>21</v>
      </c>
      <c r="F1194" s="257" t="s">
        <v>458</v>
      </c>
      <c r="G1194" s="255"/>
      <c r="H1194" s="258">
        <v>3.75</v>
      </c>
      <c r="I1194" s="259"/>
      <c r="J1194" s="255"/>
      <c r="K1194" s="255"/>
      <c r="L1194" s="260"/>
      <c r="M1194" s="261"/>
      <c r="N1194" s="262"/>
      <c r="O1194" s="262"/>
      <c r="P1194" s="262"/>
      <c r="Q1194" s="262"/>
      <c r="R1194" s="262"/>
      <c r="S1194" s="262"/>
      <c r="T1194" s="263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64" t="s">
        <v>174</v>
      </c>
      <c r="AU1194" s="264" t="s">
        <v>82</v>
      </c>
      <c r="AV1194" s="14" t="s">
        <v>82</v>
      </c>
      <c r="AW1194" s="14" t="s">
        <v>34</v>
      </c>
      <c r="AX1194" s="14" t="s">
        <v>73</v>
      </c>
      <c r="AY1194" s="264" t="s">
        <v>164</v>
      </c>
    </row>
    <row r="1195" s="14" customFormat="1">
      <c r="A1195" s="14"/>
      <c r="B1195" s="254"/>
      <c r="C1195" s="255"/>
      <c r="D1195" s="240" t="s">
        <v>174</v>
      </c>
      <c r="E1195" s="256" t="s">
        <v>21</v>
      </c>
      <c r="F1195" s="257" t="s">
        <v>459</v>
      </c>
      <c r="G1195" s="255"/>
      <c r="H1195" s="258">
        <v>3.3799999999999999</v>
      </c>
      <c r="I1195" s="259"/>
      <c r="J1195" s="255"/>
      <c r="K1195" s="255"/>
      <c r="L1195" s="260"/>
      <c r="M1195" s="261"/>
      <c r="N1195" s="262"/>
      <c r="O1195" s="262"/>
      <c r="P1195" s="262"/>
      <c r="Q1195" s="262"/>
      <c r="R1195" s="262"/>
      <c r="S1195" s="262"/>
      <c r="T1195" s="263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64" t="s">
        <v>174</v>
      </c>
      <c r="AU1195" s="264" t="s">
        <v>82</v>
      </c>
      <c r="AV1195" s="14" t="s">
        <v>82</v>
      </c>
      <c r="AW1195" s="14" t="s">
        <v>34</v>
      </c>
      <c r="AX1195" s="14" t="s">
        <v>73</v>
      </c>
      <c r="AY1195" s="264" t="s">
        <v>164</v>
      </c>
    </row>
    <row r="1196" s="14" customFormat="1">
      <c r="A1196" s="14"/>
      <c r="B1196" s="254"/>
      <c r="C1196" s="255"/>
      <c r="D1196" s="240" t="s">
        <v>174</v>
      </c>
      <c r="E1196" s="256" t="s">
        <v>21</v>
      </c>
      <c r="F1196" s="257" t="s">
        <v>460</v>
      </c>
      <c r="G1196" s="255"/>
      <c r="H1196" s="258">
        <v>4.125</v>
      </c>
      <c r="I1196" s="259"/>
      <c r="J1196" s="255"/>
      <c r="K1196" s="255"/>
      <c r="L1196" s="260"/>
      <c r="M1196" s="261"/>
      <c r="N1196" s="262"/>
      <c r="O1196" s="262"/>
      <c r="P1196" s="262"/>
      <c r="Q1196" s="262"/>
      <c r="R1196" s="262"/>
      <c r="S1196" s="262"/>
      <c r="T1196" s="263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4" t="s">
        <v>174</v>
      </c>
      <c r="AU1196" s="264" t="s">
        <v>82</v>
      </c>
      <c r="AV1196" s="14" t="s">
        <v>82</v>
      </c>
      <c r="AW1196" s="14" t="s">
        <v>34</v>
      </c>
      <c r="AX1196" s="14" t="s">
        <v>73</v>
      </c>
      <c r="AY1196" s="264" t="s">
        <v>164</v>
      </c>
    </row>
    <row r="1197" s="14" customFormat="1">
      <c r="A1197" s="14"/>
      <c r="B1197" s="254"/>
      <c r="C1197" s="255"/>
      <c r="D1197" s="240" t="s">
        <v>174</v>
      </c>
      <c r="E1197" s="256" t="s">
        <v>21</v>
      </c>
      <c r="F1197" s="257" t="s">
        <v>461</v>
      </c>
      <c r="G1197" s="255"/>
      <c r="H1197" s="258">
        <v>3.3599999999999999</v>
      </c>
      <c r="I1197" s="259"/>
      <c r="J1197" s="255"/>
      <c r="K1197" s="255"/>
      <c r="L1197" s="260"/>
      <c r="M1197" s="261"/>
      <c r="N1197" s="262"/>
      <c r="O1197" s="262"/>
      <c r="P1197" s="262"/>
      <c r="Q1197" s="262"/>
      <c r="R1197" s="262"/>
      <c r="S1197" s="262"/>
      <c r="T1197" s="263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64" t="s">
        <v>174</v>
      </c>
      <c r="AU1197" s="264" t="s">
        <v>82</v>
      </c>
      <c r="AV1197" s="14" t="s">
        <v>82</v>
      </c>
      <c r="AW1197" s="14" t="s">
        <v>34</v>
      </c>
      <c r="AX1197" s="14" t="s">
        <v>73</v>
      </c>
      <c r="AY1197" s="264" t="s">
        <v>164</v>
      </c>
    </row>
    <row r="1198" s="14" customFormat="1">
      <c r="A1198" s="14"/>
      <c r="B1198" s="254"/>
      <c r="C1198" s="255"/>
      <c r="D1198" s="240" t="s">
        <v>174</v>
      </c>
      <c r="E1198" s="256" t="s">
        <v>21</v>
      </c>
      <c r="F1198" s="257" t="s">
        <v>462</v>
      </c>
      <c r="G1198" s="255"/>
      <c r="H1198" s="258">
        <v>5.2000000000000002</v>
      </c>
      <c r="I1198" s="259"/>
      <c r="J1198" s="255"/>
      <c r="K1198" s="255"/>
      <c r="L1198" s="260"/>
      <c r="M1198" s="261"/>
      <c r="N1198" s="262"/>
      <c r="O1198" s="262"/>
      <c r="P1198" s="262"/>
      <c r="Q1198" s="262"/>
      <c r="R1198" s="262"/>
      <c r="S1198" s="262"/>
      <c r="T1198" s="263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64" t="s">
        <v>174</v>
      </c>
      <c r="AU1198" s="264" t="s">
        <v>82</v>
      </c>
      <c r="AV1198" s="14" t="s">
        <v>82</v>
      </c>
      <c r="AW1198" s="14" t="s">
        <v>34</v>
      </c>
      <c r="AX1198" s="14" t="s">
        <v>73</v>
      </c>
      <c r="AY1198" s="264" t="s">
        <v>164</v>
      </c>
    </row>
    <row r="1199" s="14" customFormat="1">
      <c r="A1199" s="14"/>
      <c r="B1199" s="254"/>
      <c r="C1199" s="255"/>
      <c r="D1199" s="240" t="s">
        <v>174</v>
      </c>
      <c r="E1199" s="256" t="s">
        <v>21</v>
      </c>
      <c r="F1199" s="257" t="s">
        <v>463</v>
      </c>
      <c r="G1199" s="255"/>
      <c r="H1199" s="258">
        <v>3.468</v>
      </c>
      <c r="I1199" s="259"/>
      <c r="J1199" s="255"/>
      <c r="K1199" s="255"/>
      <c r="L1199" s="260"/>
      <c r="M1199" s="261"/>
      <c r="N1199" s="262"/>
      <c r="O1199" s="262"/>
      <c r="P1199" s="262"/>
      <c r="Q1199" s="262"/>
      <c r="R1199" s="262"/>
      <c r="S1199" s="262"/>
      <c r="T1199" s="263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64" t="s">
        <v>174</v>
      </c>
      <c r="AU1199" s="264" t="s">
        <v>82</v>
      </c>
      <c r="AV1199" s="14" t="s">
        <v>82</v>
      </c>
      <c r="AW1199" s="14" t="s">
        <v>34</v>
      </c>
      <c r="AX1199" s="14" t="s">
        <v>73</v>
      </c>
      <c r="AY1199" s="264" t="s">
        <v>164</v>
      </c>
    </row>
    <row r="1200" s="16" customFormat="1">
      <c r="A1200" s="16"/>
      <c r="B1200" s="287"/>
      <c r="C1200" s="288"/>
      <c r="D1200" s="240" t="s">
        <v>174</v>
      </c>
      <c r="E1200" s="289" t="s">
        <v>21</v>
      </c>
      <c r="F1200" s="290" t="s">
        <v>514</v>
      </c>
      <c r="G1200" s="288"/>
      <c r="H1200" s="291">
        <v>370.48099999999999</v>
      </c>
      <c r="I1200" s="292"/>
      <c r="J1200" s="288"/>
      <c r="K1200" s="288"/>
      <c r="L1200" s="293"/>
      <c r="M1200" s="294"/>
      <c r="N1200" s="295"/>
      <c r="O1200" s="295"/>
      <c r="P1200" s="295"/>
      <c r="Q1200" s="295"/>
      <c r="R1200" s="295"/>
      <c r="S1200" s="295"/>
      <c r="T1200" s="296"/>
      <c r="U1200" s="16"/>
      <c r="V1200" s="16"/>
      <c r="W1200" s="16"/>
      <c r="X1200" s="16"/>
      <c r="Y1200" s="16"/>
      <c r="Z1200" s="16"/>
      <c r="AA1200" s="16"/>
      <c r="AB1200" s="16"/>
      <c r="AC1200" s="16"/>
      <c r="AD1200" s="16"/>
      <c r="AE1200" s="16"/>
      <c r="AT1200" s="297" t="s">
        <v>174</v>
      </c>
      <c r="AU1200" s="297" t="s">
        <v>82</v>
      </c>
      <c r="AV1200" s="16" t="s">
        <v>186</v>
      </c>
      <c r="AW1200" s="16" t="s">
        <v>34</v>
      </c>
      <c r="AX1200" s="16" t="s">
        <v>73</v>
      </c>
      <c r="AY1200" s="297" t="s">
        <v>164</v>
      </c>
    </row>
    <row r="1201" s="13" customFormat="1">
      <c r="A1201" s="13"/>
      <c r="B1201" s="244"/>
      <c r="C1201" s="245"/>
      <c r="D1201" s="240" t="s">
        <v>174</v>
      </c>
      <c r="E1201" s="246" t="s">
        <v>21</v>
      </c>
      <c r="F1201" s="247" t="s">
        <v>488</v>
      </c>
      <c r="G1201" s="245"/>
      <c r="H1201" s="246" t="s">
        <v>21</v>
      </c>
      <c r="I1201" s="248"/>
      <c r="J1201" s="245"/>
      <c r="K1201" s="245"/>
      <c r="L1201" s="249"/>
      <c r="M1201" s="250"/>
      <c r="N1201" s="251"/>
      <c r="O1201" s="251"/>
      <c r="P1201" s="251"/>
      <c r="Q1201" s="251"/>
      <c r="R1201" s="251"/>
      <c r="S1201" s="251"/>
      <c r="T1201" s="25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53" t="s">
        <v>174</v>
      </c>
      <c r="AU1201" s="253" t="s">
        <v>82</v>
      </c>
      <c r="AV1201" s="13" t="s">
        <v>80</v>
      </c>
      <c r="AW1201" s="13" t="s">
        <v>34</v>
      </c>
      <c r="AX1201" s="13" t="s">
        <v>73</v>
      </c>
      <c r="AY1201" s="253" t="s">
        <v>164</v>
      </c>
    </row>
    <row r="1202" s="13" customFormat="1">
      <c r="A1202" s="13"/>
      <c r="B1202" s="244"/>
      <c r="C1202" s="245"/>
      <c r="D1202" s="240" t="s">
        <v>174</v>
      </c>
      <c r="E1202" s="246" t="s">
        <v>21</v>
      </c>
      <c r="F1202" s="247" t="s">
        <v>216</v>
      </c>
      <c r="G1202" s="245"/>
      <c r="H1202" s="246" t="s">
        <v>21</v>
      </c>
      <c r="I1202" s="248"/>
      <c r="J1202" s="245"/>
      <c r="K1202" s="245"/>
      <c r="L1202" s="249"/>
      <c r="M1202" s="250"/>
      <c r="N1202" s="251"/>
      <c r="O1202" s="251"/>
      <c r="P1202" s="251"/>
      <c r="Q1202" s="251"/>
      <c r="R1202" s="251"/>
      <c r="S1202" s="251"/>
      <c r="T1202" s="252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53" t="s">
        <v>174</v>
      </c>
      <c r="AU1202" s="253" t="s">
        <v>82</v>
      </c>
      <c r="AV1202" s="13" t="s">
        <v>80</v>
      </c>
      <c r="AW1202" s="13" t="s">
        <v>34</v>
      </c>
      <c r="AX1202" s="13" t="s">
        <v>73</v>
      </c>
      <c r="AY1202" s="253" t="s">
        <v>164</v>
      </c>
    </row>
    <row r="1203" s="13" customFormat="1">
      <c r="A1203" s="13"/>
      <c r="B1203" s="244"/>
      <c r="C1203" s="245"/>
      <c r="D1203" s="240" t="s">
        <v>174</v>
      </c>
      <c r="E1203" s="246" t="s">
        <v>21</v>
      </c>
      <c r="F1203" s="247" t="s">
        <v>489</v>
      </c>
      <c r="G1203" s="245"/>
      <c r="H1203" s="246" t="s">
        <v>21</v>
      </c>
      <c r="I1203" s="248"/>
      <c r="J1203" s="245"/>
      <c r="K1203" s="245"/>
      <c r="L1203" s="249"/>
      <c r="M1203" s="250"/>
      <c r="N1203" s="251"/>
      <c r="O1203" s="251"/>
      <c r="P1203" s="251"/>
      <c r="Q1203" s="251"/>
      <c r="R1203" s="251"/>
      <c r="S1203" s="251"/>
      <c r="T1203" s="252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53" t="s">
        <v>174</v>
      </c>
      <c r="AU1203" s="253" t="s">
        <v>82</v>
      </c>
      <c r="AV1203" s="13" t="s">
        <v>80</v>
      </c>
      <c r="AW1203" s="13" t="s">
        <v>34</v>
      </c>
      <c r="AX1203" s="13" t="s">
        <v>73</v>
      </c>
      <c r="AY1203" s="253" t="s">
        <v>164</v>
      </c>
    </row>
    <row r="1204" s="13" customFormat="1">
      <c r="A1204" s="13"/>
      <c r="B1204" s="244"/>
      <c r="C1204" s="245"/>
      <c r="D1204" s="240" t="s">
        <v>174</v>
      </c>
      <c r="E1204" s="246" t="s">
        <v>21</v>
      </c>
      <c r="F1204" s="247" t="s">
        <v>490</v>
      </c>
      <c r="G1204" s="245"/>
      <c r="H1204" s="246" t="s">
        <v>21</v>
      </c>
      <c r="I1204" s="248"/>
      <c r="J1204" s="245"/>
      <c r="K1204" s="245"/>
      <c r="L1204" s="249"/>
      <c r="M1204" s="250"/>
      <c r="N1204" s="251"/>
      <c r="O1204" s="251"/>
      <c r="P1204" s="251"/>
      <c r="Q1204" s="251"/>
      <c r="R1204" s="251"/>
      <c r="S1204" s="251"/>
      <c r="T1204" s="252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53" t="s">
        <v>174</v>
      </c>
      <c r="AU1204" s="253" t="s">
        <v>82</v>
      </c>
      <c r="AV1204" s="13" t="s">
        <v>80</v>
      </c>
      <c r="AW1204" s="13" t="s">
        <v>34</v>
      </c>
      <c r="AX1204" s="13" t="s">
        <v>73</v>
      </c>
      <c r="AY1204" s="253" t="s">
        <v>164</v>
      </c>
    </row>
    <row r="1205" s="14" customFormat="1">
      <c r="A1205" s="14"/>
      <c r="B1205" s="254"/>
      <c r="C1205" s="255"/>
      <c r="D1205" s="240" t="s">
        <v>174</v>
      </c>
      <c r="E1205" s="256" t="s">
        <v>21</v>
      </c>
      <c r="F1205" s="257" t="s">
        <v>491</v>
      </c>
      <c r="G1205" s="255"/>
      <c r="H1205" s="258">
        <v>92.799999999999997</v>
      </c>
      <c r="I1205" s="259"/>
      <c r="J1205" s="255"/>
      <c r="K1205" s="255"/>
      <c r="L1205" s="260"/>
      <c r="M1205" s="261"/>
      <c r="N1205" s="262"/>
      <c r="O1205" s="262"/>
      <c r="P1205" s="262"/>
      <c r="Q1205" s="262"/>
      <c r="R1205" s="262"/>
      <c r="S1205" s="262"/>
      <c r="T1205" s="263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64" t="s">
        <v>174</v>
      </c>
      <c r="AU1205" s="264" t="s">
        <v>82</v>
      </c>
      <c r="AV1205" s="14" t="s">
        <v>82</v>
      </c>
      <c r="AW1205" s="14" t="s">
        <v>34</v>
      </c>
      <c r="AX1205" s="14" t="s">
        <v>73</v>
      </c>
      <c r="AY1205" s="264" t="s">
        <v>164</v>
      </c>
    </row>
    <row r="1206" s="14" customFormat="1">
      <c r="A1206" s="14"/>
      <c r="B1206" s="254"/>
      <c r="C1206" s="255"/>
      <c r="D1206" s="240" t="s">
        <v>174</v>
      </c>
      <c r="E1206" s="256" t="s">
        <v>21</v>
      </c>
      <c r="F1206" s="257" t="s">
        <v>492</v>
      </c>
      <c r="G1206" s="255"/>
      <c r="H1206" s="258">
        <v>61.600000000000001</v>
      </c>
      <c r="I1206" s="259"/>
      <c r="J1206" s="255"/>
      <c r="K1206" s="255"/>
      <c r="L1206" s="260"/>
      <c r="M1206" s="261"/>
      <c r="N1206" s="262"/>
      <c r="O1206" s="262"/>
      <c r="P1206" s="262"/>
      <c r="Q1206" s="262"/>
      <c r="R1206" s="262"/>
      <c r="S1206" s="262"/>
      <c r="T1206" s="263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64" t="s">
        <v>174</v>
      </c>
      <c r="AU1206" s="264" t="s">
        <v>82</v>
      </c>
      <c r="AV1206" s="14" t="s">
        <v>82</v>
      </c>
      <c r="AW1206" s="14" t="s">
        <v>34</v>
      </c>
      <c r="AX1206" s="14" t="s">
        <v>73</v>
      </c>
      <c r="AY1206" s="264" t="s">
        <v>164</v>
      </c>
    </row>
    <row r="1207" s="14" customFormat="1">
      <c r="A1207" s="14"/>
      <c r="B1207" s="254"/>
      <c r="C1207" s="255"/>
      <c r="D1207" s="240" t="s">
        <v>174</v>
      </c>
      <c r="E1207" s="256" t="s">
        <v>21</v>
      </c>
      <c r="F1207" s="257" t="s">
        <v>493</v>
      </c>
      <c r="G1207" s="255"/>
      <c r="H1207" s="258">
        <v>82.400000000000006</v>
      </c>
      <c r="I1207" s="259"/>
      <c r="J1207" s="255"/>
      <c r="K1207" s="255"/>
      <c r="L1207" s="260"/>
      <c r="M1207" s="261"/>
      <c r="N1207" s="262"/>
      <c r="O1207" s="262"/>
      <c r="P1207" s="262"/>
      <c r="Q1207" s="262"/>
      <c r="R1207" s="262"/>
      <c r="S1207" s="262"/>
      <c r="T1207" s="263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64" t="s">
        <v>174</v>
      </c>
      <c r="AU1207" s="264" t="s">
        <v>82</v>
      </c>
      <c r="AV1207" s="14" t="s">
        <v>82</v>
      </c>
      <c r="AW1207" s="14" t="s">
        <v>34</v>
      </c>
      <c r="AX1207" s="14" t="s">
        <v>73</v>
      </c>
      <c r="AY1207" s="264" t="s">
        <v>164</v>
      </c>
    </row>
    <row r="1208" s="13" customFormat="1">
      <c r="A1208" s="13"/>
      <c r="B1208" s="244"/>
      <c r="C1208" s="245"/>
      <c r="D1208" s="240" t="s">
        <v>174</v>
      </c>
      <c r="E1208" s="246" t="s">
        <v>21</v>
      </c>
      <c r="F1208" s="247" t="s">
        <v>223</v>
      </c>
      <c r="G1208" s="245"/>
      <c r="H1208" s="246" t="s">
        <v>21</v>
      </c>
      <c r="I1208" s="248"/>
      <c r="J1208" s="245"/>
      <c r="K1208" s="245"/>
      <c r="L1208" s="249"/>
      <c r="M1208" s="250"/>
      <c r="N1208" s="251"/>
      <c r="O1208" s="251"/>
      <c r="P1208" s="251"/>
      <c r="Q1208" s="251"/>
      <c r="R1208" s="251"/>
      <c r="S1208" s="251"/>
      <c r="T1208" s="252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53" t="s">
        <v>174</v>
      </c>
      <c r="AU1208" s="253" t="s">
        <v>82</v>
      </c>
      <c r="AV1208" s="13" t="s">
        <v>80</v>
      </c>
      <c r="AW1208" s="13" t="s">
        <v>34</v>
      </c>
      <c r="AX1208" s="13" t="s">
        <v>73</v>
      </c>
      <c r="AY1208" s="253" t="s">
        <v>164</v>
      </c>
    </row>
    <row r="1209" s="14" customFormat="1">
      <c r="A1209" s="14"/>
      <c r="B1209" s="254"/>
      <c r="C1209" s="255"/>
      <c r="D1209" s="240" t="s">
        <v>174</v>
      </c>
      <c r="E1209" s="256" t="s">
        <v>21</v>
      </c>
      <c r="F1209" s="257" t="s">
        <v>477</v>
      </c>
      <c r="G1209" s="255"/>
      <c r="H1209" s="258">
        <v>-6.3040000000000003</v>
      </c>
      <c r="I1209" s="259"/>
      <c r="J1209" s="255"/>
      <c r="K1209" s="255"/>
      <c r="L1209" s="260"/>
      <c r="M1209" s="261"/>
      <c r="N1209" s="262"/>
      <c r="O1209" s="262"/>
      <c r="P1209" s="262"/>
      <c r="Q1209" s="262"/>
      <c r="R1209" s="262"/>
      <c r="S1209" s="262"/>
      <c r="T1209" s="263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64" t="s">
        <v>174</v>
      </c>
      <c r="AU1209" s="264" t="s">
        <v>82</v>
      </c>
      <c r="AV1209" s="14" t="s">
        <v>82</v>
      </c>
      <c r="AW1209" s="14" t="s">
        <v>34</v>
      </c>
      <c r="AX1209" s="14" t="s">
        <v>73</v>
      </c>
      <c r="AY1209" s="264" t="s">
        <v>164</v>
      </c>
    </row>
    <row r="1210" s="14" customFormat="1">
      <c r="A1210" s="14"/>
      <c r="B1210" s="254"/>
      <c r="C1210" s="255"/>
      <c r="D1210" s="240" t="s">
        <v>174</v>
      </c>
      <c r="E1210" s="256" t="s">
        <v>21</v>
      </c>
      <c r="F1210" s="257" t="s">
        <v>494</v>
      </c>
      <c r="G1210" s="255"/>
      <c r="H1210" s="258">
        <v>-3.1240000000000001</v>
      </c>
      <c r="I1210" s="259"/>
      <c r="J1210" s="255"/>
      <c r="K1210" s="255"/>
      <c r="L1210" s="260"/>
      <c r="M1210" s="261"/>
      <c r="N1210" s="262"/>
      <c r="O1210" s="262"/>
      <c r="P1210" s="262"/>
      <c r="Q1210" s="262"/>
      <c r="R1210" s="262"/>
      <c r="S1210" s="262"/>
      <c r="T1210" s="263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64" t="s">
        <v>174</v>
      </c>
      <c r="AU1210" s="264" t="s">
        <v>82</v>
      </c>
      <c r="AV1210" s="14" t="s">
        <v>82</v>
      </c>
      <c r="AW1210" s="14" t="s">
        <v>34</v>
      </c>
      <c r="AX1210" s="14" t="s">
        <v>73</v>
      </c>
      <c r="AY1210" s="264" t="s">
        <v>164</v>
      </c>
    </row>
    <row r="1211" s="14" customFormat="1">
      <c r="A1211" s="14"/>
      <c r="B1211" s="254"/>
      <c r="C1211" s="255"/>
      <c r="D1211" s="240" t="s">
        <v>174</v>
      </c>
      <c r="E1211" s="256" t="s">
        <v>21</v>
      </c>
      <c r="F1211" s="257" t="s">
        <v>495</v>
      </c>
      <c r="G1211" s="255"/>
      <c r="H1211" s="258">
        <v>-9.8000000000000007</v>
      </c>
      <c r="I1211" s="259"/>
      <c r="J1211" s="255"/>
      <c r="K1211" s="255"/>
      <c r="L1211" s="260"/>
      <c r="M1211" s="261"/>
      <c r="N1211" s="262"/>
      <c r="O1211" s="262"/>
      <c r="P1211" s="262"/>
      <c r="Q1211" s="262"/>
      <c r="R1211" s="262"/>
      <c r="S1211" s="262"/>
      <c r="T1211" s="263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64" t="s">
        <v>174</v>
      </c>
      <c r="AU1211" s="264" t="s">
        <v>82</v>
      </c>
      <c r="AV1211" s="14" t="s">
        <v>82</v>
      </c>
      <c r="AW1211" s="14" t="s">
        <v>34</v>
      </c>
      <c r="AX1211" s="14" t="s">
        <v>73</v>
      </c>
      <c r="AY1211" s="264" t="s">
        <v>164</v>
      </c>
    </row>
    <row r="1212" s="14" customFormat="1">
      <c r="A1212" s="14"/>
      <c r="B1212" s="254"/>
      <c r="C1212" s="255"/>
      <c r="D1212" s="240" t="s">
        <v>174</v>
      </c>
      <c r="E1212" s="256" t="s">
        <v>21</v>
      </c>
      <c r="F1212" s="257" t="s">
        <v>496</v>
      </c>
      <c r="G1212" s="255"/>
      <c r="H1212" s="258">
        <v>-2.6400000000000001</v>
      </c>
      <c r="I1212" s="259"/>
      <c r="J1212" s="255"/>
      <c r="K1212" s="255"/>
      <c r="L1212" s="260"/>
      <c r="M1212" s="261"/>
      <c r="N1212" s="262"/>
      <c r="O1212" s="262"/>
      <c r="P1212" s="262"/>
      <c r="Q1212" s="262"/>
      <c r="R1212" s="262"/>
      <c r="S1212" s="262"/>
      <c r="T1212" s="263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64" t="s">
        <v>174</v>
      </c>
      <c r="AU1212" s="264" t="s">
        <v>82</v>
      </c>
      <c r="AV1212" s="14" t="s">
        <v>82</v>
      </c>
      <c r="AW1212" s="14" t="s">
        <v>34</v>
      </c>
      <c r="AX1212" s="14" t="s">
        <v>73</v>
      </c>
      <c r="AY1212" s="264" t="s">
        <v>164</v>
      </c>
    </row>
    <row r="1213" s="14" customFormat="1">
      <c r="A1213" s="14"/>
      <c r="B1213" s="254"/>
      <c r="C1213" s="255"/>
      <c r="D1213" s="240" t="s">
        <v>174</v>
      </c>
      <c r="E1213" s="256" t="s">
        <v>21</v>
      </c>
      <c r="F1213" s="257" t="s">
        <v>497</v>
      </c>
      <c r="G1213" s="255"/>
      <c r="H1213" s="258">
        <v>-3.794</v>
      </c>
      <c r="I1213" s="259"/>
      <c r="J1213" s="255"/>
      <c r="K1213" s="255"/>
      <c r="L1213" s="260"/>
      <c r="M1213" s="261"/>
      <c r="N1213" s="262"/>
      <c r="O1213" s="262"/>
      <c r="P1213" s="262"/>
      <c r="Q1213" s="262"/>
      <c r="R1213" s="262"/>
      <c r="S1213" s="262"/>
      <c r="T1213" s="263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64" t="s">
        <v>174</v>
      </c>
      <c r="AU1213" s="264" t="s">
        <v>82</v>
      </c>
      <c r="AV1213" s="14" t="s">
        <v>82</v>
      </c>
      <c r="AW1213" s="14" t="s">
        <v>34</v>
      </c>
      <c r="AX1213" s="14" t="s">
        <v>73</v>
      </c>
      <c r="AY1213" s="264" t="s">
        <v>164</v>
      </c>
    </row>
    <row r="1214" s="14" customFormat="1">
      <c r="A1214" s="14"/>
      <c r="B1214" s="254"/>
      <c r="C1214" s="255"/>
      <c r="D1214" s="240" t="s">
        <v>174</v>
      </c>
      <c r="E1214" s="256" t="s">
        <v>21</v>
      </c>
      <c r="F1214" s="257" t="s">
        <v>498</v>
      </c>
      <c r="G1214" s="255"/>
      <c r="H1214" s="258">
        <v>-3.085</v>
      </c>
      <c r="I1214" s="259"/>
      <c r="J1214" s="255"/>
      <c r="K1214" s="255"/>
      <c r="L1214" s="260"/>
      <c r="M1214" s="261"/>
      <c r="N1214" s="262"/>
      <c r="O1214" s="262"/>
      <c r="P1214" s="262"/>
      <c r="Q1214" s="262"/>
      <c r="R1214" s="262"/>
      <c r="S1214" s="262"/>
      <c r="T1214" s="263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64" t="s">
        <v>174</v>
      </c>
      <c r="AU1214" s="264" t="s">
        <v>82</v>
      </c>
      <c r="AV1214" s="14" t="s">
        <v>82</v>
      </c>
      <c r="AW1214" s="14" t="s">
        <v>34</v>
      </c>
      <c r="AX1214" s="14" t="s">
        <v>73</v>
      </c>
      <c r="AY1214" s="264" t="s">
        <v>164</v>
      </c>
    </row>
    <row r="1215" s="13" customFormat="1">
      <c r="A1215" s="13"/>
      <c r="B1215" s="244"/>
      <c r="C1215" s="245"/>
      <c r="D1215" s="240" t="s">
        <v>174</v>
      </c>
      <c r="E1215" s="246" t="s">
        <v>21</v>
      </c>
      <c r="F1215" s="247" t="s">
        <v>453</v>
      </c>
      <c r="G1215" s="245"/>
      <c r="H1215" s="246" t="s">
        <v>21</v>
      </c>
      <c r="I1215" s="248"/>
      <c r="J1215" s="245"/>
      <c r="K1215" s="245"/>
      <c r="L1215" s="249"/>
      <c r="M1215" s="250"/>
      <c r="N1215" s="251"/>
      <c r="O1215" s="251"/>
      <c r="P1215" s="251"/>
      <c r="Q1215" s="251"/>
      <c r="R1215" s="251"/>
      <c r="S1215" s="251"/>
      <c r="T1215" s="252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53" t="s">
        <v>174</v>
      </c>
      <c r="AU1215" s="253" t="s">
        <v>82</v>
      </c>
      <c r="AV1215" s="13" t="s">
        <v>80</v>
      </c>
      <c r="AW1215" s="13" t="s">
        <v>34</v>
      </c>
      <c r="AX1215" s="13" t="s">
        <v>73</v>
      </c>
      <c r="AY1215" s="253" t="s">
        <v>164</v>
      </c>
    </row>
    <row r="1216" s="14" customFormat="1">
      <c r="A1216" s="14"/>
      <c r="B1216" s="254"/>
      <c r="C1216" s="255"/>
      <c r="D1216" s="240" t="s">
        <v>174</v>
      </c>
      <c r="E1216" s="256" t="s">
        <v>21</v>
      </c>
      <c r="F1216" s="257" t="s">
        <v>499</v>
      </c>
      <c r="G1216" s="255"/>
      <c r="H1216" s="258">
        <v>3</v>
      </c>
      <c r="I1216" s="259"/>
      <c r="J1216" s="255"/>
      <c r="K1216" s="255"/>
      <c r="L1216" s="260"/>
      <c r="M1216" s="261"/>
      <c r="N1216" s="262"/>
      <c r="O1216" s="262"/>
      <c r="P1216" s="262"/>
      <c r="Q1216" s="262"/>
      <c r="R1216" s="262"/>
      <c r="S1216" s="262"/>
      <c r="T1216" s="263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64" t="s">
        <v>174</v>
      </c>
      <c r="AU1216" s="264" t="s">
        <v>82</v>
      </c>
      <c r="AV1216" s="14" t="s">
        <v>82</v>
      </c>
      <c r="AW1216" s="14" t="s">
        <v>34</v>
      </c>
      <c r="AX1216" s="14" t="s">
        <v>73</v>
      </c>
      <c r="AY1216" s="264" t="s">
        <v>164</v>
      </c>
    </row>
    <row r="1217" s="14" customFormat="1">
      <c r="A1217" s="14"/>
      <c r="B1217" s="254"/>
      <c r="C1217" s="255"/>
      <c r="D1217" s="240" t="s">
        <v>174</v>
      </c>
      <c r="E1217" s="256" t="s">
        <v>21</v>
      </c>
      <c r="F1217" s="257" t="s">
        <v>500</v>
      </c>
      <c r="G1217" s="255"/>
      <c r="H1217" s="258">
        <v>3.6749999999999998</v>
      </c>
      <c r="I1217" s="259"/>
      <c r="J1217" s="255"/>
      <c r="K1217" s="255"/>
      <c r="L1217" s="260"/>
      <c r="M1217" s="261"/>
      <c r="N1217" s="262"/>
      <c r="O1217" s="262"/>
      <c r="P1217" s="262"/>
      <c r="Q1217" s="262"/>
      <c r="R1217" s="262"/>
      <c r="S1217" s="262"/>
      <c r="T1217" s="263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64" t="s">
        <v>174</v>
      </c>
      <c r="AU1217" s="264" t="s">
        <v>82</v>
      </c>
      <c r="AV1217" s="14" t="s">
        <v>82</v>
      </c>
      <c r="AW1217" s="14" t="s">
        <v>34</v>
      </c>
      <c r="AX1217" s="14" t="s">
        <v>73</v>
      </c>
      <c r="AY1217" s="264" t="s">
        <v>164</v>
      </c>
    </row>
    <row r="1218" s="13" customFormat="1">
      <c r="A1218" s="13"/>
      <c r="B1218" s="244"/>
      <c r="C1218" s="245"/>
      <c r="D1218" s="240" t="s">
        <v>174</v>
      </c>
      <c r="E1218" s="246" t="s">
        <v>21</v>
      </c>
      <c r="F1218" s="247" t="s">
        <v>501</v>
      </c>
      <c r="G1218" s="245"/>
      <c r="H1218" s="246" t="s">
        <v>21</v>
      </c>
      <c r="I1218" s="248"/>
      <c r="J1218" s="245"/>
      <c r="K1218" s="245"/>
      <c r="L1218" s="249"/>
      <c r="M1218" s="250"/>
      <c r="N1218" s="251"/>
      <c r="O1218" s="251"/>
      <c r="P1218" s="251"/>
      <c r="Q1218" s="251"/>
      <c r="R1218" s="251"/>
      <c r="S1218" s="251"/>
      <c r="T1218" s="252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53" t="s">
        <v>174</v>
      </c>
      <c r="AU1218" s="253" t="s">
        <v>82</v>
      </c>
      <c r="AV1218" s="13" t="s">
        <v>80</v>
      </c>
      <c r="AW1218" s="13" t="s">
        <v>34</v>
      </c>
      <c r="AX1218" s="13" t="s">
        <v>73</v>
      </c>
      <c r="AY1218" s="253" t="s">
        <v>164</v>
      </c>
    </row>
    <row r="1219" s="14" customFormat="1">
      <c r="A1219" s="14"/>
      <c r="B1219" s="254"/>
      <c r="C1219" s="255"/>
      <c r="D1219" s="240" t="s">
        <v>174</v>
      </c>
      <c r="E1219" s="256" t="s">
        <v>21</v>
      </c>
      <c r="F1219" s="257" t="s">
        <v>502</v>
      </c>
      <c r="G1219" s="255"/>
      <c r="H1219" s="258">
        <v>16.100000000000001</v>
      </c>
      <c r="I1219" s="259"/>
      <c r="J1219" s="255"/>
      <c r="K1219" s="255"/>
      <c r="L1219" s="260"/>
      <c r="M1219" s="261"/>
      <c r="N1219" s="262"/>
      <c r="O1219" s="262"/>
      <c r="P1219" s="262"/>
      <c r="Q1219" s="262"/>
      <c r="R1219" s="262"/>
      <c r="S1219" s="262"/>
      <c r="T1219" s="263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64" t="s">
        <v>174</v>
      </c>
      <c r="AU1219" s="264" t="s">
        <v>82</v>
      </c>
      <c r="AV1219" s="14" t="s">
        <v>82</v>
      </c>
      <c r="AW1219" s="14" t="s">
        <v>34</v>
      </c>
      <c r="AX1219" s="14" t="s">
        <v>73</v>
      </c>
      <c r="AY1219" s="264" t="s">
        <v>164</v>
      </c>
    </row>
    <row r="1220" s="13" customFormat="1">
      <c r="A1220" s="13"/>
      <c r="B1220" s="244"/>
      <c r="C1220" s="245"/>
      <c r="D1220" s="240" t="s">
        <v>174</v>
      </c>
      <c r="E1220" s="246" t="s">
        <v>21</v>
      </c>
      <c r="F1220" s="247" t="s">
        <v>223</v>
      </c>
      <c r="G1220" s="245"/>
      <c r="H1220" s="246" t="s">
        <v>21</v>
      </c>
      <c r="I1220" s="248"/>
      <c r="J1220" s="245"/>
      <c r="K1220" s="245"/>
      <c r="L1220" s="249"/>
      <c r="M1220" s="250"/>
      <c r="N1220" s="251"/>
      <c r="O1220" s="251"/>
      <c r="P1220" s="251"/>
      <c r="Q1220" s="251"/>
      <c r="R1220" s="251"/>
      <c r="S1220" s="251"/>
      <c r="T1220" s="25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53" t="s">
        <v>174</v>
      </c>
      <c r="AU1220" s="253" t="s">
        <v>82</v>
      </c>
      <c r="AV1220" s="13" t="s">
        <v>80</v>
      </c>
      <c r="AW1220" s="13" t="s">
        <v>34</v>
      </c>
      <c r="AX1220" s="13" t="s">
        <v>73</v>
      </c>
      <c r="AY1220" s="253" t="s">
        <v>164</v>
      </c>
    </row>
    <row r="1221" s="14" customFormat="1">
      <c r="A1221" s="14"/>
      <c r="B1221" s="254"/>
      <c r="C1221" s="255"/>
      <c r="D1221" s="240" t="s">
        <v>174</v>
      </c>
      <c r="E1221" s="256" t="s">
        <v>21</v>
      </c>
      <c r="F1221" s="257" t="s">
        <v>503</v>
      </c>
      <c r="G1221" s="255"/>
      <c r="H1221" s="258">
        <v>-4.0830000000000002</v>
      </c>
      <c r="I1221" s="259"/>
      <c r="J1221" s="255"/>
      <c r="K1221" s="255"/>
      <c r="L1221" s="260"/>
      <c r="M1221" s="261"/>
      <c r="N1221" s="262"/>
      <c r="O1221" s="262"/>
      <c r="P1221" s="262"/>
      <c r="Q1221" s="262"/>
      <c r="R1221" s="262"/>
      <c r="S1221" s="262"/>
      <c r="T1221" s="263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64" t="s">
        <v>174</v>
      </c>
      <c r="AU1221" s="264" t="s">
        <v>82</v>
      </c>
      <c r="AV1221" s="14" t="s">
        <v>82</v>
      </c>
      <c r="AW1221" s="14" t="s">
        <v>34</v>
      </c>
      <c r="AX1221" s="14" t="s">
        <v>73</v>
      </c>
      <c r="AY1221" s="264" t="s">
        <v>164</v>
      </c>
    </row>
    <row r="1222" s="13" customFormat="1">
      <c r="A1222" s="13"/>
      <c r="B1222" s="244"/>
      <c r="C1222" s="245"/>
      <c r="D1222" s="240" t="s">
        <v>174</v>
      </c>
      <c r="E1222" s="246" t="s">
        <v>21</v>
      </c>
      <c r="F1222" s="247" t="s">
        <v>453</v>
      </c>
      <c r="G1222" s="245"/>
      <c r="H1222" s="246" t="s">
        <v>21</v>
      </c>
      <c r="I1222" s="248"/>
      <c r="J1222" s="245"/>
      <c r="K1222" s="245"/>
      <c r="L1222" s="249"/>
      <c r="M1222" s="250"/>
      <c r="N1222" s="251"/>
      <c r="O1222" s="251"/>
      <c r="P1222" s="251"/>
      <c r="Q1222" s="251"/>
      <c r="R1222" s="251"/>
      <c r="S1222" s="251"/>
      <c r="T1222" s="252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53" t="s">
        <v>174</v>
      </c>
      <c r="AU1222" s="253" t="s">
        <v>82</v>
      </c>
      <c r="AV1222" s="13" t="s">
        <v>80</v>
      </c>
      <c r="AW1222" s="13" t="s">
        <v>34</v>
      </c>
      <c r="AX1222" s="13" t="s">
        <v>73</v>
      </c>
      <c r="AY1222" s="253" t="s">
        <v>164</v>
      </c>
    </row>
    <row r="1223" s="14" customFormat="1">
      <c r="A1223" s="14"/>
      <c r="B1223" s="254"/>
      <c r="C1223" s="255"/>
      <c r="D1223" s="240" t="s">
        <v>174</v>
      </c>
      <c r="E1223" s="256" t="s">
        <v>21</v>
      </c>
      <c r="F1223" s="257" t="s">
        <v>504</v>
      </c>
      <c r="G1223" s="255"/>
      <c r="H1223" s="258">
        <v>1.3779999999999999</v>
      </c>
      <c r="I1223" s="259"/>
      <c r="J1223" s="255"/>
      <c r="K1223" s="255"/>
      <c r="L1223" s="260"/>
      <c r="M1223" s="261"/>
      <c r="N1223" s="262"/>
      <c r="O1223" s="262"/>
      <c r="P1223" s="262"/>
      <c r="Q1223" s="262"/>
      <c r="R1223" s="262"/>
      <c r="S1223" s="262"/>
      <c r="T1223" s="263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64" t="s">
        <v>174</v>
      </c>
      <c r="AU1223" s="264" t="s">
        <v>82</v>
      </c>
      <c r="AV1223" s="14" t="s">
        <v>82</v>
      </c>
      <c r="AW1223" s="14" t="s">
        <v>34</v>
      </c>
      <c r="AX1223" s="14" t="s">
        <v>73</v>
      </c>
      <c r="AY1223" s="264" t="s">
        <v>164</v>
      </c>
    </row>
    <row r="1224" s="13" customFormat="1">
      <c r="A1224" s="13"/>
      <c r="B1224" s="244"/>
      <c r="C1224" s="245"/>
      <c r="D1224" s="240" t="s">
        <v>174</v>
      </c>
      <c r="E1224" s="246" t="s">
        <v>21</v>
      </c>
      <c r="F1224" s="247" t="s">
        <v>1208</v>
      </c>
      <c r="G1224" s="245"/>
      <c r="H1224" s="246" t="s">
        <v>21</v>
      </c>
      <c r="I1224" s="248"/>
      <c r="J1224" s="245"/>
      <c r="K1224" s="245"/>
      <c r="L1224" s="249"/>
      <c r="M1224" s="250"/>
      <c r="N1224" s="251"/>
      <c r="O1224" s="251"/>
      <c r="P1224" s="251"/>
      <c r="Q1224" s="251"/>
      <c r="R1224" s="251"/>
      <c r="S1224" s="251"/>
      <c r="T1224" s="252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53" t="s">
        <v>174</v>
      </c>
      <c r="AU1224" s="253" t="s">
        <v>82</v>
      </c>
      <c r="AV1224" s="13" t="s">
        <v>80</v>
      </c>
      <c r="AW1224" s="13" t="s">
        <v>34</v>
      </c>
      <c r="AX1224" s="13" t="s">
        <v>73</v>
      </c>
      <c r="AY1224" s="253" t="s">
        <v>164</v>
      </c>
    </row>
    <row r="1225" s="14" customFormat="1">
      <c r="A1225" s="14"/>
      <c r="B1225" s="254"/>
      <c r="C1225" s="255"/>
      <c r="D1225" s="240" t="s">
        <v>174</v>
      </c>
      <c r="E1225" s="256" t="s">
        <v>21</v>
      </c>
      <c r="F1225" s="257" t="s">
        <v>1209</v>
      </c>
      <c r="G1225" s="255"/>
      <c r="H1225" s="258">
        <v>-21.629999999999999</v>
      </c>
      <c r="I1225" s="259"/>
      <c r="J1225" s="255"/>
      <c r="K1225" s="255"/>
      <c r="L1225" s="260"/>
      <c r="M1225" s="261"/>
      <c r="N1225" s="262"/>
      <c r="O1225" s="262"/>
      <c r="P1225" s="262"/>
      <c r="Q1225" s="262"/>
      <c r="R1225" s="262"/>
      <c r="S1225" s="262"/>
      <c r="T1225" s="263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64" t="s">
        <v>174</v>
      </c>
      <c r="AU1225" s="264" t="s">
        <v>82</v>
      </c>
      <c r="AV1225" s="14" t="s">
        <v>82</v>
      </c>
      <c r="AW1225" s="14" t="s">
        <v>34</v>
      </c>
      <c r="AX1225" s="14" t="s">
        <v>73</v>
      </c>
      <c r="AY1225" s="264" t="s">
        <v>164</v>
      </c>
    </row>
    <row r="1226" s="16" customFormat="1">
      <c r="A1226" s="16"/>
      <c r="B1226" s="287"/>
      <c r="C1226" s="288"/>
      <c r="D1226" s="240" t="s">
        <v>174</v>
      </c>
      <c r="E1226" s="289" t="s">
        <v>21</v>
      </c>
      <c r="F1226" s="290" t="s">
        <v>514</v>
      </c>
      <c r="G1226" s="288"/>
      <c r="H1226" s="291">
        <v>206.493</v>
      </c>
      <c r="I1226" s="292"/>
      <c r="J1226" s="288"/>
      <c r="K1226" s="288"/>
      <c r="L1226" s="293"/>
      <c r="M1226" s="294"/>
      <c r="N1226" s="295"/>
      <c r="O1226" s="295"/>
      <c r="P1226" s="295"/>
      <c r="Q1226" s="295"/>
      <c r="R1226" s="295"/>
      <c r="S1226" s="295"/>
      <c r="T1226" s="296"/>
      <c r="U1226" s="16"/>
      <c r="V1226" s="16"/>
      <c r="W1226" s="16"/>
      <c r="X1226" s="16"/>
      <c r="Y1226" s="16"/>
      <c r="Z1226" s="16"/>
      <c r="AA1226" s="16"/>
      <c r="AB1226" s="16"/>
      <c r="AC1226" s="16"/>
      <c r="AD1226" s="16"/>
      <c r="AE1226" s="16"/>
      <c r="AT1226" s="297" t="s">
        <v>174</v>
      </c>
      <c r="AU1226" s="297" t="s">
        <v>82</v>
      </c>
      <c r="AV1226" s="16" t="s">
        <v>186</v>
      </c>
      <c r="AW1226" s="16" t="s">
        <v>34</v>
      </c>
      <c r="AX1226" s="16" t="s">
        <v>73</v>
      </c>
      <c r="AY1226" s="297" t="s">
        <v>164</v>
      </c>
    </row>
    <row r="1227" s="15" customFormat="1">
      <c r="A1227" s="15"/>
      <c r="B1227" s="276"/>
      <c r="C1227" s="277"/>
      <c r="D1227" s="240" t="s">
        <v>174</v>
      </c>
      <c r="E1227" s="278" t="s">
        <v>21</v>
      </c>
      <c r="F1227" s="279" t="s">
        <v>225</v>
      </c>
      <c r="G1227" s="277"/>
      <c r="H1227" s="280">
        <v>576.97400000000005</v>
      </c>
      <c r="I1227" s="281"/>
      <c r="J1227" s="277"/>
      <c r="K1227" s="277"/>
      <c r="L1227" s="282"/>
      <c r="M1227" s="283"/>
      <c r="N1227" s="284"/>
      <c r="O1227" s="284"/>
      <c r="P1227" s="284"/>
      <c r="Q1227" s="284"/>
      <c r="R1227" s="284"/>
      <c r="S1227" s="284"/>
      <c r="T1227" s="285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86" t="s">
        <v>174</v>
      </c>
      <c r="AU1227" s="286" t="s">
        <v>82</v>
      </c>
      <c r="AV1227" s="15" t="s">
        <v>171</v>
      </c>
      <c r="AW1227" s="15" t="s">
        <v>34</v>
      </c>
      <c r="AX1227" s="15" t="s">
        <v>80</v>
      </c>
      <c r="AY1227" s="286" t="s">
        <v>164</v>
      </c>
    </row>
    <row r="1228" s="2" customFormat="1" ht="16.5" customHeight="1">
      <c r="A1228" s="39"/>
      <c r="B1228" s="40"/>
      <c r="C1228" s="227" t="s">
        <v>1210</v>
      </c>
      <c r="D1228" s="227" t="s">
        <v>166</v>
      </c>
      <c r="E1228" s="228" t="s">
        <v>1211</v>
      </c>
      <c r="F1228" s="229" t="s">
        <v>1212</v>
      </c>
      <c r="G1228" s="230" t="s">
        <v>204</v>
      </c>
      <c r="H1228" s="231">
        <v>38.549999999999997</v>
      </c>
      <c r="I1228" s="232"/>
      <c r="J1228" s="233">
        <f>ROUND(I1228*H1228,2)</f>
        <v>0</v>
      </c>
      <c r="K1228" s="229" t="s">
        <v>170</v>
      </c>
      <c r="L1228" s="45"/>
      <c r="M1228" s="234" t="s">
        <v>21</v>
      </c>
      <c r="N1228" s="235" t="s">
        <v>44</v>
      </c>
      <c r="O1228" s="85"/>
      <c r="P1228" s="236">
        <f>O1228*H1228</f>
        <v>0</v>
      </c>
      <c r="Q1228" s="236">
        <v>0</v>
      </c>
      <c r="R1228" s="236">
        <f>Q1228*H1228</f>
        <v>0</v>
      </c>
      <c r="S1228" s="236">
        <v>0.0040000000000000001</v>
      </c>
      <c r="T1228" s="237">
        <f>S1228*H1228</f>
        <v>0.1542</v>
      </c>
      <c r="U1228" s="39"/>
      <c r="V1228" s="39"/>
      <c r="W1228" s="39"/>
      <c r="X1228" s="39"/>
      <c r="Y1228" s="39"/>
      <c r="Z1228" s="39"/>
      <c r="AA1228" s="39"/>
      <c r="AB1228" s="39"/>
      <c r="AC1228" s="39"/>
      <c r="AD1228" s="39"/>
      <c r="AE1228" s="39"/>
      <c r="AR1228" s="238" t="s">
        <v>171</v>
      </c>
      <c r="AT1228" s="238" t="s">
        <v>166</v>
      </c>
      <c r="AU1228" s="238" t="s">
        <v>82</v>
      </c>
      <c r="AY1228" s="18" t="s">
        <v>164</v>
      </c>
      <c r="BE1228" s="239">
        <f>IF(N1228="základní",J1228,0)</f>
        <v>0</v>
      </c>
      <c r="BF1228" s="239">
        <f>IF(N1228="snížená",J1228,0)</f>
        <v>0</v>
      </c>
      <c r="BG1228" s="239">
        <f>IF(N1228="zákl. přenesená",J1228,0)</f>
        <v>0</v>
      </c>
      <c r="BH1228" s="239">
        <f>IF(N1228="sníž. přenesená",J1228,0)</f>
        <v>0</v>
      </c>
      <c r="BI1228" s="239">
        <f>IF(N1228="nulová",J1228,0)</f>
        <v>0</v>
      </c>
      <c r="BJ1228" s="18" t="s">
        <v>80</v>
      </c>
      <c r="BK1228" s="239">
        <f>ROUND(I1228*H1228,2)</f>
        <v>0</v>
      </c>
      <c r="BL1228" s="18" t="s">
        <v>171</v>
      </c>
      <c r="BM1228" s="238" t="s">
        <v>1213</v>
      </c>
    </row>
    <row r="1229" s="2" customFormat="1">
      <c r="A1229" s="39"/>
      <c r="B1229" s="40"/>
      <c r="C1229" s="41"/>
      <c r="D1229" s="240" t="s">
        <v>173</v>
      </c>
      <c r="E1229" s="41"/>
      <c r="F1229" s="241" t="s">
        <v>1214</v>
      </c>
      <c r="G1229" s="41"/>
      <c r="H1229" s="41"/>
      <c r="I1229" s="147"/>
      <c r="J1229" s="41"/>
      <c r="K1229" s="41"/>
      <c r="L1229" s="45"/>
      <c r="M1229" s="242"/>
      <c r="N1229" s="243"/>
      <c r="O1229" s="85"/>
      <c r="P1229" s="85"/>
      <c r="Q1229" s="85"/>
      <c r="R1229" s="85"/>
      <c r="S1229" s="85"/>
      <c r="T1229" s="86"/>
      <c r="U1229" s="39"/>
      <c r="V1229" s="39"/>
      <c r="W1229" s="39"/>
      <c r="X1229" s="39"/>
      <c r="Y1229" s="39"/>
      <c r="Z1229" s="39"/>
      <c r="AA1229" s="39"/>
      <c r="AB1229" s="39"/>
      <c r="AC1229" s="39"/>
      <c r="AD1229" s="39"/>
      <c r="AE1229" s="39"/>
      <c r="AT1229" s="18" t="s">
        <v>173</v>
      </c>
      <c r="AU1229" s="18" t="s">
        <v>82</v>
      </c>
    </row>
    <row r="1230" s="2" customFormat="1">
      <c r="A1230" s="39"/>
      <c r="B1230" s="40"/>
      <c r="C1230" s="41"/>
      <c r="D1230" s="240" t="s">
        <v>191</v>
      </c>
      <c r="E1230" s="41"/>
      <c r="F1230" s="275" t="s">
        <v>1215</v>
      </c>
      <c r="G1230" s="41"/>
      <c r="H1230" s="41"/>
      <c r="I1230" s="147"/>
      <c r="J1230" s="41"/>
      <c r="K1230" s="41"/>
      <c r="L1230" s="45"/>
      <c r="M1230" s="242"/>
      <c r="N1230" s="243"/>
      <c r="O1230" s="85"/>
      <c r="P1230" s="85"/>
      <c r="Q1230" s="85"/>
      <c r="R1230" s="85"/>
      <c r="S1230" s="85"/>
      <c r="T1230" s="86"/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T1230" s="18" t="s">
        <v>191</v>
      </c>
      <c r="AU1230" s="18" t="s">
        <v>82</v>
      </c>
    </row>
    <row r="1231" s="14" customFormat="1">
      <c r="A1231" s="14"/>
      <c r="B1231" s="254"/>
      <c r="C1231" s="255"/>
      <c r="D1231" s="240" t="s">
        <v>174</v>
      </c>
      <c r="E1231" s="256" t="s">
        <v>21</v>
      </c>
      <c r="F1231" s="257" t="s">
        <v>532</v>
      </c>
      <c r="G1231" s="255"/>
      <c r="H1231" s="258">
        <v>38.549999999999997</v>
      </c>
      <c r="I1231" s="259"/>
      <c r="J1231" s="255"/>
      <c r="K1231" s="255"/>
      <c r="L1231" s="260"/>
      <c r="M1231" s="261"/>
      <c r="N1231" s="262"/>
      <c r="O1231" s="262"/>
      <c r="P1231" s="262"/>
      <c r="Q1231" s="262"/>
      <c r="R1231" s="262"/>
      <c r="S1231" s="262"/>
      <c r="T1231" s="263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64" t="s">
        <v>174</v>
      </c>
      <c r="AU1231" s="264" t="s">
        <v>82</v>
      </c>
      <c r="AV1231" s="14" t="s">
        <v>82</v>
      </c>
      <c r="AW1231" s="14" t="s">
        <v>34</v>
      </c>
      <c r="AX1231" s="14" t="s">
        <v>73</v>
      </c>
      <c r="AY1231" s="264" t="s">
        <v>164</v>
      </c>
    </row>
    <row r="1232" s="2" customFormat="1" ht="21.75" customHeight="1">
      <c r="A1232" s="39"/>
      <c r="B1232" s="40"/>
      <c r="C1232" s="227" t="s">
        <v>1216</v>
      </c>
      <c r="D1232" s="227" t="s">
        <v>166</v>
      </c>
      <c r="E1232" s="228" t="s">
        <v>1217</v>
      </c>
      <c r="F1232" s="229" t="s">
        <v>1218</v>
      </c>
      <c r="G1232" s="230" t="s">
        <v>204</v>
      </c>
      <c r="H1232" s="231">
        <v>246.185</v>
      </c>
      <c r="I1232" s="232"/>
      <c r="J1232" s="233">
        <f>ROUND(I1232*H1232,2)</f>
        <v>0</v>
      </c>
      <c r="K1232" s="229" t="s">
        <v>170</v>
      </c>
      <c r="L1232" s="45"/>
      <c r="M1232" s="234" t="s">
        <v>21</v>
      </c>
      <c r="N1232" s="235" t="s">
        <v>44</v>
      </c>
      <c r="O1232" s="85"/>
      <c r="P1232" s="236">
        <f>O1232*H1232</f>
        <v>0</v>
      </c>
      <c r="Q1232" s="236">
        <v>0</v>
      </c>
      <c r="R1232" s="236">
        <f>Q1232*H1232</f>
        <v>0</v>
      </c>
      <c r="S1232" s="236">
        <v>0.0040000000000000001</v>
      </c>
      <c r="T1232" s="237">
        <f>S1232*H1232</f>
        <v>0.98474000000000006</v>
      </c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R1232" s="238" t="s">
        <v>171</v>
      </c>
      <c r="AT1232" s="238" t="s">
        <v>166</v>
      </c>
      <c r="AU1232" s="238" t="s">
        <v>82</v>
      </c>
      <c r="AY1232" s="18" t="s">
        <v>164</v>
      </c>
      <c r="BE1232" s="239">
        <f>IF(N1232="základní",J1232,0)</f>
        <v>0</v>
      </c>
      <c r="BF1232" s="239">
        <f>IF(N1232="snížená",J1232,0)</f>
        <v>0</v>
      </c>
      <c r="BG1232" s="239">
        <f>IF(N1232="zákl. přenesená",J1232,0)</f>
        <v>0</v>
      </c>
      <c r="BH1232" s="239">
        <f>IF(N1232="sníž. přenesená",J1232,0)</f>
        <v>0</v>
      </c>
      <c r="BI1232" s="239">
        <f>IF(N1232="nulová",J1232,0)</f>
        <v>0</v>
      </c>
      <c r="BJ1232" s="18" t="s">
        <v>80</v>
      </c>
      <c r="BK1232" s="239">
        <f>ROUND(I1232*H1232,2)</f>
        <v>0</v>
      </c>
      <c r="BL1232" s="18" t="s">
        <v>171</v>
      </c>
      <c r="BM1232" s="238" t="s">
        <v>1219</v>
      </c>
    </row>
    <row r="1233" s="2" customFormat="1">
      <c r="A1233" s="39"/>
      <c r="B1233" s="40"/>
      <c r="C1233" s="41"/>
      <c r="D1233" s="240" t="s">
        <v>173</v>
      </c>
      <c r="E1233" s="41"/>
      <c r="F1233" s="241" t="s">
        <v>1218</v>
      </c>
      <c r="G1233" s="41"/>
      <c r="H1233" s="41"/>
      <c r="I1233" s="147"/>
      <c r="J1233" s="41"/>
      <c r="K1233" s="41"/>
      <c r="L1233" s="45"/>
      <c r="M1233" s="242"/>
      <c r="N1233" s="243"/>
      <c r="O1233" s="85"/>
      <c r="P1233" s="85"/>
      <c r="Q1233" s="85"/>
      <c r="R1233" s="85"/>
      <c r="S1233" s="85"/>
      <c r="T1233" s="86"/>
      <c r="U1233" s="39"/>
      <c r="V1233" s="39"/>
      <c r="W1233" s="39"/>
      <c r="X1233" s="39"/>
      <c r="Y1233" s="39"/>
      <c r="Z1233" s="39"/>
      <c r="AA1233" s="39"/>
      <c r="AB1233" s="39"/>
      <c r="AC1233" s="39"/>
      <c r="AD1233" s="39"/>
      <c r="AE1233" s="39"/>
      <c r="AT1233" s="18" t="s">
        <v>173</v>
      </c>
      <c r="AU1233" s="18" t="s">
        <v>82</v>
      </c>
    </row>
    <row r="1234" s="13" customFormat="1">
      <c r="A1234" s="13"/>
      <c r="B1234" s="244"/>
      <c r="C1234" s="245"/>
      <c r="D1234" s="240" t="s">
        <v>174</v>
      </c>
      <c r="E1234" s="246" t="s">
        <v>21</v>
      </c>
      <c r="F1234" s="247" t="s">
        <v>536</v>
      </c>
      <c r="G1234" s="245"/>
      <c r="H1234" s="246" t="s">
        <v>21</v>
      </c>
      <c r="I1234" s="248"/>
      <c r="J1234" s="245"/>
      <c r="K1234" s="245"/>
      <c r="L1234" s="249"/>
      <c r="M1234" s="250"/>
      <c r="N1234" s="251"/>
      <c r="O1234" s="251"/>
      <c r="P1234" s="251"/>
      <c r="Q1234" s="251"/>
      <c r="R1234" s="251"/>
      <c r="S1234" s="251"/>
      <c r="T1234" s="252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53" t="s">
        <v>174</v>
      </c>
      <c r="AU1234" s="253" t="s">
        <v>82</v>
      </c>
      <c r="AV1234" s="13" t="s">
        <v>80</v>
      </c>
      <c r="AW1234" s="13" t="s">
        <v>34</v>
      </c>
      <c r="AX1234" s="13" t="s">
        <v>73</v>
      </c>
      <c r="AY1234" s="253" t="s">
        <v>164</v>
      </c>
    </row>
    <row r="1235" s="13" customFormat="1">
      <c r="A1235" s="13"/>
      <c r="B1235" s="244"/>
      <c r="C1235" s="245"/>
      <c r="D1235" s="240" t="s">
        <v>174</v>
      </c>
      <c r="E1235" s="246" t="s">
        <v>21</v>
      </c>
      <c r="F1235" s="247" t="s">
        <v>537</v>
      </c>
      <c r="G1235" s="245"/>
      <c r="H1235" s="246" t="s">
        <v>21</v>
      </c>
      <c r="I1235" s="248"/>
      <c r="J1235" s="245"/>
      <c r="K1235" s="245"/>
      <c r="L1235" s="249"/>
      <c r="M1235" s="250"/>
      <c r="N1235" s="251"/>
      <c r="O1235" s="251"/>
      <c r="P1235" s="251"/>
      <c r="Q1235" s="251"/>
      <c r="R1235" s="251"/>
      <c r="S1235" s="251"/>
      <c r="T1235" s="252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53" t="s">
        <v>174</v>
      </c>
      <c r="AU1235" s="253" t="s">
        <v>82</v>
      </c>
      <c r="AV1235" s="13" t="s">
        <v>80</v>
      </c>
      <c r="AW1235" s="13" t="s">
        <v>34</v>
      </c>
      <c r="AX1235" s="13" t="s">
        <v>73</v>
      </c>
      <c r="AY1235" s="253" t="s">
        <v>164</v>
      </c>
    </row>
    <row r="1236" s="14" customFormat="1">
      <c r="A1236" s="14"/>
      <c r="B1236" s="254"/>
      <c r="C1236" s="255"/>
      <c r="D1236" s="240" t="s">
        <v>174</v>
      </c>
      <c r="E1236" s="256" t="s">
        <v>21</v>
      </c>
      <c r="F1236" s="257" t="s">
        <v>538</v>
      </c>
      <c r="G1236" s="255"/>
      <c r="H1236" s="258">
        <v>25.760000000000002</v>
      </c>
      <c r="I1236" s="259"/>
      <c r="J1236" s="255"/>
      <c r="K1236" s="255"/>
      <c r="L1236" s="260"/>
      <c r="M1236" s="261"/>
      <c r="N1236" s="262"/>
      <c r="O1236" s="262"/>
      <c r="P1236" s="262"/>
      <c r="Q1236" s="262"/>
      <c r="R1236" s="262"/>
      <c r="S1236" s="262"/>
      <c r="T1236" s="263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64" t="s">
        <v>174</v>
      </c>
      <c r="AU1236" s="264" t="s">
        <v>82</v>
      </c>
      <c r="AV1236" s="14" t="s">
        <v>82</v>
      </c>
      <c r="AW1236" s="14" t="s">
        <v>34</v>
      </c>
      <c r="AX1236" s="14" t="s">
        <v>73</v>
      </c>
      <c r="AY1236" s="264" t="s">
        <v>164</v>
      </c>
    </row>
    <row r="1237" s="14" customFormat="1">
      <c r="A1237" s="14"/>
      <c r="B1237" s="254"/>
      <c r="C1237" s="255"/>
      <c r="D1237" s="240" t="s">
        <v>174</v>
      </c>
      <c r="E1237" s="256" t="s">
        <v>21</v>
      </c>
      <c r="F1237" s="257" t="s">
        <v>539</v>
      </c>
      <c r="G1237" s="255"/>
      <c r="H1237" s="258">
        <v>70.656000000000006</v>
      </c>
      <c r="I1237" s="259"/>
      <c r="J1237" s="255"/>
      <c r="K1237" s="255"/>
      <c r="L1237" s="260"/>
      <c r="M1237" s="261"/>
      <c r="N1237" s="262"/>
      <c r="O1237" s="262"/>
      <c r="P1237" s="262"/>
      <c r="Q1237" s="262"/>
      <c r="R1237" s="262"/>
      <c r="S1237" s="262"/>
      <c r="T1237" s="263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64" t="s">
        <v>174</v>
      </c>
      <c r="AU1237" s="264" t="s">
        <v>82</v>
      </c>
      <c r="AV1237" s="14" t="s">
        <v>82</v>
      </c>
      <c r="AW1237" s="14" t="s">
        <v>34</v>
      </c>
      <c r="AX1237" s="14" t="s">
        <v>73</v>
      </c>
      <c r="AY1237" s="264" t="s">
        <v>164</v>
      </c>
    </row>
    <row r="1238" s="14" customFormat="1">
      <c r="A1238" s="14"/>
      <c r="B1238" s="254"/>
      <c r="C1238" s="255"/>
      <c r="D1238" s="240" t="s">
        <v>174</v>
      </c>
      <c r="E1238" s="256" t="s">
        <v>21</v>
      </c>
      <c r="F1238" s="257" t="s">
        <v>540</v>
      </c>
      <c r="G1238" s="255"/>
      <c r="H1238" s="258">
        <v>12.800000000000001</v>
      </c>
      <c r="I1238" s="259"/>
      <c r="J1238" s="255"/>
      <c r="K1238" s="255"/>
      <c r="L1238" s="260"/>
      <c r="M1238" s="261"/>
      <c r="N1238" s="262"/>
      <c r="O1238" s="262"/>
      <c r="P1238" s="262"/>
      <c r="Q1238" s="262"/>
      <c r="R1238" s="262"/>
      <c r="S1238" s="262"/>
      <c r="T1238" s="263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64" t="s">
        <v>174</v>
      </c>
      <c r="AU1238" s="264" t="s">
        <v>82</v>
      </c>
      <c r="AV1238" s="14" t="s">
        <v>82</v>
      </c>
      <c r="AW1238" s="14" t="s">
        <v>34</v>
      </c>
      <c r="AX1238" s="14" t="s">
        <v>73</v>
      </c>
      <c r="AY1238" s="264" t="s">
        <v>164</v>
      </c>
    </row>
    <row r="1239" s="14" customFormat="1">
      <c r="A1239" s="14"/>
      <c r="B1239" s="254"/>
      <c r="C1239" s="255"/>
      <c r="D1239" s="240" t="s">
        <v>174</v>
      </c>
      <c r="E1239" s="256" t="s">
        <v>21</v>
      </c>
      <c r="F1239" s="257" t="s">
        <v>541</v>
      </c>
      <c r="G1239" s="255"/>
      <c r="H1239" s="258">
        <v>5</v>
      </c>
      <c r="I1239" s="259"/>
      <c r="J1239" s="255"/>
      <c r="K1239" s="255"/>
      <c r="L1239" s="260"/>
      <c r="M1239" s="261"/>
      <c r="N1239" s="262"/>
      <c r="O1239" s="262"/>
      <c r="P1239" s="262"/>
      <c r="Q1239" s="262"/>
      <c r="R1239" s="262"/>
      <c r="S1239" s="262"/>
      <c r="T1239" s="263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64" t="s">
        <v>174</v>
      </c>
      <c r="AU1239" s="264" t="s">
        <v>82</v>
      </c>
      <c r="AV1239" s="14" t="s">
        <v>82</v>
      </c>
      <c r="AW1239" s="14" t="s">
        <v>34</v>
      </c>
      <c r="AX1239" s="14" t="s">
        <v>73</v>
      </c>
      <c r="AY1239" s="264" t="s">
        <v>164</v>
      </c>
    </row>
    <row r="1240" s="13" customFormat="1">
      <c r="A1240" s="13"/>
      <c r="B1240" s="244"/>
      <c r="C1240" s="245"/>
      <c r="D1240" s="240" t="s">
        <v>174</v>
      </c>
      <c r="E1240" s="246" t="s">
        <v>21</v>
      </c>
      <c r="F1240" s="247" t="s">
        <v>223</v>
      </c>
      <c r="G1240" s="245"/>
      <c r="H1240" s="246" t="s">
        <v>21</v>
      </c>
      <c r="I1240" s="248"/>
      <c r="J1240" s="245"/>
      <c r="K1240" s="245"/>
      <c r="L1240" s="249"/>
      <c r="M1240" s="250"/>
      <c r="N1240" s="251"/>
      <c r="O1240" s="251"/>
      <c r="P1240" s="251"/>
      <c r="Q1240" s="251"/>
      <c r="R1240" s="251"/>
      <c r="S1240" s="251"/>
      <c r="T1240" s="252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53" t="s">
        <v>174</v>
      </c>
      <c r="AU1240" s="253" t="s">
        <v>82</v>
      </c>
      <c r="AV1240" s="13" t="s">
        <v>80</v>
      </c>
      <c r="AW1240" s="13" t="s">
        <v>34</v>
      </c>
      <c r="AX1240" s="13" t="s">
        <v>73</v>
      </c>
      <c r="AY1240" s="253" t="s">
        <v>164</v>
      </c>
    </row>
    <row r="1241" s="14" customFormat="1">
      <c r="A1241" s="14"/>
      <c r="B1241" s="254"/>
      <c r="C1241" s="255"/>
      <c r="D1241" s="240" t="s">
        <v>174</v>
      </c>
      <c r="E1241" s="256" t="s">
        <v>21</v>
      </c>
      <c r="F1241" s="257" t="s">
        <v>542</v>
      </c>
      <c r="G1241" s="255"/>
      <c r="H1241" s="258">
        <v>-3.5459999999999998</v>
      </c>
      <c r="I1241" s="259"/>
      <c r="J1241" s="255"/>
      <c r="K1241" s="255"/>
      <c r="L1241" s="260"/>
      <c r="M1241" s="261"/>
      <c r="N1241" s="262"/>
      <c r="O1241" s="262"/>
      <c r="P1241" s="262"/>
      <c r="Q1241" s="262"/>
      <c r="R1241" s="262"/>
      <c r="S1241" s="262"/>
      <c r="T1241" s="263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4" t="s">
        <v>174</v>
      </c>
      <c r="AU1241" s="264" t="s">
        <v>82</v>
      </c>
      <c r="AV1241" s="14" t="s">
        <v>82</v>
      </c>
      <c r="AW1241" s="14" t="s">
        <v>34</v>
      </c>
      <c r="AX1241" s="14" t="s">
        <v>73</v>
      </c>
      <c r="AY1241" s="264" t="s">
        <v>164</v>
      </c>
    </row>
    <row r="1242" s="14" customFormat="1">
      <c r="A1242" s="14"/>
      <c r="B1242" s="254"/>
      <c r="C1242" s="255"/>
      <c r="D1242" s="240" t="s">
        <v>174</v>
      </c>
      <c r="E1242" s="256" t="s">
        <v>21</v>
      </c>
      <c r="F1242" s="257" t="s">
        <v>543</v>
      </c>
      <c r="G1242" s="255"/>
      <c r="H1242" s="258">
        <v>-1.9950000000000001</v>
      </c>
      <c r="I1242" s="259"/>
      <c r="J1242" s="255"/>
      <c r="K1242" s="255"/>
      <c r="L1242" s="260"/>
      <c r="M1242" s="261"/>
      <c r="N1242" s="262"/>
      <c r="O1242" s="262"/>
      <c r="P1242" s="262"/>
      <c r="Q1242" s="262"/>
      <c r="R1242" s="262"/>
      <c r="S1242" s="262"/>
      <c r="T1242" s="263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64" t="s">
        <v>174</v>
      </c>
      <c r="AU1242" s="264" t="s">
        <v>82</v>
      </c>
      <c r="AV1242" s="14" t="s">
        <v>82</v>
      </c>
      <c r="AW1242" s="14" t="s">
        <v>34</v>
      </c>
      <c r="AX1242" s="14" t="s">
        <v>73</v>
      </c>
      <c r="AY1242" s="264" t="s">
        <v>164</v>
      </c>
    </row>
    <row r="1243" s="14" customFormat="1">
      <c r="A1243" s="14"/>
      <c r="B1243" s="254"/>
      <c r="C1243" s="255"/>
      <c r="D1243" s="240" t="s">
        <v>174</v>
      </c>
      <c r="E1243" s="256" t="s">
        <v>21</v>
      </c>
      <c r="F1243" s="257" t="s">
        <v>544</v>
      </c>
      <c r="G1243" s="255"/>
      <c r="H1243" s="258">
        <v>-3.0800000000000001</v>
      </c>
      <c r="I1243" s="259"/>
      <c r="J1243" s="255"/>
      <c r="K1243" s="255"/>
      <c r="L1243" s="260"/>
      <c r="M1243" s="261"/>
      <c r="N1243" s="262"/>
      <c r="O1243" s="262"/>
      <c r="P1243" s="262"/>
      <c r="Q1243" s="262"/>
      <c r="R1243" s="262"/>
      <c r="S1243" s="262"/>
      <c r="T1243" s="263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64" t="s">
        <v>174</v>
      </c>
      <c r="AU1243" s="264" t="s">
        <v>82</v>
      </c>
      <c r="AV1243" s="14" t="s">
        <v>82</v>
      </c>
      <c r="AW1243" s="14" t="s">
        <v>34</v>
      </c>
      <c r="AX1243" s="14" t="s">
        <v>73</v>
      </c>
      <c r="AY1243" s="264" t="s">
        <v>164</v>
      </c>
    </row>
    <row r="1244" s="16" customFormat="1">
      <c r="A1244" s="16"/>
      <c r="B1244" s="287"/>
      <c r="C1244" s="288"/>
      <c r="D1244" s="240" t="s">
        <v>174</v>
      </c>
      <c r="E1244" s="289" t="s">
        <v>21</v>
      </c>
      <c r="F1244" s="290" t="s">
        <v>514</v>
      </c>
      <c r="G1244" s="288"/>
      <c r="H1244" s="291">
        <v>105.595</v>
      </c>
      <c r="I1244" s="292"/>
      <c r="J1244" s="288"/>
      <c r="K1244" s="288"/>
      <c r="L1244" s="293"/>
      <c r="M1244" s="294"/>
      <c r="N1244" s="295"/>
      <c r="O1244" s="295"/>
      <c r="P1244" s="295"/>
      <c r="Q1244" s="295"/>
      <c r="R1244" s="295"/>
      <c r="S1244" s="295"/>
      <c r="T1244" s="296"/>
      <c r="U1244" s="16"/>
      <c r="V1244" s="16"/>
      <c r="W1244" s="16"/>
      <c r="X1244" s="16"/>
      <c r="Y1244" s="16"/>
      <c r="Z1244" s="16"/>
      <c r="AA1244" s="16"/>
      <c r="AB1244" s="16"/>
      <c r="AC1244" s="16"/>
      <c r="AD1244" s="16"/>
      <c r="AE1244" s="16"/>
      <c r="AT1244" s="297" t="s">
        <v>174</v>
      </c>
      <c r="AU1244" s="297" t="s">
        <v>82</v>
      </c>
      <c r="AV1244" s="16" t="s">
        <v>186</v>
      </c>
      <c r="AW1244" s="16" t="s">
        <v>34</v>
      </c>
      <c r="AX1244" s="16" t="s">
        <v>73</v>
      </c>
      <c r="AY1244" s="297" t="s">
        <v>164</v>
      </c>
    </row>
    <row r="1245" s="13" customFormat="1">
      <c r="A1245" s="13"/>
      <c r="B1245" s="244"/>
      <c r="C1245" s="245"/>
      <c r="D1245" s="240" t="s">
        <v>174</v>
      </c>
      <c r="E1245" s="246" t="s">
        <v>21</v>
      </c>
      <c r="F1245" s="247" t="s">
        <v>545</v>
      </c>
      <c r="G1245" s="245"/>
      <c r="H1245" s="246" t="s">
        <v>21</v>
      </c>
      <c r="I1245" s="248"/>
      <c r="J1245" s="245"/>
      <c r="K1245" s="245"/>
      <c r="L1245" s="249"/>
      <c r="M1245" s="250"/>
      <c r="N1245" s="251"/>
      <c r="O1245" s="251"/>
      <c r="P1245" s="251"/>
      <c r="Q1245" s="251"/>
      <c r="R1245" s="251"/>
      <c r="S1245" s="251"/>
      <c r="T1245" s="252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53" t="s">
        <v>174</v>
      </c>
      <c r="AU1245" s="253" t="s">
        <v>82</v>
      </c>
      <c r="AV1245" s="13" t="s">
        <v>80</v>
      </c>
      <c r="AW1245" s="13" t="s">
        <v>34</v>
      </c>
      <c r="AX1245" s="13" t="s">
        <v>73</v>
      </c>
      <c r="AY1245" s="253" t="s">
        <v>164</v>
      </c>
    </row>
    <row r="1246" s="14" customFormat="1">
      <c r="A1246" s="14"/>
      <c r="B1246" s="254"/>
      <c r="C1246" s="255"/>
      <c r="D1246" s="240" t="s">
        <v>174</v>
      </c>
      <c r="E1246" s="256" t="s">
        <v>21</v>
      </c>
      <c r="F1246" s="257" t="s">
        <v>546</v>
      </c>
      <c r="G1246" s="255"/>
      <c r="H1246" s="258">
        <v>21.280000000000001</v>
      </c>
      <c r="I1246" s="259"/>
      <c r="J1246" s="255"/>
      <c r="K1246" s="255"/>
      <c r="L1246" s="260"/>
      <c r="M1246" s="261"/>
      <c r="N1246" s="262"/>
      <c r="O1246" s="262"/>
      <c r="P1246" s="262"/>
      <c r="Q1246" s="262"/>
      <c r="R1246" s="262"/>
      <c r="S1246" s="262"/>
      <c r="T1246" s="263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4" t="s">
        <v>174</v>
      </c>
      <c r="AU1246" s="264" t="s">
        <v>82</v>
      </c>
      <c r="AV1246" s="14" t="s">
        <v>82</v>
      </c>
      <c r="AW1246" s="14" t="s">
        <v>34</v>
      </c>
      <c r="AX1246" s="14" t="s">
        <v>73</v>
      </c>
      <c r="AY1246" s="264" t="s">
        <v>164</v>
      </c>
    </row>
    <row r="1247" s="14" customFormat="1">
      <c r="A1247" s="14"/>
      <c r="B1247" s="254"/>
      <c r="C1247" s="255"/>
      <c r="D1247" s="240" t="s">
        <v>174</v>
      </c>
      <c r="E1247" s="256" t="s">
        <v>21</v>
      </c>
      <c r="F1247" s="257" t="s">
        <v>547</v>
      </c>
      <c r="G1247" s="255"/>
      <c r="H1247" s="258">
        <v>61.200000000000003</v>
      </c>
      <c r="I1247" s="259"/>
      <c r="J1247" s="255"/>
      <c r="K1247" s="255"/>
      <c r="L1247" s="260"/>
      <c r="M1247" s="261"/>
      <c r="N1247" s="262"/>
      <c r="O1247" s="262"/>
      <c r="P1247" s="262"/>
      <c r="Q1247" s="262"/>
      <c r="R1247" s="262"/>
      <c r="S1247" s="262"/>
      <c r="T1247" s="263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64" t="s">
        <v>174</v>
      </c>
      <c r="AU1247" s="264" t="s">
        <v>82</v>
      </c>
      <c r="AV1247" s="14" t="s">
        <v>82</v>
      </c>
      <c r="AW1247" s="14" t="s">
        <v>34</v>
      </c>
      <c r="AX1247" s="14" t="s">
        <v>73</v>
      </c>
      <c r="AY1247" s="264" t="s">
        <v>164</v>
      </c>
    </row>
    <row r="1248" s="14" customFormat="1">
      <c r="A1248" s="14"/>
      <c r="B1248" s="254"/>
      <c r="C1248" s="255"/>
      <c r="D1248" s="240" t="s">
        <v>174</v>
      </c>
      <c r="E1248" s="256" t="s">
        <v>21</v>
      </c>
      <c r="F1248" s="257" t="s">
        <v>548</v>
      </c>
      <c r="G1248" s="255"/>
      <c r="H1248" s="258">
        <v>4</v>
      </c>
      <c r="I1248" s="259"/>
      <c r="J1248" s="255"/>
      <c r="K1248" s="255"/>
      <c r="L1248" s="260"/>
      <c r="M1248" s="261"/>
      <c r="N1248" s="262"/>
      <c r="O1248" s="262"/>
      <c r="P1248" s="262"/>
      <c r="Q1248" s="262"/>
      <c r="R1248" s="262"/>
      <c r="S1248" s="262"/>
      <c r="T1248" s="263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64" t="s">
        <v>174</v>
      </c>
      <c r="AU1248" s="264" t="s">
        <v>82</v>
      </c>
      <c r="AV1248" s="14" t="s">
        <v>82</v>
      </c>
      <c r="AW1248" s="14" t="s">
        <v>34</v>
      </c>
      <c r="AX1248" s="14" t="s">
        <v>73</v>
      </c>
      <c r="AY1248" s="264" t="s">
        <v>164</v>
      </c>
    </row>
    <row r="1249" s="13" customFormat="1">
      <c r="A1249" s="13"/>
      <c r="B1249" s="244"/>
      <c r="C1249" s="245"/>
      <c r="D1249" s="240" t="s">
        <v>174</v>
      </c>
      <c r="E1249" s="246" t="s">
        <v>21</v>
      </c>
      <c r="F1249" s="247" t="s">
        <v>223</v>
      </c>
      <c r="G1249" s="245"/>
      <c r="H1249" s="246" t="s">
        <v>21</v>
      </c>
      <c r="I1249" s="248"/>
      <c r="J1249" s="245"/>
      <c r="K1249" s="245"/>
      <c r="L1249" s="249"/>
      <c r="M1249" s="250"/>
      <c r="N1249" s="251"/>
      <c r="O1249" s="251"/>
      <c r="P1249" s="251"/>
      <c r="Q1249" s="251"/>
      <c r="R1249" s="251"/>
      <c r="S1249" s="251"/>
      <c r="T1249" s="252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53" t="s">
        <v>174</v>
      </c>
      <c r="AU1249" s="253" t="s">
        <v>82</v>
      </c>
      <c r="AV1249" s="13" t="s">
        <v>80</v>
      </c>
      <c r="AW1249" s="13" t="s">
        <v>34</v>
      </c>
      <c r="AX1249" s="13" t="s">
        <v>73</v>
      </c>
      <c r="AY1249" s="253" t="s">
        <v>164</v>
      </c>
    </row>
    <row r="1250" s="14" customFormat="1">
      <c r="A1250" s="14"/>
      <c r="B1250" s="254"/>
      <c r="C1250" s="255"/>
      <c r="D1250" s="240" t="s">
        <v>174</v>
      </c>
      <c r="E1250" s="256" t="s">
        <v>21</v>
      </c>
      <c r="F1250" s="257" t="s">
        <v>549</v>
      </c>
      <c r="G1250" s="255"/>
      <c r="H1250" s="258">
        <v>-6.7599999999999998</v>
      </c>
      <c r="I1250" s="259"/>
      <c r="J1250" s="255"/>
      <c r="K1250" s="255"/>
      <c r="L1250" s="260"/>
      <c r="M1250" s="261"/>
      <c r="N1250" s="262"/>
      <c r="O1250" s="262"/>
      <c r="P1250" s="262"/>
      <c r="Q1250" s="262"/>
      <c r="R1250" s="262"/>
      <c r="S1250" s="262"/>
      <c r="T1250" s="263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64" t="s">
        <v>174</v>
      </c>
      <c r="AU1250" s="264" t="s">
        <v>82</v>
      </c>
      <c r="AV1250" s="14" t="s">
        <v>82</v>
      </c>
      <c r="AW1250" s="14" t="s">
        <v>34</v>
      </c>
      <c r="AX1250" s="14" t="s">
        <v>73</v>
      </c>
      <c r="AY1250" s="264" t="s">
        <v>164</v>
      </c>
    </row>
    <row r="1251" s="14" customFormat="1">
      <c r="A1251" s="14"/>
      <c r="B1251" s="254"/>
      <c r="C1251" s="255"/>
      <c r="D1251" s="240" t="s">
        <v>174</v>
      </c>
      <c r="E1251" s="256" t="s">
        <v>21</v>
      </c>
      <c r="F1251" s="257" t="s">
        <v>550</v>
      </c>
      <c r="G1251" s="255"/>
      <c r="H1251" s="258">
        <v>-2.2050000000000001</v>
      </c>
      <c r="I1251" s="259"/>
      <c r="J1251" s="255"/>
      <c r="K1251" s="255"/>
      <c r="L1251" s="260"/>
      <c r="M1251" s="261"/>
      <c r="N1251" s="262"/>
      <c r="O1251" s="262"/>
      <c r="P1251" s="262"/>
      <c r="Q1251" s="262"/>
      <c r="R1251" s="262"/>
      <c r="S1251" s="262"/>
      <c r="T1251" s="263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64" t="s">
        <v>174</v>
      </c>
      <c r="AU1251" s="264" t="s">
        <v>82</v>
      </c>
      <c r="AV1251" s="14" t="s">
        <v>82</v>
      </c>
      <c r="AW1251" s="14" t="s">
        <v>34</v>
      </c>
      <c r="AX1251" s="14" t="s">
        <v>73</v>
      </c>
      <c r="AY1251" s="264" t="s">
        <v>164</v>
      </c>
    </row>
    <row r="1252" s="13" customFormat="1">
      <c r="A1252" s="13"/>
      <c r="B1252" s="244"/>
      <c r="C1252" s="245"/>
      <c r="D1252" s="240" t="s">
        <v>174</v>
      </c>
      <c r="E1252" s="246" t="s">
        <v>21</v>
      </c>
      <c r="F1252" s="247" t="s">
        <v>551</v>
      </c>
      <c r="G1252" s="245"/>
      <c r="H1252" s="246" t="s">
        <v>21</v>
      </c>
      <c r="I1252" s="248"/>
      <c r="J1252" s="245"/>
      <c r="K1252" s="245"/>
      <c r="L1252" s="249"/>
      <c r="M1252" s="250"/>
      <c r="N1252" s="251"/>
      <c r="O1252" s="251"/>
      <c r="P1252" s="251"/>
      <c r="Q1252" s="251"/>
      <c r="R1252" s="251"/>
      <c r="S1252" s="251"/>
      <c r="T1252" s="252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53" t="s">
        <v>174</v>
      </c>
      <c r="AU1252" s="253" t="s">
        <v>82</v>
      </c>
      <c r="AV1252" s="13" t="s">
        <v>80</v>
      </c>
      <c r="AW1252" s="13" t="s">
        <v>34</v>
      </c>
      <c r="AX1252" s="13" t="s">
        <v>73</v>
      </c>
      <c r="AY1252" s="253" t="s">
        <v>164</v>
      </c>
    </row>
    <row r="1253" s="14" customFormat="1">
      <c r="A1253" s="14"/>
      <c r="B1253" s="254"/>
      <c r="C1253" s="255"/>
      <c r="D1253" s="240" t="s">
        <v>174</v>
      </c>
      <c r="E1253" s="256" t="s">
        <v>21</v>
      </c>
      <c r="F1253" s="257" t="s">
        <v>552</v>
      </c>
      <c r="G1253" s="255"/>
      <c r="H1253" s="258">
        <v>0.94499999999999995</v>
      </c>
      <c r="I1253" s="259"/>
      <c r="J1253" s="255"/>
      <c r="K1253" s="255"/>
      <c r="L1253" s="260"/>
      <c r="M1253" s="261"/>
      <c r="N1253" s="262"/>
      <c r="O1253" s="262"/>
      <c r="P1253" s="262"/>
      <c r="Q1253" s="262"/>
      <c r="R1253" s="262"/>
      <c r="S1253" s="262"/>
      <c r="T1253" s="263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64" t="s">
        <v>174</v>
      </c>
      <c r="AU1253" s="264" t="s">
        <v>82</v>
      </c>
      <c r="AV1253" s="14" t="s">
        <v>82</v>
      </c>
      <c r="AW1253" s="14" t="s">
        <v>34</v>
      </c>
      <c r="AX1253" s="14" t="s">
        <v>73</v>
      </c>
      <c r="AY1253" s="264" t="s">
        <v>164</v>
      </c>
    </row>
    <row r="1254" s="16" customFormat="1">
      <c r="A1254" s="16"/>
      <c r="B1254" s="287"/>
      <c r="C1254" s="288"/>
      <c r="D1254" s="240" t="s">
        <v>174</v>
      </c>
      <c r="E1254" s="289" t="s">
        <v>21</v>
      </c>
      <c r="F1254" s="290" t="s">
        <v>514</v>
      </c>
      <c r="G1254" s="288"/>
      <c r="H1254" s="291">
        <v>78.459999999999994</v>
      </c>
      <c r="I1254" s="292"/>
      <c r="J1254" s="288"/>
      <c r="K1254" s="288"/>
      <c r="L1254" s="293"/>
      <c r="M1254" s="294"/>
      <c r="N1254" s="295"/>
      <c r="O1254" s="295"/>
      <c r="P1254" s="295"/>
      <c r="Q1254" s="295"/>
      <c r="R1254" s="295"/>
      <c r="S1254" s="295"/>
      <c r="T1254" s="296"/>
      <c r="U1254" s="16"/>
      <c r="V1254" s="16"/>
      <c r="W1254" s="16"/>
      <c r="X1254" s="16"/>
      <c r="Y1254" s="16"/>
      <c r="Z1254" s="16"/>
      <c r="AA1254" s="16"/>
      <c r="AB1254" s="16"/>
      <c r="AC1254" s="16"/>
      <c r="AD1254" s="16"/>
      <c r="AE1254" s="16"/>
      <c r="AT1254" s="297" t="s">
        <v>174</v>
      </c>
      <c r="AU1254" s="297" t="s">
        <v>82</v>
      </c>
      <c r="AV1254" s="16" t="s">
        <v>186</v>
      </c>
      <c r="AW1254" s="16" t="s">
        <v>34</v>
      </c>
      <c r="AX1254" s="16" t="s">
        <v>73</v>
      </c>
      <c r="AY1254" s="297" t="s">
        <v>164</v>
      </c>
    </row>
    <row r="1255" s="13" customFormat="1">
      <c r="A1255" s="13"/>
      <c r="B1255" s="244"/>
      <c r="C1255" s="245"/>
      <c r="D1255" s="240" t="s">
        <v>174</v>
      </c>
      <c r="E1255" s="246" t="s">
        <v>21</v>
      </c>
      <c r="F1255" s="247" t="s">
        <v>553</v>
      </c>
      <c r="G1255" s="245"/>
      <c r="H1255" s="246" t="s">
        <v>21</v>
      </c>
      <c r="I1255" s="248"/>
      <c r="J1255" s="245"/>
      <c r="K1255" s="245"/>
      <c r="L1255" s="249"/>
      <c r="M1255" s="250"/>
      <c r="N1255" s="251"/>
      <c r="O1255" s="251"/>
      <c r="P1255" s="251"/>
      <c r="Q1255" s="251"/>
      <c r="R1255" s="251"/>
      <c r="S1255" s="251"/>
      <c r="T1255" s="252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53" t="s">
        <v>174</v>
      </c>
      <c r="AU1255" s="253" t="s">
        <v>82</v>
      </c>
      <c r="AV1255" s="13" t="s">
        <v>80</v>
      </c>
      <c r="AW1255" s="13" t="s">
        <v>34</v>
      </c>
      <c r="AX1255" s="13" t="s">
        <v>73</v>
      </c>
      <c r="AY1255" s="253" t="s">
        <v>164</v>
      </c>
    </row>
    <row r="1256" s="13" customFormat="1">
      <c r="A1256" s="13"/>
      <c r="B1256" s="244"/>
      <c r="C1256" s="245"/>
      <c r="D1256" s="240" t="s">
        <v>174</v>
      </c>
      <c r="E1256" s="246" t="s">
        <v>21</v>
      </c>
      <c r="F1256" s="247" t="s">
        <v>221</v>
      </c>
      <c r="G1256" s="245"/>
      <c r="H1256" s="246" t="s">
        <v>21</v>
      </c>
      <c r="I1256" s="248"/>
      <c r="J1256" s="245"/>
      <c r="K1256" s="245"/>
      <c r="L1256" s="249"/>
      <c r="M1256" s="250"/>
      <c r="N1256" s="251"/>
      <c r="O1256" s="251"/>
      <c r="P1256" s="251"/>
      <c r="Q1256" s="251"/>
      <c r="R1256" s="251"/>
      <c r="S1256" s="251"/>
      <c r="T1256" s="252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53" t="s">
        <v>174</v>
      </c>
      <c r="AU1256" s="253" t="s">
        <v>82</v>
      </c>
      <c r="AV1256" s="13" t="s">
        <v>80</v>
      </c>
      <c r="AW1256" s="13" t="s">
        <v>34</v>
      </c>
      <c r="AX1256" s="13" t="s">
        <v>73</v>
      </c>
      <c r="AY1256" s="253" t="s">
        <v>164</v>
      </c>
    </row>
    <row r="1257" s="14" customFormat="1">
      <c r="A1257" s="14"/>
      <c r="B1257" s="254"/>
      <c r="C1257" s="255"/>
      <c r="D1257" s="240" t="s">
        <v>174</v>
      </c>
      <c r="E1257" s="256" t="s">
        <v>21</v>
      </c>
      <c r="F1257" s="257" t="s">
        <v>554</v>
      </c>
      <c r="G1257" s="255"/>
      <c r="H1257" s="258">
        <v>11.310000000000001</v>
      </c>
      <c r="I1257" s="259"/>
      <c r="J1257" s="255"/>
      <c r="K1257" s="255"/>
      <c r="L1257" s="260"/>
      <c r="M1257" s="261"/>
      <c r="N1257" s="262"/>
      <c r="O1257" s="262"/>
      <c r="P1257" s="262"/>
      <c r="Q1257" s="262"/>
      <c r="R1257" s="262"/>
      <c r="S1257" s="262"/>
      <c r="T1257" s="263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64" t="s">
        <v>174</v>
      </c>
      <c r="AU1257" s="264" t="s">
        <v>82</v>
      </c>
      <c r="AV1257" s="14" t="s">
        <v>82</v>
      </c>
      <c r="AW1257" s="14" t="s">
        <v>34</v>
      </c>
      <c r="AX1257" s="14" t="s">
        <v>73</v>
      </c>
      <c r="AY1257" s="264" t="s">
        <v>164</v>
      </c>
    </row>
    <row r="1258" s="14" customFormat="1">
      <c r="A1258" s="14"/>
      <c r="B1258" s="254"/>
      <c r="C1258" s="255"/>
      <c r="D1258" s="240" t="s">
        <v>174</v>
      </c>
      <c r="E1258" s="256" t="s">
        <v>21</v>
      </c>
      <c r="F1258" s="257" t="s">
        <v>555</v>
      </c>
      <c r="G1258" s="255"/>
      <c r="H1258" s="258">
        <v>53.07</v>
      </c>
      <c r="I1258" s="259"/>
      <c r="J1258" s="255"/>
      <c r="K1258" s="255"/>
      <c r="L1258" s="260"/>
      <c r="M1258" s="261"/>
      <c r="N1258" s="262"/>
      <c r="O1258" s="262"/>
      <c r="P1258" s="262"/>
      <c r="Q1258" s="262"/>
      <c r="R1258" s="262"/>
      <c r="S1258" s="262"/>
      <c r="T1258" s="263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64" t="s">
        <v>174</v>
      </c>
      <c r="AU1258" s="264" t="s">
        <v>82</v>
      </c>
      <c r="AV1258" s="14" t="s">
        <v>82</v>
      </c>
      <c r="AW1258" s="14" t="s">
        <v>34</v>
      </c>
      <c r="AX1258" s="14" t="s">
        <v>73</v>
      </c>
      <c r="AY1258" s="264" t="s">
        <v>164</v>
      </c>
    </row>
    <row r="1259" s="13" customFormat="1">
      <c r="A1259" s="13"/>
      <c r="B1259" s="244"/>
      <c r="C1259" s="245"/>
      <c r="D1259" s="240" t="s">
        <v>174</v>
      </c>
      <c r="E1259" s="246" t="s">
        <v>21</v>
      </c>
      <c r="F1259" s="247" t="s">
        <v>556</v>
      </c>
      <c r="G1259" s="245"/>
      <c r="H1259" s="246" t="s">
        <v>21</v>
      </c>
      <c r="I1259" s="248"/>
      <c r="J1259" s="245"/>
      <c r="K1259" s="245"/>
      <c r="L1259" s="249"/>
      <c r="M1259" s="250"/>
      <c r="N1259" s="251"/>
      <c r="O1259" s="251"/>
      <c r="P1259" s="251"/>
      <c r="Q1259" s="251"/>
      <c r="R1259" s="251"/>
      <c r="S1259" s="251"/>
      <c r="T1259" s="252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53" t="s">
        <v>174</v>
      </c>
      <c r="AU1259" s="253" t="s">
        <v>82</v>
      </c>
      <c r="AV1259" s="13" t="s">
        <v>80</v>
      </c>
      <c r="AW1259" s="13" t="s">
        <v>34</v>
      </c>
      <c r="AX1259" s="13" t="s">
        <v>73</v>
      </c>
      <c r="AY1259" s="253" t="s">
        <v>164</v>
      </c>
    </row>
    <row r="1260" s="14" customFormat="1">
      <c r="A1260" s="14"/>
      <c r="B1260" s="254"/>
      <c r="C1260" s="255"/>
      <c r="D1260" s="240" t="s">
        <v>174</v>
      </c>
      <c r="E1260" s="256" t="s">
        <v>21</v>
      </c>
      <c r="F1260" s="257" t="s">
        <v>557</v>
      </c>
      <c r="G1260" s="255"/>
      <c r="H1260" s="258">
        <v>-0.81000000000000005</v>
      </c>
      <c r="I1260" s="259"/>
      <c r="J1260" s="255"/>
      <c r="K1260" s="255"/>
      <c r="L1260" s="260"/>
      <c r="M1260" s="261"/>
      <c r="N1260" s="262"/>
      <c r="O1260" s="262"/>
      <c r="P1260" s="262"/>
      <c r="Q1260" s="262"/>
      <c r="R1260" s="262"/>
      <c r="S1260" s="262"/>
      <c r="T1260" s="263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64" t="s">
        <v>174</v>
      </c>
      <c r="AU1260" s="264" t="s">
        <v>82</v>
      </c>
      <c r="AV1260" s="14" t="s">
        <v>82</v>
      </c>
      <c r="AW1260" s="14" t="s">
        <v>34</v>
      </c>
      <c r="AX1260" s="14" t="s">
        <v>73</v>
      </c>
      <c r="AY1260" s="264" t="s">
        <v>164</v>
      </c>
    </row>
    <row r="1261" s="14" customFormat="1">
      <c r="A1261" s="14"/>
      <c r="B1261" s="254"/>
      <c r="C1261" s="255"/>
      <c r="D1261" s="240" t="s">
        <v>174</v>
      </c>
      <c r="E1261" s="256" t="s">
        <v>21</v>
      </c>
      <c r="F1261" s="257" t="s">
        <v>558</v>
      </c>
      <c r="G1261" s="255"/>
      <c r="H1261" s="258">
        <v>-2.52</v>
      </c>
      <c r="I1261" s="259"/>
      <c r="J1261" s="255"/>
      <c r="K1261" s="255"/>
      <c r="L1261" s="260"/>
      <c r="M1261" s="261"/>
      <c r="N1261" s="262"/>
      <c r="O1261" s="262"/>
      <c r="P1261" s="262"/>
      <c r="Q1261" s="262"/>
      <c r="R1261" s="262"/>
      <c r="S1261" s="262"/>
      <c r="T1261" s="263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64" t="s">
        <v>174</v>
      </c>
      <c r="AU1261" s="264" t="s">
        <v>82</v>
      </c>
      <c r="AV1261" s="14" t="s">
        <v>82</v>
      </c>
      <c r="AW1261" s="14" t="s">
        <v>34</v>
      </c>
      <c r="AX1261" s="14" t="s">
        <v>73</v>
      </c>
      <c r="AY1261" s="264" t="s">
        <v>164</v>
      </c>
    </row>
    <row r="1262" s="13" customFormat="1">
      <c r="A1262" s="13"/>
      <c r="B1262" s="244"/>
      <c r="C1262" s="245"/>
      <c r="D1262" s="240" t="s">
        <v>174</v>
      </c>
      <c r="E1262" s="246" t="s">
        <v>21</v>
      </c>
      <c r="F1262" s="247" t="s">
        <v>453</v>
      </c>
      <c r="G1262" s="245"/>
      <c r="H1262" s="246" t="s">
        <v>21</v>
      </c>
      <c r="I1262" s="248"/>
      <c r="J1262" s="245"/>
      <c r="K1262" s="245"/>
      <c r="L1262" s="249"/>
      <c r="M1262" s="250"/>
      <c r="N1262" s="251"/>
      <c r="O1262" s="251"/>
      <c r="P1262" s="251"/>
      <c r="Q1262" s="251"/>
      <c r="R1262" s="251"/>
      <c r="S1262" s="251"/>
      <c r="T1262" s="252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53" t="s">
        <v>174</v>
      </c>
      <c r="AU1262" s="253" t="s">
        <v>82</v>
      </c>
      <c r="AV1262" s="13" t="s">
        <v>80</v>
      </c>
      <c r="AW1262" s="13" t="s">
        <v>34</v>
      </c>
      <c r="AX1262" s="13" t="s">
        <v>73</v>
      </c>
      <c r="AY1262" s="253" t="s">
        <v>164</v>
      </c>
    </row>
    <row r="1263" s="14" customFormat="1">
      <c r="A1263" s="14"/>
      <c r="B1263" s="254"/>
      <c r="C1263" s="255"/>
      <c r="D1263" s="240" t="s">
        <v>174</v>
      </c>
      <c r="E1263" s="256" t="s">
        <v>21</v>
      </c>
      <c r="F1263" s="257" t="s">
        <v>559</v>
      </c>
      <c r="G1263" s="255"/>
      <c r="H1263" s="258">
        <v>1.0800000000000001</v>
      </c>
      <c r="I1263" s="259"/>
      <c r="J1263" s="255"/>
      <c r="K1263" s="255"/>
      <c r="L1263" s="260"/>
      <c r="M1263" s="261"/>
      <c r="N1263" s="262"/>
      <c r="O1263" s="262"/>
      <c r="P1263" s="262"/>
      <c r="Q1263" s="262"/>
      <c r="R1263" s="262"/>
      <c r="S1263" s="262"/>
      <c r="T1263" s="263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64" t="s">
        <v>174</v>
      </c>
      <c r="AU1263" s="264" t="s">
        <v>82</v>
      </c>
      <c r="AV1263" s="14" t="s">
        <v>82</v>
      </c>
      <c r="AW1263" s="14" t="s">
        <v>34</v>
      </c>
      <c r="AX1263" s="14" t="s">
        <v>73</v>
      </c>
      <c r="AY1263" s="264" t="s">
        <v>164</v>
      </c>
    </row>
    <row r="1264" s="16" customFormat="1">
      <c r="A1264" s="16"/>
      <c r="B1264" s="287"/>
      <c r="C1264" s="288"/>
      <c r="D1264" s="240" t="s">
        <v>174</v>
      </c>
      <c r="E1264" s="289" t="s">
        <v>21</v>
      </c>
      <c r="F1264" s="290" t="s">
        <v>514</v>
      </c>
      <c r="G1264" s="288"/>
      <c r="H1264" s="291">
        <v>62.130000000000003</v>
      </c>
      <c r="I1264" s="292"/>
      <c r="J1264" s="288"/>
      <c r="K1264" s="288"/>
      <c r="L1264" s="293"/>
      <c r="M1264" s="294"/>
      <c r="N1264" s="295"/>
      <c r="O1264" s="295"/>
      <c r="P1264" s="295"/>
      <c r="Q1264" s="295"/>
      <c r="R1264" s="295"/>
      <c r="S1264" s="295"/>
      <c r="T1264" s="296"/>
      <c r="U1264" s="16"/>
      <c r="V1264" s="16"/>
      <c r="W1264" s="16"/>
      <c r="X1264" s="16"/>
      <c r="Y1264" s="16"/>
      <c r="Z1264" s="16"/>
      <c r="AA1264" s="16"/>
      <c r="AB1264" s="16"/>
      <c r="AC1264" s="16"/>
      <c r="AD1264" s="16"/>
      <c r="AE1264" s="16"/>
      <c r="AT1264" s="297" t="s">
        <v>174</v>
      </c>
      <c r="AU1264" s="297" t="s">
        <v>82</v>
      </c>
      <c r="AV1264" s="16" t="s">
        <v>186</v>
      </c>
      <c r="AW1264" s="16" t="s">
        <v>34</v>
      </c>
      <c r="AX1264" s="16" t="s">
        <v>73</v>
      </c>
      <c r="AY1264" s="297" t="s">
        <v>164</v>
      </c>
    </row>
    <row r="1265" s="15" customFormat="1">
      <c r="A1265" s="15"/>
      <c r="B1265" s="276"/>
      <c r="C1265" s="277"/>
      <c r="D1265" s="240" t="s">
        <v>174</v>
      </c>
      <c r="E1265" s="278" t="s">
        <v>21</v>
      </c>
      <c r="F1265" s="279" t="s">
        <v>225</v>
      </c>
      <c r="G1265" s="277"/>
      <c r="H1265" s="280">
        <v>246.185</v>
      </c>
      <c r="I1265" s="281"/>
      <c r="J1265" s="277"/>
      <c r="K1265" s="277"/>
      <c r="L1265" s="282"/>
      <c r="M1265" s="283"/>
      <c r="N1265" s="284"/>
      <c r="O1265" s="284"/>
      <c r="P1265" s="284"/>
      <c r="Q1265" s="284"/>
      <c r="R1265" s="284"/>
      <c r="S1265" s="284"/>
      <c r="T1265" s="285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86" t="s">
        <v>174</v>
      </c>
      <c r="AU1265" s="286" t="s">
        <v>82</v>
      </c>
      <c r="AV1265" s="15" t="s">
        <v>171</v>
      </c>
      <c r="AW1265" s="15" t="s">
        <v>34</v>
      </c>
      <c r="AX1265" s="15" t="s">
        <v>80</v>
      </c>
      <c r="AY1265" s="286" t="s">
        <v>164</v>
      </c>
    </row>
    <row r="1266" s="2" customFormat="1" ht="21.75" customHeight="1">
      <c r="A1266" s="39"/>
      <c r="B1266" s="40"/>
      <c r="C1266" s="227" t="s">
        <v>1220</v>
      </c>
      <c r="D1266" s="227" t="s">
        <v>166</v>
      </c>
      <c r="E1266" s="228" t="s">
        <v>1221</v>
      </c>
      <c r="F1266" s="229" t="s">
        <v>1222</v>
      </c>
      <c r="G1266" s="230" t="s">
        <v>204</v>
      </c>
      <c r="H1266" s="231">
        <v>142.993</v>
      </c>
      <c r="I1266" s="232"/>
      <c r="J1266" s="233">
        <f>ROUND(I1266*H1266,2)</f>
        <v>0</v>
      </c>
      <c r="K1266" s="229" t="s">
        <v>170</v>
      </c>
      <c r="L1266" s="45"/>
      <c r="M1266" s="234" t="s">
        <v>21</v>
      </c>
      <c r="N1266" s="235" t="s">
        <v>44</v>
      </c>
      <c r="O1266" s="85"/>
      <c r="P1266" s="236">
        <f>O1266*H1266</f>
        <v>0</v>
      </c>
      <c r="Q1266" s="236">
        <v>0</v>
      </c>
      <c r="R1266" s="236">
        <f>Q1266*H1266</f>
        <v>0</v>
      </c>
      <c r="S1266" s="236">
        <v>0.01</v>
      </c>
      <c r="T1266" s="237">
        <f>S1266*H1266</f>
        <v>1.4299299999999999</v>
      </c>
      <c r="U1266" s="39"/>
      <c r="V1266" s="39"/>
      <c r="W1266" s="39"/>
      <c r="X1266" s="39"/>
      <c r="Y1266" s="39"/>
      <c r="Z1266" s="39"/>
      <c r="AA1266" s="39"/>
      <c r="AB1266" s="39"/>
      <c r="AC1266" s="39"/>
      <c r="AD1266" s="39"/>
      <c r="AE1266" s="39"/>
      <c r="AR1266" s="238" t="s">
        <v>171</v>
      </c>
      <c r="AT1266" s="238" t="s">
        <v>166</v>
      </c>
      <c r="AU1266" s="238" t="s">
        <v>82</v>
      </c>
      <c r="AY1266" s="18" t="s">
        <v>164</v>
      </c>
      <c r="BE1266" s="239">
        <f>IF(N1266="základní",J1266,0)</f>
        <v>0</v>
      </c>
      <c r="BF1266" s="239">
        <f>IF(N1266="snížená",J1266,0)</f>
        <v>0</v>
      </c>
      <c r="BG1266" s="239">
        <f>IF(N1266="zákl. přenesená",J1266,0)</f>
        <v>0</v>
      </c>
      <c r="BH1266" s="239">
        <f>IF(N1266="sníž. přenesená",J1266,0)</f>
        <v>0</v>
      </c>
      <c r="BI1266" s="239">
        <f>IF(N1266="nulová",J1266,0)</f>
        <v>0</v>
      </c>
      <c r="BJ1266" s="18" t="s">
        <v>80</v>
      </c>
      <c r="BK1266" s="239">
        <f>ROUND(I1266*H1266,2)</f>
        <v>0</v>
      </c>
      <c r="BL1266" s="18" t="s">
        <v>171</v>
      </c>
      <c r="BM1266" s="238" t="s">
        <v>1223</v>
      </c>
    </row>
    <row r="1267" s="2" customFormat="1">
      <c r="A1267" s="39"/>
      <c r="B1267" s="40"/>
      <c r="C1267" s="41"/>
      <c r="D1267" s="240" t="s">
        <v>173</v>
      </c>
      <c r="E1267" s="41"/>
      <c r="F1267" s="241" t="s">
        <v>1222</v>
      </c>
      <c r="G1267" s="41"/>
      <c r="H1267" s="41"/>
      <c r="I1267" s="147"/>
      <c r="J1267" s="41"/>
      <c r="K1267" s="41"/>
      <c r="L1267" s="45"/>
      <c r="M1267" s="242"/>
      <c r="N1267" s="243"/>
      <c r="O1267" s="85"/>
      <c r="P1267" s="85"/>
      <c r="Q1267" s="85"/>
      <c r="R1267" s="85"/>
      <c r="S1267" s="85"/>
      <c r="T1267" s="86"/>
      <c r="U1267" s="39"/>
      <c r="V1267" s="39"/>
      <c r="W1267" s="39"/>
      <c r="X1267" s="39"/>
      <c r="Y1267" s="39"/>
      <c r="Z1267" s="39"/>
      <c r="AA1267" s="39"/>
      <c r="AB1267" s="39"/>
      <c r="AC1267" s="39"/>
      <c r="AD1267" s="39"/>
      <c r="AE1267" s="39"/>
      <c r="AT1267" s="18" t="s">
        <v>173</v>
      </c>
      <c r="AU1267" s="18" t="s">
        <v>82</v>
      </c>
    </row>
    <row r="1268" s="13" customFormat="1">
      <c r="A1268" s="13"/>
      <c r="B1268" s="244"/>
      <c r="C1268" s="245"/>
      <c r="D1268" s="240" t="s">
        <v>174</v>
      </c>
      <c r="E1268" s="246" t="s">
        <v>21</v>
      </c>
      <c r="F1268" s="247" t="s">
        <v>564</v>
      </c>
      <c r="G1268" s="245"/>
      <c r="H1268" s="246" t="s">
        <v>21</v>
      </c>
      <c r="I1268" s="248"/>
      <c r="J1268" s="245"/>
      <c r="K1268" s="245"/>
      <c r="L1268" s="249"/>
      <c r="M1268" s="250"/>
      <c r="N1268" s="251"/>
      <c r="O1268" s="251"/>
      <c r="P1268" s="251"/>
      <c r="Q1268" s="251"/>
      <c r="R1268" s="251"/>
      <c r="S1268" s="251"/>
      <c r="T1268" s="252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53" t="s">
        <v>174</v>
      </c>
      <c r="AU1268" s="253" t="s">
        <v>82</v>
      </c>
      <c r="AV1268" s="13" t="s">
        <v>80</v>
      </c>
      <c r="AW1268" s="13" t="s">
        <v>34</v>
      </c>
      <c r="AX1268" s="13" t="s">
        <v>73</v>
      </c>
      <c r="AY1268" s="253" t="s">
        <v>164</v>
      </c>
    </row>
    <row r="1269" s="13" customFormat="1">
      <c r="A1269" s="13"/>
      <c r="B1269" s="244"/>
      <c r="C1269" s="245"/>
      <c r="D1269" s="240" t="s">
        <v>174</v>
      </c>
      <c r="E1269" s="246" t="s">
        <v>21</v>
      </c>
      <c r="F1269" s="247" t="s">
        <v>221</v>
      </c>
      <c r="G1269" s="245"/>
      <c r="H1269" s="246" t="s">
        <v>21</v>
      </c>
      <c r="I1269" s="248"/>
      <c r="J1269" s="245"/>
      <c r="K1269" s="245"/>
      <c r="L1269" s="249"/>
      <c r="M1269" s="250"/>
      <c r="N1269" s="251"/>
      <c r="O1269" s="251"/>
      <c r="P1269" s="251"/>
      <c r="Q1269" s="251"/>
      <c r="R1269" s="251"/>
      <c r="S1269" s="251"/>
      <c r="T1269" s="252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53" t="s">
        <v>174</v>
      </c>
      <c r="AU1269" s="253" t="s">
        <v>82</v>
      </c>
      <c r="AV1269" s="13" t="s">
        <v>80</v>
      </c>
      <c r="AW1269" s="13" t="s">
        <v>34</v>
      </c>
      <c r="AX1269" s="13" t="s">
        <v>73</v>
      </c>
      <c r="AY1269" s="253" t="s">
        <v>164</v>
      </c>
    </row>
    <row r="1270" s="14" customFormat="1">
      <c r="A1270" s="14"/>
      <c r="B1270" s="254"/>
      <c r="C1270" s="255"/>
      <c r="D1270" s="240" t="s">
        <v>174</v>
      </c>
      <c r="E1270" s="256" t="s">
        <v>21</v>
      </c>
      <c r="F1270" s="257" t="s">
        <v>565</v>
      </c>
      <c r="G1270" s="255"/>
      <c r="H1270" s="258">
        <v>31.079999999999998</v>
      </c>
      <c r="I1270" s="259"/>
      <c r="J1270" s="255"/>
      <c r="K1270" s="255"/>
      <c r="L1270" s="260"/>
      <c r="M1270" s="261"/>
      <c r="N1270" s="262"/>
      <c r="O1270" s="262"/>
      <c r="P1270" s="262"/>
      <c r="Q1270" s="262"/>
      <c r="R1270" s="262"/>
      <c r="S1270" s="262"/>
      <c r="T1270" s="263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64" t="s">
        <v>174</v>
      </c>
      <c r="AU1270" s="264" t="s">
        <v>82</v>
      </c>
      <c r="AV1270" s="14" t="s">
        <v>82</v>
      </c>
      <c r="AW1270" s="14" t="s">
        <v>34</v>
      </c>
      <c r="AX1270" s="14" t="s">
        <v>73</v>
      </c>
      <c r="AY1270" s="264" t="s">
        <v>164</v>
      </c>
    </row>
    <row r="1271" s="14" customFormat="1">
      <c r="A1271" s="14"/>
      <c r="B1271" s="254"/>
      <c r="C1271" s="255"/>
      <c r="D1271" s="240" t="s">
        <v>174</v>
      </c>
      <c r="E1271" s="256" t="s">
        <v>21</v>
      </c>
      <c r="F1271" s="257" t="s">
        <v>566</v>
      </c>
      <c r="G1271" s="255"/>
      <c r="H1271" s="258">
        <v>12.769</v>
      </c>
      <c r="I1271" s="259"/>
      <c r="J1271" s="255"/>
      <c r="K1271" s="255"/>
      <c r="L1271" s="260"/>
      <c r="M1271" s="261"/>
      <c r="N1271" s="262"/>
      <c r="O1271" s="262"/>
      <c r="P1271" s="262"/>
      <c r="Q1271" s="262"/>
      <c r="R1271" s="262"/>
      <c r="S1271" s="262"/>
      <c r="T1271" s="263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64" t="s">
        <v>174</v>
      </c>
      <c r="AU1271" s="264" t="s">
        <v>82</v>
      </c>
      <c r="AV1271" s="14" t="s">
        <v>82</v>
      </c>
      <c r="AW1271" s="14" t="s">
        <v>34</v>
      </c>
      <c r="AX1271" s="14" t="s">
        <v>73</v>
      </c>
      <c r="AY1271" s="264" t="s">
        <v>164</v>
      </c>
    </row>
    <row r="1272" s="14" customFormat="1">
      <c r="A1272" s="14"/>
      <c r="B1272" s="254"/>
      <c r="C1272" s="255"/>
      <c r="D1272" s="240" t="s">
        <v>174</v>
      </c>
      <c r="E1272" s="256" t="s">
        <v>21</v>
      </c>
      <c r="F1272" s="257" t="s">
        <v>567</v>
      </c>
      <c r="G1272" s="255"/>
      <c r="H1272" s="258">
        <v>16.960000000000001</v>
      </c>
      <c r="I1272" s="259"/>
      <c r="J1272" s="255"/>
      <c r="K1272" s="255"/>
      <c r="L1272" s="260"/>
      <c r="M1272" s="261"/>
      <c r="N1272" s="262"/>
      <c r="O1272" s="262"/>
      <c r="P1272" s="262"/>
      <c r="Q1272" s="262"/>
      <c r="R1272" s="262"/>
      <c r="S1272" s="262"/>
      <c r="T1272" s="263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64" t="s">
        <v>174</v>
      </c>
      <c r="AU1272" s="264" t="s">
        <v>82</v>
      </c>
      <c r="AV1272" s="14" t="s">
        <v>82</v>
      </c>
      <c r="AW1272" s="14" t="s">
        <v>34</v>
      </c>
      <c r="AX1272" s="14" t="s">
        <v>73</v>
      </c>
      <c r="AY1272" s="264" t="s">
        <v>164</v>
      </c>
    </row>
    <row r="1273" s="14" customFormat="1">
      <c r="A1273" s="14"/>
      <c r="B1273" s="254"/>
      <c r="C1273" s="255"/>
      <c r="D1273" s="240" t="s">
        <v>174</v>
      </c>
      <c r="E1273" s="256" t="s">
        <v>21</v>
      </c>
      <c r="F1273" s="257" t="s">
        <v>568</v>
      </c>
      <c r="G1273" s="255"/>
      <c r="H1273" s="258">
        <v>16.399999999999999</v>
      </c>
      <c r="I1273" s="259"/>
      <c r="J1273" s="255"/>
      <c r="K1273" s="255"/>
      <c r="L1273" s="260"/>
      <c r="M1273" s="261"/>
      <c r="N1273" s="262"/>
      <c r="O1273" s="262"/>
      <c r="P1273" s="262"/>
      <c r="Q1273" s="262"/>
      <c r="R1273" s="262"/>
      <c r="S1273" s="262"/>
      <c r="T1273" s="263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64" t="s">
        <v>174</v>
      </c>
      <c r="AU1273" s="264" t="s">
        <v>82</v>
      </c>
      <c r="AV1273" s="14" t="s">
        <v>82</v>
      </c>
      <c r="AW1273" s="14" t="s">
        <v>34</v>
      </c>
      <c r="AX1273" s="14" t="s">
        <v>73</v>
      </c>
      <c r="AY1273" s="264" t="s">
        <v>164</v>
      </c>
    </row>
    <row r="1274" s="14" customFormat="1">
      <c r="A1274" s="14"/>
      <c r="B1274" s="254"/>
      <c r="C1274" s="255"/>
      <c r="D1274" s="240" t="s">
        <v>174</v>
      </c>
      <c r="E1274" s="256" t="s">
        <v>21</v>
      </c>
      <c r="F1274" s="257" t="s">
        <v>569</v>
      </c>
      <c r="G1274" s="255"/>
      <c r="H1274" s="258">
        <v>15.369999999999999</v>
      </c>
      <c r="I1274" s="259"/>
      <c r="J1274" s="255"/>
      <c r="K1274" s="255"/>
      <c r="L1274" s="260"/>
      <c r="M1274" s="261"/>
      <c r="N1274" s="262"/>
      <c r="O1274" s="262"/>
      <c r="P1274" s="262"/>
      <c r="Q1274" s="262"/>
      <c r="R1274" s="262"/>
      <c r="S1274" s="262"/>
      <c r="T1274" s="263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64" t="s">
        <v>174</v>
      </c>
      <c r="AU1274" s="264" t="s">
        <v>82</v>
      </c>
      <c r="AV1274" s="14" t="s">
        <v>82</v>
      </c>
      <c r="AW1274" s="14" t="s">
        <v>34</v>
      </c>
      <c r="AX1274" s="14" t="s">
        <v>73</v>
      </c>
      <c r="AY1274" s="264" t="s">
        <v>164</v>
      </c>
    </row>
    <row r="1275" s="14" customFormat="1">
      <c r="A1275" s="14"/>
      <c r="B1275" s="254"/>
      <c r="C1275" s="255"/>
      <c r="D1275" s="240" t="s">
        <v>174</v>
      </c>
      <c r="E1275" s="256" t="s">
        <v>21</v>
      </c>
      <c r="F1275" s="257" t="s">
        <v>570</v>
      </c>
      <c r="G1275" s="255"/>
      <c r="H1275" s="258">
        <v>24.795000000000002</v>
      </c>
      <c r="I1275" s="259"/>
      <c r="J1275" s="255"/>
      <c r="K1275" s="255"/>
      <c r="L1275" s="260"/>
      <c r="M1275" s="261"/>
      <c r="N1275" s="262"/>
      <c r="O1275" s="262"/>
      <c r="P1275" s="262"/>
      <c r="Q1275" s="262"/>
      <c r="R1275" s="262"/>
      <c r="S1275" s="262"/>
      <c r="T1275" s="263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64" t="s">
        <v>174</v>
      </c>
      <c r="AU1275" s="264" t="s">
        <v>82</v>
      </c>
      <c r="AV1275" s="14" t="s">
        <v>82</v>
      </c>
      <c r="AW1275" s="14" t="s">
        <v>34</v>
      </c>
      <c r="AX1275" s="14" t="s">
        <v>73</v>
      </c>
      <c r="AY1275" s="264" t="s">
        <v>164</v>
      </c>
    </row>
    <row r="1276" s="14" customFormat="1">
      <c r="A1276" s="14"/>
      <c r="B1276" s="254"/>
      <c r="C1276" s="255"/>
      <c r="D1276" s="240" t="s">
        <v>174</v>
      </c>
      <c r="E1276" s="256" t="s">
        <v>21</v>
      </c>
      <c r="F1276" s="257" t="s">
        <v>571</v>
      </c>
      <c r="G1276" s="255"/>
      <c r="H1276" s="258">
        <v>19.199999999999999</v>
      </c>
      <c r="I1276" s="259"/>
      <c r="J1276" s="255"/>
      <c r="K1276" s="255"/>
      <c r="L1276" s="260"/>
      <c r="M1276" s="261"/>
      <c r="N1276" s="262"/>
      <c r="O1276" s="262"/>
      <c r="P1276" s="262"/>
      <c r="Q1276" s="262"/>
      <c r="R1276" s="262"/>
      <c r="S1276" s="262"/>
      <c r="T1276" s="263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64" t="s">
        <v>174</v>
      </c>
      <c r="AU1276" s="264" t="s">
        <v>82</v>
      </c>
      <c r="AV1276" s="14" t="s">
        <v>82</v>
      </c>
      <c r="AW1276" s="14" t="s">
        <v>34</v>
      </c>
      <c r="AX1276" s="14" t="s">
        <v>73</v>
      </c>
      <c r="AY1276" s="264" t="s">
        <v>164</v>
      </c>
    </row>
    <row r="1277" s="14" customFormat="1">
      <c r="A1277" s="14"/>
      <c r="B1277" s="254"/>
      <c r="C1277" s="255"/>
      <c r="D1277" s="240" t="s">
        <v>174</v>
      </c>
      <c r="E1277" s="256" t="s">
        <v>21</v>
      </c>
      <c r="F1277" s="257" t="s">
        <v>572</v>
      </c>
      <c r="G1277" s="255"/>
      <c r="H1277" s="258">
        <v>7.2000000000000002</v>
      </c>
      <c r="I1277" s="259"/>
      <c r="J1277" s="255"/>
      <c r="K1277" s="255"/>
      <c r="L1277" s="260"/>
      <c r="M1277" s="261"/>
      <c r="N1277" s="262"/>
      <c r="O1277" s="262"/>
      <c r="P1277" s="262"/>
      <c r="Q1277" s="262"/>
      <c r="R1277" s="262"/>
      <c r="S1277" s="262"/>
      <c r="T1277" s="263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64" t="s">
        <v>174</v>
      </c>
      <c r="AU1277" s="264" t="s">
        <v>82</v>
      </c>
      <c r="AV1277" s="14" t="s">
        <v>82</v>
      </c>
      <c r="AW1277" s="14" t="s">
        <v>34</v>
      </c>
      <c r="AX1277" s="14" t="s">
        <v>73</v>
      </c>
      <c r="AY1277" s="264" t="s">
        <v>164</v>
      </c>
    </row>
    <row r="1278" s="13" customFormat="1">
      <c r="A1278" s="13"/>
      <c r="B1278" s="244"/>
      <c r="C1278" s="245"/>
      <c r="D1278" s="240" t="s">
        <v>174</v>
      </c>
      <c r="E1278" s="246" t="s">
        <v>21</v>
      </c>
      <c r="F1278" s="247" t="s">
        <v>556</v>
      </c>
      <c r="G1278" s="245"/>
      <c r="H1278" s="246" t="s">
        <v>21</v>
      </c>
      <c r="I1278" s="248"/>
      <c r="J1278" s="245"/>
      <c r="K1278" s="245"/>
      <c r="L1278" s="249"/>
      <c r="M1278" s="250"/>
      <c r="N1278" s="251"/>
      <c r="O1278" s="251"/>
      <c r="P1278" s="251"/>
      <c r="Q1278" s="251"/>
      <c r="R1278" s="251"/>
      <c r="S1278" s="251"/>
      <c r="T1278" s="252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53" t="s">
        <v>174</v>
      </c>
      <c r="AU1278" s="253" t="s">
        <v>82</v>
      </c>
      <c r="AV1278" s="13" t="s">
        <v>80</v>
      </c>
      <c r="AW1278" s="13" t="s">
        <v>34</v>
      </c>
      <c r="AX1278" s="13" t="s">
        <v>73</v>
      </c>
      <c r="AY1278" s="253" t="s">
        <v>164</v>
      </c>
    </row>
    <row r="1279" s="14" customFormat="1">
      <c r="A1279" s="14"/>
      <c r="B1279" s="254"/>
      <c r="C1279" s="255"/>
      <c r="D1279" s="240" t="s">
        <v>174</v>
      </c>
      <c r="E1279" s="256" t="s">
        <v>21</v>
      </c>
      <c r="F1279" s="257" t="s">
        <v>573</v>
      </c>
      <c r="G1279" s="255"/>
      <c r="H1279" s="258">
        <v>-2.1309999999999998</v>
      </c>
      <c r="I1279" s="259"/>
      <c r="J1279" s="255"/>
      <c r="K1279" s="255"/>
      <c r="L1279" s="260"/>
      <c r="M1279" s="261"/>
      <c r="N1279" s="262"/>
      <c r="O1279" s="262"/>
      <c r="P1279" s="262"/>
      <c r="Q1279" s="262"/>
      <c r="R1279" s="262"/>
      <c r="S1279" s="262"/>
      <c r="T1279" s="263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64" t="s">
        <v>174</v>
      </c>
      <c r="AU1279" s="264" t="s">
        <v>82</v>
      </c>
      <c r="AV1279" s="14" t="s">
        <v>82</v>
      </c>
      <c r="AW1279" s="14" t="s">
        <v>34</v>
      </c>
      <c r="AX1279" s="14" t="s">
        <v>73</v>
      </c>
      <c r="AY1279" s="264" t="s">
        <v>164</v>
      </c>
    </row>
    <row r="1280" s="14" customFormat="1">
      <c r="A1280" s="14"/>
      <c r="B1280" s="254"/>
      <c r="C1280" s="255"/>
      <c r="D1280" s="240" t="s">
        <v>174</v>
      </c>
      <c r="E1280" s="256" t="s">
        <v>21</v>
      </c>
      <c r="F1280" s="257" t="s">
        <v>557</v>
      </c>
      <c r="G1280" s="255"/>
      <c r="H1280" s="258">
        <v>-0.81000000000000005</v>
      </c>
      <c r="I1280" s="259"/>
      <c r="J1280" s="255"/>
      <c r="K1280" s="255"/>
      <c r="L1280" s="260"/>
      <c r="M1280" s="261"/>
      <c r="N1280" s="262"/>
      <c r="O1280" s="262"/>
      <c r="P1280" s="262"/>
      <c r="Q1280" s="262"/>
      <c r="R1280" s="262"/>
      <c r="S1280" s="262"/>
      <c r="T1280" s="263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4" t="s">
        <v>174</v>
      </c>
      <c r="AU1280" s="264" t="s">
        <v>82</v>
      </c>
      <c r="AV1280" s="14" t="s">
        <v>82</v>
      </c>
      <c r="AW1280" s="14" t="s">
        <v>34</v>
      </c>
      <c r="AX1280" s="14" t="s">
        <v>73</v>
      </c>
      <c r="AY1280" s="264" t="s">
        <v>164</v>
      </c>
    </row>
    <row r="1281" s="14" customFormat="1">
      <c r="A1281" s="14"/>
      <c r="B1281" s="254"/>
      <c r="C1281" s="255"/>
      <c r="D1281" s="240" t="s">
        <v>174</v>
      </c>
      <c r="E1281" s="256" t="s">
        <v>21</v>
      </c>
      <c r="F1281" s="257" t="s">
        <v>558</v>
      </c>
      <c r="G1281" s="255"/>
      <c r="H1281" s="258">
        <v>-2.52</v>
      </c>
      <c r="I1281" s="259"/>
      <c r="J1281" s="255"/>
      <c r="K1281" s="255"/>
      <c r="L1281" s="260"/>
      <c r="M1281" s="261"/>
      <c r="N1281" s="262"/>
      <c r="O1281" s="262"/>
      <c r="P1281" s="262"/>
      <c r="Q1281" s="262"/>
      <c r="R1281" s="262"/>
      <c r="S1281" s="262"/>
      <c r="T1281" s="263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64" t="s">
        <v>174</v>
      </c>
      <c r="AU1281" s="264" t="s">
        <v>82</v>
      </c>
      <c r="AV1281" s="14" t="s">
        <v>82</v>
      </c>
      <c r="AW1281" s="14" t="s">
        <v>34</v>
      </c>
      <c r="AX1281" s="14" t="s">
        <v>73</v>
      </c>
      <c r="AY1281" s="264" t="s">
        <v>164</v>
      </c>
    </row>
    <row r="1282" s="13" customFormat="1">
      <c r="A1282" s="13"/>
      <c r="B1282" s="244"/>
      <c r="C1282" s="245"/>
      <c r="D1282" s="240" t="s">
        <v>174</v>
      </c>
      <c r="E1282" s="246" t="s">
        <v>21</v>
      </c>
      <c r="F1282" s="247" t="s">
        <v>453</v>
      </c>
      <c r="G1282" s="245"/>
      <c r="H1282" s="246" t="s">
        <v>21</v>
      </c>
      <c r="I1282" s="248"/>
      <c r="J1282" s="245"/>
      <c r="K1282" s="245"/>
      <c r="L1282" s="249"/>
      <c r="M1282" s="250"/>
      <c r="N1282" s="251"/>
      <c r="O1282" s="251"/>
      <c r="P1282" s="251"/>
      <c r="Q1282" s="251"/>
      <c r="R1282" s="251"/>
      <c r="S1282" s="251"/>
      <c r="T1282" s="252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53" t="s">
        <v>174</v>
      </c>
      <c r="AU1282" s="253" t="s">
        <v>82</v>
      </c>
      <c r="AV1282" s="13" t="s">
        <v>80</v>
      </c>
      <c r="AW1282" s="13" t="s">
        <v>34</v>
      </c>
      <c r="AX1282" s="13" t="s">
        <v>73</v>
      </c>
      <c r="AY1282" s="253" t="s">
        <v>164</v>
      </c>
    </row>
    <row r="1283" s="14" customFormat="1">
      <c r="A1283" s="14"/>
      <c r="B1283" s="254"/>
      <c r="C1283" s="255"/>
      <c r="D1283" s="240" t="s">
        <v>174</v>
      </c>
      <c r="E1283" s="256" t="s">
        <v>21</v>
      </c>
      <c r="F1283" s="257" t="s">
        <v>574</v>
      </c>
      <c r="G1283" s="255"/>
      <c r="H1283" s="258">
        <v>2.6400000000000001</v>
      </c>
      <c r="I1283" s="259"/>
      <c r="J1283" s="255"/>
      <c r="K1283" s="255"/>
      <c r="L1283" s="260"/>
      <c r="M1283" s="261"/>
      <c r="N1283" s="262"/>
      <c r="O1283" s="262"/>
      <c r="P1283" s="262"/>
      <c r="Q1283" s="262"/>
      <c r="R1283" s="262"/>
      <c r="S1283" s="262"/>
      <c r="T1283" s="263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64" t="s">
        <v>174</v>
      </c>
      <c r="AU1283" s="264" t="s">
        <v>82</v>
      </c>
      <c r="AV1283" s="14" t="s">
        <v>82</v>
      </c>
      <c r="AW1283" s="14" t="s">
        <v>34</v>
      </c>
      <c r="AX1283" s="14" t="s">
        <v>73</v>
      </c>
      <c r="AY1283" s="264" t="s">
        <v>164</v>
      </c>
    </row>
    <row r="1284" s="14" customFormat="1">
      <c r="A1284" s="14"/>
      <c r="B1284" s="254"/>
      <c r="C1284" s="255"/>
      <c r="D1284" s="240" t="s">
        <v>174</v>
      </c>
      <c r="E1284" s="256" t="s">
        <v>21</v>
      </c>
      <c r="F1284" s="257" t="s">
        <v>575</v>
      </c>
      <c r="G1284" s="255"/>
      <c r="H1284" s="258">
        <v>0.95999999999999996</v>
      </c>
      <c r="I1284" s="259"/>
      <c r="J1284" s="255"/>
      <c r="K1284" s="255"/>
      <c r="L1284" s="260"/>
      <c r="M1284" s="261"/>
      <c r="N1284" s="262"/>
      <c r="O1284" s="262"/>
      <c r="P1284" s="262"/>
      <c r="Q1284" s="262"/>
      <c r="R1284" s="262"/>
      <c r="S1284" s="262"/>
      <c r="T1284" s="263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64" t="s">
        <v>174</v>
      </c>
      <c r="AU1284" s="264" t="s">
        <v>82</v>
      </c>
      <c r="AV1284" s="14" t="s">
        <v>82</v>
      </c>
      <c r="AW1284" s="14" t="s">
        <v>34</v>
      </c>
      <c r="AX1284" s="14" t="s">
        <v>73</v>
      </c>
      <c r="AY1284" s="264" t="s">
        <v>164</v>
      </c>
    </row>
    <row r="1285" s="14" customFormat="1">
      <c r="A1285" s="14"/>
      <c r="B1285" s="254"/>
      <c r="C1285" s="255"/>
      <c r="D1285" s="240" t="s">
        <v>174</v>
      </c>
      <c r="E1285" s="256" t="s">
        <v>21</v>
      </c>
      <c r="F1285" s="257" t="s">
        <v>576</v>
      </c>
      <c r="G1285" s="255"/>
      <c r="H1285" s="258">
        <v>1.0800000000000001</v>
      </c>
      <c r="I1285" s="259"/>
      <c r="J1285" s="255"/>
      <c r="K1285" s="255"/>
      <c r="L1285" s="260"/>
      <c r="M1285" s="261"/>
      <c r="N1285" s="262"/>
      <c r="O1285" s="262"/>
      <c r="P1285" s="262"/>
      <c r="Q1285" s="262"/>
      <c r="R1285" s="262"/>
      <c r="S1285" s="262"/>
      <c r="T1285" s="263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64" t="s">
        <v>174</v>
      </c>
      <c r="AU1285" s="264" t="s">
        <v>82</v>
      </c>
      <c r="AV1285" s="14" t="s">
        <v>82</v>
      </c>
      <c r="AW1285" s="14" t="s">
        <v>34</v>
      </c>
      <c r="AX1285" s="14" t="s">
        <v>73</v>
      </c>
      <c r="AY1285" s="264" t="s">
        <v>164</v>
      </c>
    </row>
    <row r="1286" s="15" customFormat="1">
      <c r="A1286" s="15"/>
      <c r="B1286" s="276"/>
      <c r="C1286" s="277"/>
      <c r="D1286" s="240" t="s">
        <v>174</v>
      </c>
      <c r="E1286" s="278" t="s">
        <v>21</v>
      </c>
      <c r="F1286" s="279" t="s">
        <v>225</v>
      </c>
      <c r="G1286" s="277"/>
      <c r="H1286" s="280">
        <v>142.993</v>
      </c>
      <c r="I1286" s="281"/>
      <c r="J1286" s="277"/>
      <c r="K1286" s="277"/>
      <c r="L1286" s="282"/>
      <c r="M1286" s="283"/>
      <c r="N1286" s="284"/>
      <c r="O1286" s="284"/>
      <c r="P1286" s="284"/>
      <c r="Q1286" s="284"/>
      <c r="R1286" s="284"/>
      <c r="S1286" s="284"/>
      <c r="T1286" s="285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86" t="s">
        <v>174</v>
      </c>
      <c r="AU1286" s="286" t="s">
        <v>82</v>
      </c>
      <c r="AV1286" s="15" t="s">
        <v>171</v>
      </c>
      <c r="AW1286" s="15" t="s">
        <v>34</v>
      </c>
      <c r="AX1286" s="15" t="s">
        <v>80</v>
      </c>
      <c r="AY1286" s="286" t="s">
        <v>164</v>
      </c>
    </row>
    <row r="1287" s="2" customFormat="1" ht="16.5" customHeight="1">
      <c r="A1287" s="39"/>
      <c r="B1287" s="40"/>
      <c r="C1287" s="227" t="s">
        <v>1224</v>
      </c>
      <c r="D1287" s="227" t="s">
        <v>166</v>
      </c>
      <c r="E1287" s="228" t="s">
        <v>1225</v>
      </c>
      <c r="F1287" s="229" t="s">
        <v>1226</v>
      </c>
      <c r="G1287" s="230" t="s">
        <v>204</v>
      </c>
      <c r="H1287" s="231">
        <v>1281.7059999999999</v>
      </c>
      <c r="I1287" s="232"/>
      <c r="J1287" s="233">
        <f>ROUND(I1287*H1287,2)</f>
        <v>0</v>
      </c>
      <c r="K1287" s="229" t="s">
        <v>170</v>
      </c>
      <c r="L1287" s="45"/>
      <c r="M1287" s="234" t="s">
        <v>21</v>
      </c>
      <c r="N1287" s="235" t="s">
        <v>44</v>
      </c>
      <c r="O1287" s="85"/>
      <c r="P1287" s="236">
        <f>O1287*H1287</f>
        <v>0</v>
      </c>
      <c r="Q1287" s="236">
        <v>0</v>
      </c>
      <c r="R1287" s="236">
        <f>Q1287*H1287</f>
        <v>0</v>
      </c>
      <c r="S1287" s="236">
        <v>0.058999999999999997</v>
      </c>
      <c r="T1287" s="237">
        <f>S1287*H1287</f>
        <v>75.620653999999988</v>
      </c>
      <c r="U1287" s="39"/>
      <c r="V1287" s="39"/>
      <c r="W1287" s="39"/>
      <c r="X1287" s="39"/>
      <c r="Y1287" s="39"/>
      <c r="Z1287" s="39"/>
      <c r="AA1287" s="39"/>
      <c r="AB1287" s="39"/>
      <c r="AC1287" s="39"/>
      <c r="AD1287" s="39"/>
      <c r="AE1287" s="39"/>
      <c r="AR1287" s="238" t="s">
        <v>171</v>
      </c>
      <c r="AT1287" s="238" t="s">
        <v>166</v>
      </c>
      <c r="AU1287" s="238" t="s">
        <v>82</v>
      </c>
      <c r="AY1287" s="18" t="s">
        <v>164</v>
      </c>
      <c r="BE1287" s="239">
        <f>IF(N1287="základní",J1287,0)</f>
        <v>0</v>
      </c>
      <c r="BF1287" s="239">
        <f>IF(N1287="snížená",J1287,0)</f>
        <v>0</v>
      </c>
      <c r="BG1287" s="239">
        <f>IF(N1287="zákl. přenesená",J1287,0)</f>
        <v>0</v>
      </c>
      <c r="BH1287" s="239">
        <f>IF(N1287="sníž. přenesená",J1287,0)</f>
        <v>0</v>
      </c>
      <c r="BI1287" s="239">
        <f>IF(N1287="nulová",J1287,0)</f>
        <v>0</v>
      </c>
      <c r="BJ1287" s="18" t="s">
        <v>80</v>
      </c>
      <c r="BK1287" s="239">
        <f>ROUND(I1287*H1287,2)</f>
        <v>0</v>
      </c>
      <c r="BL1287" s="18" t="s">
        <v>171</v>
      </c>
      <c r="BM1287" s="238" t="s">
        <v>1227</v>
      </c>
    </row>
    <row r="1288" s="2" customFormat="1">
      <c r="A1288" s="39"/>
      <c r="B1288" s="40"/>
      <c r="C1288" s="41"/>
      <c r="D1288" s="240" t="s">
        <v>173</v>
      </c>
      <c r="E1288" s="41"/>
      <c r="F1288" s="241" t="s">
        <v>1228</v>
      </c>
      <c r="G1288" s="41"/>
      <c r="H1288" s="41"/>
      <c r="I1288" s="147"/>
      <c r="J1288" s="41"/>
      <c r="K1288" s="41"/>
      <c r="L1288" s="45"/>
      <c r="M1288" s="242"/>
      <c r="N1288" s="243"/>
      <c r="O1288" s="85"/>
      <c r="P1288" s="85"/>
      <c r="Q1288" s="85"/>
      <c r="R1288" s="85"/>
      <c r="S1288" s="85"/>
      <c r="T1288" s="86"/>
      <c r="U1288" s="39"/>
      <c r="V1288" s="39"/>
      <c r="W1288" s="39"/>
      <c r="X1288" s="39"/>
      <c r="Y1288" s="39"/>
      <c r="Z1288" s="39"/>
      <c r="AA1288" s="39"/>
      <c r="AB1288" s="39"/>
      <c r="AC1288" s="39"/>
      <c r="AD1288" s="39"/>
      <c r="AE1288" s="39"/>
      <c r="AT1288" s="18" t="s">
        <v>173</v>
      </c>
      <c r="AU1288" s="18" t="s">
        <v>82</v>
      </c>
    </row>
    <row r="1289" s="13" customFormat="1">
      <c r="A1289" s="13"/>
      <c r="B1289" s="244"/>
      <c r="C1289" s="245"/>
      <c r="D1289" s="240" t="s">
        <v>174</v>
      </c>
      <c r="E1289" s="246" t="s">
        <v>21</v>
      </c>
      <c r="F1289" s="247" t="s">
        <v>707</v>
      </c>
      <c r="G1289" s="245"/>
      <c r="H1289" s="246" t="s">
        <v>21</v>
      </c>
      <c r="I1289" s="248"/>
      <c r="J1289" s="245"/>
      <c r="K1289" s="245"/>
      <c r="L1289" s="249"/>
      <c r="M1289" s="250"/>
      <c r="N1289" s="251"/>
      <c r="O1289" s="251"/>
      <c r="P1289" s="251"/>
      <c r="Q1289" s="251"/>
      <c r="R1289" s="251"/>
      <c r="S1289" s="251"/>
      <c r="T1289" s="252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53" t="s">
        <v>174</v>
      </c>
      <c r="AU1289" s="253" t="s">
        <v>82</v>
      </c>
      <c r="AV1289" s="13" t="s">
        <v>80</v>
      </c>
      <c r="AW1289" s="13" t="s">
        <v>34</v>
      </c>
      <c r="AX1289" s="13" t="s">
        <v>73</v>
      </c>
      <c r="AY1289" s="253" t="s">
        <v>164</v>
      </c>
    </row>
    <row r="1290" s="13" customFormat="1">
      <c r="A1290" s="13"/>
      <c r="B1290" s="244"/>
      <c r="C1290" s="245"/>
      <c r="D1290" s="240" t="s">
        <v>174</v>
      </c>
      <c r="E1290" s="246" t="s">
        <v>21</v>
      </c>
      <c r="F1290" s="247" t="s">
        <v>708</v>
      </c>
      <c r="G1290" s="245"/>
      <c r="H1290" s="246" t="s">
        <v>21</v>
      </c>
      <c r="I1290" s="248"/>
      <c r="J1290" s="245"/>
      <c r="K1290" s="245"/>
      <c r="L1290" s="249"/>
      <c r="M1290" s="250"/>
      <c r="N1290" s="251"/>
      <c r="O1290" s="251"/>
      <c r="P1290" s="251"/>
      <c r="Q1290" s="251"/>
      <c r="R1290" s="251"/>
      <c r="S1290" s="251"/>
      <c r="T1290" s="252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53" t="s">
        <v>174</v>
      </c>
      <c r="AU1290" s="253" t="s">
        <v>82</v>
      </c>
      <c r="AV1290" s="13" t="s">
        <v>80</v>
      </c>
      <c r="AW1290" s="13" t="s">
        <v>34</v>
      </c>
      <c r="AX1290" s="13" t="s">
        <v>73</v>
      </c>
      <c r="AY1290" s="253" t="s">
        <v>164</v>
      </c>
    </row>
    <row r="1291" s="13" customFormat="1">
      <c r="A1291" s="13"/>
      <c r="B1291" s="244"/>
      <c r="C1291" s="245"/>
      <c r="D1291" s="240" t="s">
        <v>174</v>
      </c>
      <c r="E1291" s="246" t="s">
        <v>21</v>
      </c>
      <c r="F1291" s="247" t="s">
        <v>709</v>
      </c>
      <c r="G1291" s="245"/>
      <c r="H1291" s="246" t="s">
        <v>21</v>
      </c>
      <c r="I1291" s="248"/>
      <c r="J1291" s="245"/>
      <c r="K1291" s="245"/>
      <c r="L1291" s="249"/>
      <c r="M1291" s="250"/>
      <c r="N1291" s="251"/>
      <c r="O1291" s="251"/>
      <c r="P1291" s="251"/>
      <c r="Q1291" s="251"/>
      <c r="R1291" s="251"/>
      <c r="S1291" s="251"/>
      <c r="T1291" s="252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53" t="s">
        <v>174</v>
      </c>
      <c r="AU1291" s="253" t="s">
        <v>82</v>
      </c>
      <c r="AV1291" s="13" t="s">
        <v>80</v>
      </c>
      <c r="AW1291" s="13" t="s">
        <v>34</v>
      </c>
      <c r="AX1291" s="13" t="s">
        <v>73</v>
      </c>
      <c r="AY1291" s="253" t="s">
        <v>164</v>
      </c>
    </row>
    <row r="1292" s="13" customFormat="1">
      <c r="A1292" s="13"/>
      <c r="B1292" s="244"/>
      <c r="C1292" s="245"/>
      <c r="D1292" s="240" t="s">
        <v>174</v>
      </c>
      <c r="E1292" s="246" t="s">
        <v>21</v>
      </c>
      <c r="F1292" s="247" t="s">
        <v>710</v>
      </c>
      <c r="G1292" s="245"/>
      <c r="H1292" s="246" t="s">
        <v>21</v>
      </c>
      <c r="I1292" s="248"/>
      <c r="J1292" s="245"/>
      <c r="K1292" s="245"/>
      <c r="L1292" s="249"/>
      <c r="M1292" s="250"/>
      <c r="N1292" s="251"/>
      <c r="O1292" s="251"/>
      <c r="P1292" s="251"/>
      <c r="Q1292" s="251"/>
      <c r="R1292" s="251"/>
      <c r="S1292" s="251"/>
      <c r="T1292" s="252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53" t="s">
        <v>174</v>
      </c>
      <c r="AU1292" s="253" t="s">
        <v>82</v>
      </c>
      <c r="AV1292" s="13" t="s">
        <v>80</v>
      </c>
      <c r="AW1292" s="13" t="s">
        <v>34</v>
      </c>
      <c r="AX1292" s="13" t="s">
        <v>73</v>
      </c>
      <c r="AY1292" s="253" t="s">
        <v>164</v>
      </c>
    </row>
    <row r="1293" s="13" customFormat="1">
      <c r="A1293" s="13"/>
      <c r="B1293" s="244"/>
      <c r="C1293" s="245"/>
      <c r="D1293" s="240" t="s">
        <v>174</v>
      </c>
      <c r="E1293" s="246" t="s">
        <v>21</v>
      </c>
      <c r="F1293" s="247" t="s">
        <v>711</v>
      </c>
      <c r="G1293" s="245"/>
      <c r="H1293" s="246" t="s">
        <v>21</v>
      </c>
      <c r="I1293" s="248"/>
      <c r="J1293" s="245"/>
      <c r="K1293" s="245"/>
      <c r="L1293" s="249"/>
      <c r="M1293" s="250"/>
      <c r="N1293" s="251"/>
      <c r="O1293" s="251"/>
      <c r="P1293" s="251"/>
      <c r="Q1293" s="251"/>
      <c r="R1293" s="251"/>
      <c r="S1293" s="251"/>
      <c r="T1293" s="252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53" t="s">
        <v>174</v>
      </c>
      <c r="AU1293" s="253" t="s">
        <v>82</v>
      </c>
      <c r="AV1293" s="13" t="s">
        <v>80</v>
      </c>
      <c r="AW1293" s="13" t="s">
        <v>34</v>
      </c>
      <c r="AX1293" s="13" t="s">
        <v>73</v>
      </c>
      <c r="AY1293" s="253" t="s">
        <v>164</v>
      </c>
    </row>
    <row r="1294" s="14" customFormat="1">
      <c r="A1294" s="14"/>
      <c r="B1294" s="254"/>
      <c r="C1294" s="255"/>
      <c r="D1294" s="240" t="s">
        <v>174</v>
      </c>
      <c r="E1294" s="256" t="s">
        <v>21</v>
      </c>
      <c r="F1294" s="257" t="s">
        <v>712</v>
      </c>
      <c r="G1294" s="255"/>
      <c r="H1294" s="258">
        <v>147</v>
      </c>
      <c r="I1294" s="259"/>
      <c r="J1294" s="255"/>
      <c r="K1294" s="255"/>
      <c r="L1294" s="260"/>
      <c r="M1294" s="261"/>
      <c r="N1294" s="262"/>
      <c r="O1294" s="262"/>
      <c r="P1294" s="262"/>
      <c r="Q1294" s="262"/>
      <c r="R1294" s="262"/>
      <c r="S1294" s="262"/>
      <c r="T1294" s="263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64" t="s">
        <v>174</v>
      </c>
      <c r="AU1294" s="264" t="s">
        <v>82</v>
      </c>
      <c r="AV1294" s="14" t="s">
        <v>82</v>
      </c>
      <c r="AW1294" s="14" t="s">
        <v>34</v>
      </c>
      <c r="AX1294" s="14" t="s">
        <v>73</v>
      </c>
      <c r="AY1294" s="264" t="s">
        <v>164</v>
      </c>
    </row>
    <row r="1295" s="13" customFormat="1">
      <c r="A1295" s="13"/>
      <c r="B1295" s="244"/>
      <c r="C1295" s="245"/>
      <c r="D1295" s="240" t="s">
        <v>174</v>
      </c>
      <c r="E1295" s="246" t="s">
        <v>21</v>
      </c>
      <c r="F1295" s="247" t="s">
        <v>551</v>
      </c>
      <c r="G1295" s="245"/>
      <c r="H1295" s="246" t="s">
        <v>21</v>
      </c>
      <c r="I1295" s="248"/>
      <c r="J1295" s="245"/>
      <c r="K1295" s="245"/>
      <c r="L1295" s="249"/>
      <c r="M1295" s="250"/>
      <c r="N1295" s="251"/>
      <c r="O1295" s="251"/>
      <c r="P1295" s="251"/>
      <c r="Q1295" s="251"/>
      <c r="R1295" s="251"/>
      <c r="S1295" s="251"/>
      <c r="T1295" s="252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53" t="s">
        <v>174</v>
      </c>
      <c r="AU1295" s="253" t="s">
        <v>82</v>
      </c>
      <c r="AV1295" s="13" t="s">
        <v>80</v>
      </c>
      <c r="AW1295" s="13" t="s">
        <v>34</v>
      </c>
      <c r="AX1295" s="13" t="s">
        <v>73</v>
      </c>
      <c r="AY1295" s="253" t="s">
        <v>164</v>
      </c>
    </row>
    <row r="1296" s="14" customFormat="1">
      <c r="A1296" s="14"/>
      <c r="B1296" s="254"/>
      <c r="C1296" s="255"/>
      <c r="D1296" s="240" t="s">
        <v>174</v>
      </c>
      <c r="E1296" s="256" t="s">
        <v>21</v>
      </c>
      <c r="F1296" s="257" t="s">
        <v>713</v>
      </c>
      <c r="G1296" s="255"/>
      <c r="H1296" s="258">
        <v>1.1850000000000001</v>
      </c>
      <c r="I1296" s="259"/>
      <c r="J1296" s="255"/>
      <c r="K1296" s="255"/>
      <c r="L1296" s="260"/>
      <c r="M1296" s="261"/>
      <c r="N1296" s="262"/>
      <c r="O1296" s="262"/>
      <c r="P1296" s="262"/>
      <c r="Q1296" s="262"/>
      <c r="R1296" s="262"/>
      <c r="S1296" s="262"/>
      <c r="T1296" s="263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64" t="s">
        <v>174</v>
      </c>
      <c r="AU1296" s="264" t="s">
        <v>82</v>
      </c>
      <c r="AV1296" s="14" t="s">
        <v>82</v>
      </c>
      <c r="AW1296" s="14" t="s">
        <v>34</v>
      </c>
      <c r="AX1296" s="14" t="s">
        <v>73</v>
      </c>
      <c r="AY1296" s="264" t="s">
        <v>164</v>
      </c>
    </row>
    <row r="1297" s="14" customFormat="1">
      <c r="A1297" s="14"/>
      <c r="B1297" s="254"/>
      <c r="C1297" s="255"/>
      <c r="D1297" s="240" t="s">
        <v>174</v>
      </c>
      <c r="E1297" s="256" t="s">
        <v>21</v>
      </c>
      <c r="F1297" s="257" t="s">
        <v>714</v>
      </c>
      <c r="G1297" s="255"/>
      <c r="H1297" s="258">
        <v>1.3320000000000001</v>
      </c>
      <c r="I1297" s="259"/>
      <c r="J1297" s="255"/>
      <c r="K1297" s="255"/>
      <c r="L1297" s="260"/>
      <c r="M1297" s="261"/>
      <c r="N1297" s="262"/>
      <c r="O1297" s="262"/>
      <c r="P1297" s="262"/>
      <c r="Q1297" s="262"/>
      <c r="R1297" s="262"/>
      <c r="S1297" s="262"/>
      <c r="T1297" s="263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64" t="s">
        <v>174</v>
      </c>
      <c r="AU1297" s="264" t="s">
        <v>82</v>
      </c>
      <c r="AV1297" s="14" t="s">
        <v>82</v>
      </c>
      <c r="AW1297" s="14" t="s">
        <v>34</v>
      </c>
      <c r="AX1297" s="14" t="s">
        <v>73</v>
      </c>
      <c r="AY1297" s="264" t="s">
        <v>164</v>
      </c>
    </row>
    <row r="1298" s="14" customFormat="1">
      <c r="A1298" s="14"/>
      <c r="B1298" s="254"/>
      <c r="C1298" s="255"/>
      <c r="D1298" s="240" t="s">
        <v>174</v>
      </c>
      <c r="E1298" s="256" t="s">
        <v>21</v>
      </c>
      <c r="F1298" s="257" t="s">
        <v>715</v>
      </c>
      <c r="G1298" s="255"/>
      <c r="H1298" s="258">
        <v>1.3020000000000001</v>
      </c>
      <c r="I1298" s="259"/>
      <c r="J1298" s="255"/>
      <c r="K1298" s="255"/>
      <c r="L1298" s="260"/>
      <c r="M1298" s="261"/>
      <c r="N1298" s="262"/>
      <c r="O1298" s="262"/>
      <c r="P1298" s="262"/>
      <c r="Q1298" s="262"/>
      <c r="R1298" s="262"/>
      <c r="S1298" s="262"/>
      <c r="T1298" s="263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64" t="s">
        <v>174</v>
      </c>
      <c r="AU1298" s="264" t="s">
        <v>82</v>
      </c>
      <c r="AV1298" s="14" t="s">
        <v>82</v>
      </c>
      <c r="AW1298" s="14" t="s">
        <v>34</v>
      </c>
      <c r="AX1298" s="14" t="s">
        <v>73</v>
      </c>
      <c r="AY1298" s="264" t="s">
        <v>164</v>
      </c>
    </row>
    <row r="1299" s="14" customFormat="1">
      <c r="A1299" s="14"/>
      <c r="B1299" s="254"/>
      <c r="C1299" s="255"/>
      <c r="D1299" s="240" t="s">
        <v>174</v>
      </c>
      <c r="E1299" s="256" t="s">
        <v>21</v>
      </c>
      <c r="F1299" s="257" t="s">
        <v>716</v>
      </c>
      <c r="G1299" s="255"/>
      <c r="H1299" s="258">
        <v>0.78000000000000003</v>
      </c>
      <c r="I1299" s="259"/>
      <c r="J1299" s="255"/>
      <c r="K1299" s="255"/>
      <c r="L1299" s="260"/>
      <c r="M1299" s="261"/>
      <c r="N1299" s="262"/>
      <c r="O1299" s="262"/>
      <c r="P1299" s="262"/>
      <c r="Q1299" s="262"/>
      <c r="R1299" s="262"/>
      <c r="S1299" s="262"/>
      <c r="T1299" s="263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64" t="s">
        <v>174</v>
      </c>
      <c r="AU1299" s="264" t="s">
        <v>82</v>
      </c>
      <c r="AV1299" s="14" t="s">
        <v>82</v>
      </c>
      <c r="AW1299" s="14" t="s">
        <v>34</v>
      </c>
      <c r="AX1299" s="14" t="s">
        <v>73</v>
      </c>
      <c r="AY1299" s="264" t="s">
        <v>164</v>
      </c>
    </row>
    <row r="1300" s="14" customFormat="1">
      <c r="A1300" s="14"/>
      <c r="B1300" s="254"/>
      <c r="C1300" s="255"/>
      <c r="D1300" s="240" t="s">
        <v>174</v>
      </c>
      <c r="E1300" s="256" t="s">
        <v>21</v>
      </c>
      <c r="F1300" s="257" t="s">
        <v>717</v>
      </c>
      <c r="G1300" s="255"/>
      <c r="H1300" s="258">
        <v>6.5999999999999996</v>
      </c>
      <c r="I1300" s="259"/>
      <c r="J1300" s="255"/>
      <c r="K1300" s="255"/>
      <c r="L1300" s="260"/>
      <c r="M1300" s="261"/>
      <c r="N1300" s="262"/>
      <c r="O1300" s="262"/>
      <c r="P1300" s="262"/>
      <c r="Q1300" s="262"/>
      <c r="R1300" s="262"/>
      <c r="S1300" s="262"/>
      <c r="T1300" s="263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64" t="s">
        <v>174</v>
      </c>
      <c r="AU1300" s="264" t="s">
        <v>82</v>
      </c>
      <c r="AV1300" s="14" t="s">
        <v>82</v>
      </c>
      <c r="AW1300" s="14" t="s">
        <v>34</v>
      </c>
      <c r="AX1300" s="14" t="s">
        <v>73</v>
      </c>
      <c r="AY1300" s="264" t="s">
        <v>164</v>
      </c>
    </row>
    <row r="1301" s="14" customFormat="1">
      <c r="A1301" s="14"/>
      <c r="B1301" s="254"/>
      <c r="C1301" s="255"/>
      <c r="D1301" s="240" t="s">
        <v>174</v>
      </c>
      <c r="E1301" s="256" t="s">
        <v>21</v>
      </c>
      <c r="F1301" s="257" t="s">
        <v>718</v>
      </c>
      <c r="G1301" s="255"/>
      <c r="H1301" s="258">
        <v>3.1200000000000001</v>
      </c>
      <c r="I1301" s="259"/>
      <c r="J1301" s="255"/>
      <c r="K1301" s="255"/>
      <c r="L1301" s="260"/>
      <c r="M1301" s="261"/>
      <c r="N1301" s="262"/>
      <c r="O1301" s="262"/>
      <c r="P1301" s="262"/>
      <c r="Q1301" s="262"/>
      <c r="R1301" s="262"/>
      <c r="S1301" s="262"/>
      <c r="T1301" s="263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64" t="s">
        <v>174</v>
      </c>
      <c r="AU1301" s="264" t="s">
        <v>82</v>
      </c>
      <c r="AV1301" s="14" t="s">
        <v>82</v>
      </c>
      <c r="AW1301" s="14" t="s">
        <v>34</v>
      </c>
      <c r="AX1301" s="14" t="s">
        <v>73</v>
      </c>
      <c r="AY1301" s="264" t="s">
        <v>164</v>
      </c>
    </row>
    <row r="1302" s="14" customFormat="1">
      <c r="A1302" s="14"/>
      <c r="B1302" s="254"/>
      <c r="C1302" s="255"/>
      <c r="D1302" s="240" t="s">
        <v>174</v>
      </c>
      <c r="E1302" s="256" t="s">
        <v>21</v>
      </c>
      <c r="F1302" s="257" t="s">
        <v>719</v>
      </c>
      <c r="G1302" s="255"/>
      <c r="H1302" s="258">
        <v>1.48</v>
      </c>
      <c r="I1302" s="259"/>
      <c r="J1302" s="255"/>
      <c r="K1302" s="255"/>
      <c r="L1302" s="260"/>
      <c r="M1302" s="261"/>
      <c r="N1302" s="262"/>
      <c r="O1302" s="262"/>
      <c r="P1302" s="262"/>
      <c r="Q1302" s="262"/>
      <c r="R1302" s="262"/>
      <c r="S1302" s="262"/>
      <c r="T1302" s="263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64" t="s">
        <v>174</v>
      </c>
      <c r="AU1302" s="264" t="s">
        <v>82</v>
      </c>
      <c r="AV1302" s="14" t="s">
        <v>82</v>
      </c>
      <c r="AW1302" s="14" t="s">
        <v>34</v>
      </c>
      <c r="AX1302" s="14" t="s">
        <v>73</v>
      </c>
      <c r="AY1302" s="264" t="s">
        <v>164</v>
      </c>
    </row>
    <row r="1303" s="14" customFormat="1">
      <c r="A1303" s="14"/>
      <c r="B1303" s="254"/>
      <c r="C1303" s="255"/>
      <c r="D1303" s="240" t="s">
        <v>174</v>
      </c>
      <c r="E1303" s="256" t="s">
        <v>21</v>
      </c>
      <c r="F1303" s="257" t="s">
        <v>720</v>
      </c>
      <c r="G1303" s="255"/>
      <c r="H1303" s="258">
        <v>2.1960000000000002</v>
      </c>
      <c r="I1303" s="259"/>
      <c r="J1303" s="255"/>
      <c r="K1303" s="255"/>
      <c r="L1303" s="260"/>
      <c r="M1303" s="261"/>
      <c r="N1303" s="262"/>
      <c r="O1303" s="262"/>
      <c r="P1303" s="262"/>
      <c r="Q1303" s="262"/>
      <c r="R1303" s="262"/>
      <c r="S1303" s="262"/>
      <c r="T1303" s="263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64" t="s">
        <v>174</v>
      </c>
      <c r="AU1303" s="264" t="s">
        <v>82</v>
      </c>
      <c r="AV1303" s="14" t="s">
        <v>82</v>
      </c>
      <c r="AW1303" s="14" t="s">
        <v>34</v>
      </c>
      <c r="AX1303" s="14" t="s">
        <v>73</v>
      </c>
      <c r="AY1303" s="264" t="s">
        <v>164</v>
      </c>
    </row>
    <row r="1304" s="14" customFormat="1">
      <c r="A1304" s="14"/>
      <c r="B1304" s="254"/>
      <c r="C1304" s="255"/>
      <c r="D1304" s="240" t="s">
        <v>174</v>
      </c>
      <c r="E1304" s="256" t="s">
        <v>21</v>
      </c>
      <c r="F1304" s="257" t="s">
        <v>721</v>
      </c>
      <c r="G1304" s="255"/>
      <c r="H1304" s="258">
        <v>0.76200000000000001</v>
      </c>
      <c r="I1304" s="259"/>
      <c r="J1304" s="255"/>
      <c r="K1304" s="255"/>
      <c r="L1304" s="260"/>
      <c r="M1304" s="261"/>
      <c r="N1304" s="262"/>
      <c r="O1304" s="262"/>
      <c r="P1304" s="262"/>
      <c r="Q1304" s="262"/>
      <c r="R1304" s="262"/>
      <c r="S1304" s="262"/>
      <c r="T1304" s="263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64" t="s">
        <v>174</v>
      </c>
      <c r="AU1304" s="264" t="s">
        <v>82</v>
      </c>
      <c r="AV1304" s="14" t="s">
        <v>82</v>
      </c>
      <c r="AW1304" s="14" t="s">
        <v>34</v>
      </c>
      <c r="AX1304" s="14" t="s">
        <v>73</v>
      </c>
      <c r="AY1304" s="264" t="s">
        <v>164</v>
      </c>
    </row>
    <row r="1305" s="14" customFormat="1">
      <c r="A1305" s="14"/>
      <c r="B1305" s="254"/>
      <c r="C1305" s="255"/>
      <c r="D1305" s="240" t="s">
        <v>174</v>
      </c>
      <c r="E1305" s="256" t="s">
        <v>21</v>
      </c>
      <c r="F1305" s="257" t="s">
        <v>722</v>
      </c>
      <c r="G1305" s="255"/>
      <c r="H1305" s="258">
        <v>1.0980000000000001</v>
      </c>
      <c r="I1305" s="259"/>
      <c r="J1305" s="255"/>
      <c r="K1305" s="255"/>
      <c r="L1305" s="260"/>
      <c r="M1305" s="261"/>
      <c r="N1305" s="262"/>
      <c r="O1305" s="262"/>
      <c r="P1305" s="262"/>
      <c r="Q1305" s="262"/>
      <c r="R1305" s="262"/>
      <c r="S1305" s="262"/>
      <c r="T1305" s="263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64" t="s">
        <v>174</v>
      </c>
      <c r="AU1305" s="264" t="s">
        <v>82</v>
      </c>
      <c r="AV1305" s="14" t="s">
        <v>82</v>
      </c>
      <c r="AW1305" s="14" t="s">
        <v>34</v>
      </c>
      <c r="AX1305" s="14" t="s">
        <v>73</v>
      </c>
      <c r="AY1305" s="264" t="s">
        <v>164</v>
      </c>
    </row>
    <row r="1306" s="14" customFormat="1">
      <c r="A1306" s="14"/>
      <c r="B1306" s="254"/>
      <c r="C1306" s="255"/>
      <c r="D1306" s="240" t="s">
        <v>174</v>
      </c>
      <c r="E1306" s="256" t="s">
        <v>21</v>
      </c>
      <c r="F1306" s="257" t="s">
        <v>723</v>
      </c>
      <c r="G1306" s="255"/>
      <c r="H1306" s="258">
        <v>4.7640000000000002</v>
      </c>
      <c r="I1306" s="259"/>
      <c r="J1306" s="255"/>
      <c r="K1306" s="255"/>
      <c r="L1306" s="260"/>
      <c r="M1306" s="261"/>
      <c r="N1306" s="262"/>
      <c r="O1306" s="262"/>
      <c r="P1306" s="262"/>
      <c r="Q1306" s="262"/>
      <c r="R1306" s="262"/>
      <c r="S1306" s="262"/>
      <c r="T1306" s="263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64" t="s">
        <v>174</v>
      </c>
      <c r="AU1306" s="264" t="s">
        <v>82</v>
      </c>
      <c r="AV1306" s="14" t="s">
        <v>82</v>
      </c>
      <c r="AW1306" s="14" t="s">
        <v>34</v>
      </c>
      <c r="AX1306" s="14" t="s">
        <v>73</v>
      </c>
      <c r="AY1306" s="264" t="s">
        <v>164</v>
      </c>
    </row>
    <row r="1307" s="14" customFormat="1">
      <c r="A1307" s="14"/>
      <c r="B1307" s="254"/>
      <c r="C1307" s="255"/>
      <c r="D1307" s="240" t="s">
        <v>174</v>
      </c>
      <c r="E1307" s="256" t="s">
        <v>21</v>
      </c>
      <c r="F1307" s="257" t="s">
        <v>718</v>
      </c>
      <c r="G1307" s="255"/>
      <c r="H1307" s="258">
        <v>3.1200000000000001</v>
      </c>
      <c r="I1307" s="259"/>
      <c r="J1307" s="255"/>
      <c r="K1307" s="255"/>
      <c r="L1307" s="260"/>
      <c r="M1307" s="261"/>
      <c r="N1307" s="262"/>
      <c r="O1307" s="262"/>
      <c r="P1307" s="262"/>
      <c r="Q1307" s="262"/>
      <c r="R1307" s="262"/>
      <c r="S1307" s="262"/>
      <c r="T1307" s="263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64" t="s">
        <v>174</v>
      </c>
      <c r="AU1307" s="264" t="s">
        <v>82</v>
      </c>
      <c r="AV1307" s="14" t="s">
        <v>82</v>
      </c>
      <c r="AW1307" s="14" t="s">
        <v>34</v>
      </c>
      <c r="AX1307" s="14" t="s">
        <v>73</v>
      </c>
      <c r="AY1307" s="264" t="s">
        <v>164</v>
      </c>
    </row>
    <row r="1308" s="14" customFormat="1">
      <c r="A1308" s="14"/>
      <c r="B1308" s="254"/>
      <c r="C1308" s="255"/>
      <c r="D1308" s="240" t="s">
        <v>174</v>
      </c>
      <c r="E1308" s="256" t="s">
        <v>21</v>
      </c>
      <c r="F1308" s="257" t="s">
        <v>724</v>
      </c>
      <c r="G1308" s="255"/>
      <c r="H1308" s="258">
        <v>1.98</v>
      </c>
      <c r="I1308" s="259"/>
      <c r="J1308" s="255"/>
      <c r="K1308" s="255"/>
      <c r="L1308" s="260"/>
      <c r="M1308" s="261"/>
      <c r="N1308" s="262"/>
      <c r="O1308" s="262"/>
      <c r="P1308" s="262"/>
      <c r="Q1308" s="262"/>
      <c r="R1308" s="262"/>
      <c r="S1308" s="262"/>
      <c r="T1308" s="263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64" t="s">
        <v>174</v>
      </c>
      <c r="AU1308" s="264" t="s">
        <v>82</v>
      </c>
      <c r="AV1308" s="14" t="s">
        <v>82</v>
      </c>
      <c r="AW1308" s="14" t="s">
        <v>34</v>
      </c>
      <c r="AX1308" s="14" t="s">
        <v>73</v>
      </c>
      <c r="AY1308" s="264" t="s">
        <v>164</v>
      </c>
    </row>
    <row r="1309" s="14" customFormat="1">
      <c r="A1309" s="14"/>
      <c r="B1309" s="254"/>
      <c r="C1309" s="255"/>
      <c r="D1309" s="240" t="s">
        <v>174</v>
      </c>
      <c r="E1309" s="256" t="s">
        <v>21</v>
      </c>
      <c r="F1309" s="257" t="s">
        <v>725</v>
      </c>
      <c r="G1309" s="255"/>
      <c r="H1309" s="258">
        <v>1.3200000000000001</v>
      </c>
      <c r="I1309" s="259"/>
      <c r="J1309" s="255"/>
      <c r="K1309" s="255"/>
      <c r="L1309" s="260"/>
      <c r="M1309" s="261"/>
      <c r="N1309" s="262"/>
      <c r="O1309" s="262"/>
      <c r="P1309" s="262"/>
      <c r="Q1309" s="262"/>
      <c r="R1309" s="262"/>
      <c r="S1309" s="262"/>
      <c r="T1309" s="263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64" t="s">
        <v>174</v>
      </c>
      <c r="AU1309" s="264" t="s">
        <v>82</v>
      </c>
      <c r="AV1309" s="14" t="s">
        <v>82</v>
      </c>
      <c r="AW1309" s="14" t="s">
        <v>34</v>
      </c>
      <c r="AX1309" s="14" t="s">
        <v>73</v>
      </c>
      <c r="AY1309" s="264" t="s">
        <v>164</v>
      </c>
    </row>
    <row r="1310" s="14" customFormat="1">
      <c r="A1310" s="14"/>
      <c r="B1310" s="254"/>
      <c r="C1310" s="255"/>
      <c r="D1310" s="240" t="s">
        <v>174</v>
      </c>
      <c r="E1310" s="256" t="s">
        <v>21</v>
      </c>
      <c r="F1310" s="257" t="s">
        <v>726</v>
      </c>
      <c r="G1310" s="255"/>
      <c r="H1310" s="258">
        <v>1.476</v>
      </c>
      <c r="I1310" s="259"/>
      <c r="J1310" s="255"/>
      <c r="K1310" s="255"/>
      <c r="L1310" s="260"/>
      <c r="M1310" s="261"/>
      <c r="N1310" s="262"/>
      <c r="O1310" s="262"/>
      <c r="P1310" s="262"/>
      <c r="Q1310" s="262"/>
      <c r="R1310" s="262"/>
      <c r="S1310" s="262"/>
      <c r="T1310" s="263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64" t="s">
        <v>174</v>
      </c>
      <c r="AU1310" s="264" t="s">
        <v>82</v>
      </c>
      <c r="AV1310" s="14" t="s">
        <v>82</v>
      </c>
      <c r="AW1310" s="14" t="s">
        <v>34</v>
      </c>
      <c r="AX1310" s="14" t="s">
        <v>73</v>
      </c>
      <c r="AY1310" s="264" t="s">
        <v>164</v>
      </c>
    </row>
    <row r="1311" s="14" customFormat="1">
      <c r="A1311" s="14"/>
      <c r="B1311" s="254"/>
      <c r="C1311" s="255"/>
      <c r="D1311" s="240" t="s">
        <v>174</v>
      </c>
      <c r="E1311" s="256" t="s">
        <v>21</v>
      </c>
      <c r="F1311" s="257" t="s">
        <v>727</v>
      </c>
      <c r="G1311" s="255"/>
      <c r="H1311" s="258">
        <v>1.1279999999999999</v>
      </c>
      <c r="I1311" s="259"/>
      <c r="J1311" s="255"/>
      <c r="K1311" s="255"/>
      <c r="L1311" s="260"/>
      <c r="M1311" s="261"/>
      <c r="N1311" s="262"/>
      <c r="O1311" s="262"/>
      <c r="P1311" s="262"/>
      <c r="Q1311" s="262"/>
      <c r="R1311" s="262"/>
      <c r="S1311" s="262"/>
      <c r="T1311" s="263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64" t="s">
        <v>174</v>
      </c>
      <c r="AU1311" s="264" t="s">
        <v>82</v>
      </c>
      <c r="AV1311" s="14" t="s">
        <v>82</v>
      </c>
      <c r="AW1311" s="14" t="s">
        <v>34</v>
      </c>
      <c r="AX1311" s="14" t="s">
        <v>73</v>
      </c>
      <c r="AY1311" s="264" t="s">
        <v>164</v>
      </c>
    </row>
    <row r="1312" s="14" customFormat="1">
      <c r="A1312" s="14"/>
      <c r="B1312" s="254"/>
      <c r="C1312" s="255"/>
      <c r="D1312" s="240" t="s">
        <v>174</v>
      </c>
      <c r="E1312" s="256" t="s">
        <v>21</v>
      </c>
      <c r="F1312" s="257" t="s">
        <v>728</v>
      </c>
      <c r="G1312" s="255"/>
      <c r="H1312" s="258">
        <v>4.3920000000000003</v>
      </c>
      <c r="I1312" s="259"/>
      <c r="J1312" s="255"/>
      <c r="K1312" s="255"/>
      <c r="L1312" s="260"/>
      <c r="M1312" s="261"/>
      <c r="N1312" s="262"/>
      <c r="O1312" s="262"/>
      <c r="P1312" s="262"/>
      <c r="Q1312" s="262"/>
      <c r="R1312" s="262"/>
      <c r="S1312" s="262"/>
      <c r="T1312" s="263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64" t="s">
        <v>174</v>
      </c>
      <c r="AU1312" s="264" t="s">
        <v>82</v>
      </c>
      <c r="AV1312" s="14" t="s">
        <v>82</v>
      </c>
      <c r="AW1312" s="14" t="s">
        <v>34</v>
      </c>
      <c r="AX1312" s="14" t="s">
        <v>73</v>
      </c>
      <c r="AY1312" s="264" t="s">
        <v>164</v>
      </c>
    </row>
    <row r="1313" s="13" customFormat="1">
      <c r="A1313" s="13"/>
      <c r="B1313" s="244"/>
      <c r="C1313" s="245"/>
      <c r="D1313" s="240" t="s">
        <v>174</v>
      </c>
      <c r="E1313" s="246" t="s">
        <v>21</v>
      </c>
      <c r="F1313" s="247" t="s">
        <v>737</v>
      </c>
      <c r="G1313" s="245"/>
      <c r="H1313" s="246" t="s">
        <v>21</v>
      </c>
      <c r="I1313" s="248"/>
      <c r="J1313" s="245"/>
      <c r="K1313" s="245"/>
      <c r="L1313" s="249"/>
      <c r="M1313" s="250"/>
      <c r="N1313" s="251"/>
      <c r="O1313" s="251"/>
      <c r="P1313" s="251"/>
      <c r="Q1313" s="251"/>
      <c r="R1313" s="251"/>
      <c r="S1313" s="251"/>
      <c r="T1313" s="252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53" t="s">
        <v>174</v>
      </c>
      <c r="AU1313" s="253" t="s">
        <v>82</v>
      </c>
      <c r="AV1313" s="13" t="s">
        <v>80</v>
      </c>
      <c r="AW1313" s="13" t="s">
        <v>34</v>
      </c>
      <c r="AX1313" s="13" t="s">
        <v>73</v>
      </c>
      <c r="AY1313" s="253" t="s">
        <v>164</v>
      </c>
    </row>
    <row r="1314" s="13" customFormat="1">
      <c r="A1314" s="13"/>
      <c r="B1314" s="244"/>
      <c r="C1314" s="245"/>
      <c r="D1314" s="240" t="s">
        <v>174</v>
      </c>
      <c r="E1314" s="246" t="s">
        <v>21</v>
      </c>
      <c r="F1314" s="247" t="s">
        <v>738</v>
      </c>
      <c r="G1314" s="245"/>
      <c r="H1314" s="246" t="s">
        <v>21</v>
      </c>
      <c r="I1314" s="248"/>
      <c r="J1314" s="245"/>
      <c r="K1314" s="245"/>
      <c r="L1314" s="249"/>
      <c r="M1314" s="250"/>
      <c r="N1314" s="251"/>
      <c r="O1314" s="251"/>
      <c r="P1314" s="251"/>
      <c r="Q1314" s="251"/>
      <c r="R1314" s="251"/>
      <c r="S1314" s="251"/>
      <c r="T1314" s="252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53" t="s">
        <v>174</v>
      </c>
      <c r="AU1314" s="253" t="s">
        <v>82</v>
      </c>
      <c r="AV1314" s="13" t="s">
        <v>80</v>
      </c>
      <c r="AW1314" s="13" t="s">
        <v>34</v>
      </c>
      <c r="AX1314" s="13" t="s">
        <v>73</v>
      </c>
      <c r="AY1314" s="253" t="s">
        <v>164</v>
      </c>
    </row>
    <row r="1315" s="13" customFormat="1">
      <c r="A1315" s="13"/>
      <c r="B1315" s="244"/>
      <c r="C1315" s="245"/>
      <c r="D1315" s="240" t="s">
        <v>174</v>
      </c>
      <c r="E1315" s="246" t="s">
        <v>21</v>
      </c>
      <c r="F1315" s="247" t="s">
        <v>739</v>
      </c>
      <c r="G1315" s="245"/>
      <c r="H1315" s="246" t="s">
        <v>21</v>
      </c>
      <c r="I1315" s="248"/>
      <c r="J1315" s="245"/>
      <c r="K1315" s="245"/>
      <c r="L1315" s="249"/>
      <c r="M1315" s="250"/>
      <c r="N1315" s="251"/>
      <c r="O1315" s="251"/>
      <c r="P1315" s="251"/>
      <c r="Q1315" s="251"/>
      <c r="R1315" s="251"/>
      <c r="S1315" s="251"/>
      <c r="T1315" s="252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53" t="s">
        <v>174</v>
      </c>
      <c r="AU1315" s="253" t="s">
        <v>82</v>
      </c>
      <c r="AV1315" s="13" t="s">
        <v>80</v>
      </c>
      <c r="AW1315" s="13" t="s">
        <v>34</v>
      </c>
      <c r="AX1315" s="13" t="s">
        <v>73</v>
      </c>
      <c r="AY1315" s="253" t="s">
        <v>164</v>
      </c>
    </row>
    <row r="1316" s="13" customFormat="1">
      <c r="A1316" s="13"/>
      <c r="B1316" s="244"/>
      <c r="C1316" s="245"/>
      <c r="D1316" s="240" t="s">
        <v>174</v>
      </c>
      <c r="E1316" s="246" t="s">
        <v>21</v>
      </c>
      <c r="F1316" s="247" t="s">
        <v>740</v>
      </c>
      <c r="G1316" s="245"/>
      <c r="H1316" s="246" t="s">
        <v>21</v>
      </c>
      <c r="I1316" s="248"/>
      <c r="J1316" s="245"/>
      <c r="K1316" s="245"/>
      <c r="L1316" s="249"/>
      <c r="M1316" s="250"/>
      <c r="N1316" s="251"/>
      <c r="O1316" s="251"/>
      <c r="P1316" s="251"/>
      <c r="Q1316" s="251"/>
      <c r="R1316" s="251"/>
      <c r="S1316" s="251"/>
      <c r="T1316" s="252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53" t="s">
        <v>174</v>
      </c>
      <c r="AU1316" s="253" t="s">
        <v>82</v>
      </c>
      <c r="AV1316" s="13" t="s">
        <v>80</v>
      </c>
      <c r="AW1316" s="13" t="s">
        <v>34</v>
      </c>
      <c r="AX1316" s="13" t="s">
        <v>73</v>
      </c>
      <c r="AY1316" s="253" t="s">
        <v>164</v>
      </c>
    </row>
    <row r="1317" s="13" customFormat="1">
      <c r="A1317" s="13"/>
      <c r="B1317" s="244"/>
      <c r="C1317" s="245"/>
      <c r="D1317" s="240" t="s">
        <v>174</v>
      </c>
      <c r="E1317" s="246" t="s">
        <v>21</v>
      </c>
      <c r="F1317" s="247" t="s">
        <v>711</v>
      </c>
      <c r="G1317" s="245"/>
      <c r="H1317" s="246" t="s">
        <v>21</v>
      </c>
      <c r="I1317" s="248"/>
      <c r="J1317" s="245"/>
      <c r="K1317" s="245"/>
      <c r="L1317" s="249"/>
      <c r="M1317" s="250"/>
      <c r="N1317" s="251"/>
      <c r="O1317" s="251"/>
      <c r="P1317" s="251"/>
      <c r="Q1317" s="251"/>
      <c r="R1317" s="251"/>
      <c r="S1317" s="251"/>
      <c r="T1317" s="252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53" t="s">
        <v>174</v>
      </c>
      <c r="AU1317" s="253" t="s">
        <v>82</v>
      </c>
      <c r="AV1317" s="13" t="s">
        <v>80</v>
      </c>
      <c r="AW1317" s="13" t="s">
        <v>34</v>
      </c>
      <c r="AX1317" s="13" t="s">
        <v>73</v>
      </c>
      <c r="AY1317" s="253" t="s">
        <v>164</v>
      </c>
    </row>
    <row r="1318" s="14" customFormat="1">
      <c r="A1318" s="14"/>
      <c r="B1318" s="254"/>
      <c r="C1318" s="255"/>
      <c r="D1318" s="240" t="s">
        <v>174</v>
      </c>
      <c r="E1318" s="256" t="s">
        <v>21</v>
      </c>
      <c r="F1318" s="257" t="s">
        <v>741</v>
      </c>
      <c r="G1318" s="255"/>
      <c r="H1318" s="258">
        <v>299</v>
      </c>
      <c r="I1318" s="259"/>
      <c r="J1318" s="255"/>
      <c r="K1318" s="255"/>
      <c r="L1318" s="260"/>
      <c r="M1318" s="261"/>
      <c r="N1318" s="262"/>
      <c r="O1318" s="262"/>
      <c r="P1318" s="262"/>
      <c r="Q1318" s="262"/>
      <c r="R1318" s="262"/>
      <c r="S1318" s="262"/>
      <c r="T1318" s="263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64" t="s">
        <v>174</v>
      </c>
      <c r="AU1318" s="264" t="s">
        <v>82</v>
      </c>
      <c r="AV1318" s="14" t="s">
        <v>82</v>
      </c>
      <c r="AW1318" s="14" t="s">
        <v>34</v>
      </c>
      <c r="AX1318" s="14" t="s">
        <v>73</v>
      </c>
      <c r="AY1318" s="264" t="s">
        <v>164</v>
      </c>
    </row>
    <row r="1319" s="13" customFormat="1">
      <c r="A1319" s="13"/>
      <c r="B1319" s="244"/>
      <c r="C1319" s="245"/>
      <c r="D1319" s="240" t="s">
        <v>174</v>
      </c>
      <c r="E1319" s="246" t="s">
        <v>21</v>
      </c>
      <c r="F1319" s="247" t="s">
        <v>551</v>
      </c>
      <c r="G1319" s="245"/>
      <c r="H1319" s="246" t="s">
        <v>21</v>
      </c>
      <c r="I1319" s="248"/>
      <c r="J1319" s="245"/>
      <c r="K1319" s="245"/>
      <c r="L1319" s="249"/>
      <c r="M1319" s="250"/>
      <c r="N1319" s="251"/>
      <c r="O1319" s="251"/>
      <c r="P1319" s="251"/>
      <c r="Q1319" s="251"/>
      <c r="R1319" s="251"/>
      <c r="S1319" s="251"/>
      <c r="T1319" s="252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53" t="s">
        <v>174</v>
      </c>
      <c r="AU1319" s="253" t="s">
        <v>82</v>
      </c>
      <c r="AV1319" s="13" t="s">
        <v>80</v>
      </c>
      <c r="AW1319" s="13" t="s">
        <v>34</v>
      </c>
      <c r="AX1319" s="13" t="s">
        <v>73</v>
      </c>
      <c r="AY1319" s="253" t="s">
        <v>164</v>
      </c>
    </row>
    <row r="1320" s="14" customFormat="1">
      <c r="A1320" s="14"/>
      <c r="B1320" s="254"/>
      <c r="C1320" s="255"/>
      <c r="D1320" s="240" t="s">
        <v>174</v>
      </c>
      <c r="E1320" s="256" t="s">
        <v>21</v>
      </c>
      <c r="F1320" s="257" t="s">
        <v>742</v>
      </c>
      <c r="G1320" s="255"/>
      <c r="H1320" s="258">
        <v>1.278</v>
      </c>
      <c r="I1320" s="259"/>
      <c r="J1320" s="255"/>
      <c r="K1320" s="255"/>
      <c r="L1320" s="260"/>
      <c r="M1320" s="261"/>
      <c r="N1320" s="262"/>
      <c r="O1320" s="262"/>
      <c r="P1320" s="262"/>
      <c r="Q1320" s="262"/>
      <c r="R1320" s="262"/>
      <c r="S1320" s="262"/>
      <c r="T1320" s="263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64" t="s">
        <v>174</v>
      </c>
      <c r="AU1320" s="264" t="s">
        <v>82</v>
      </c>
      <c r="AV1320" s="14" t="s">
        <v>82</v>
      </c>
      <c r="AW1320" s="14" t="s">
        <v>34</v>
      </c>
      <c r="AX1320" s="14" t="s">
        <v>73</v>
      </c>
      <c r="AY1320" s="264" t="s">
        <v>164</v>
      </c>
    </row>
    <row r="1321" s="14" customFormat="1">
      <c r="A1321" s="14"/>
      <c r="B1321" s="254"/>
      <c r="C1321" s="255"/>
      <c r="D1321" s="240" t="s">
        <v>174</v>
      </c>
      <c r="E1321" s="256" t="s">
        <v>21</v>
      </c>
      <c r="F1321" s="257" t="s">
        <v>743</v>
      </c>
      <c r="G1321" s="255"/>
      <c r="H1321" s="258">
        <v>3.6600000000000001</v>
      </c>
      <c r="I1321" s="259"/>
      <c r="J1321" s="255"/>
      <c r="K1321" s="255"/>
      <c r="L1321" s="260"/>
      <c r="M1321" s="261"/>
      <c r="N1321" s="262"/>
      <c r="O1321" s="262"/>
      <c r="P1321" s="262"/>
      <c r="Q1321" s="262"/>
      <c r="R1321" s="262"/>
      <c r="S1321" s="262"/>
      <c r="T1321" s="263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64" t="s">
        <v>174</v>
      </c>
      <c r="AU1321" s="264" t="s">
        <v>82</v>
      </c>
      <c r="AV1321" s="14" t="s">
        <v>82</v>
      </c>
      <c r="AW1321" s="14" t="s">
        <v>34</v>
      </c>
      <c r="AX1321" s="14" t="s">
        <v>73</v>
      </c>
      <c r="AY1321" s="264" t="s">
        <v>164</v>
      </c>
    </row>
    <row r="1322" s="14" customFormat="1">
      <c r="A1322" s="14"/>
      <c r="B1322" s="254"/>
      <c r="C1322" s="255"/>
      <c r="D1322" s="240" t="s">
        <v>174</v>
      </c>
      <c r="E1322" s="256" t="s">
        <v>21</v>
      </c>
      <c r="F1322" s="257" t="s">
        <v>744</v>
      </c>
      <c r="G1322" s="255"/>
      <c r="H1322" s="258">
        <v>1.77</v>
      </c>
      <c r="I1322" s="259"/>
      <c r="J1322" s="255"/>
      <c r="K1322" s="255"/>
      <c r="L1322" s="260"/>
      <c r="M1322" s="261"/>
      <c r="N1322" s="262"/>
      <c r="O1322" s="262"/>
      <c r="P1322" s="262"/>
      <c r="Q1322" s="262"/>
      <c r="R1322" s="262"/>
      <c r="S1322" s="262"/>
      <c r="T1322" s="263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64" t="s">
        <v>174</v>
      </c>
      <c r="AU1322" s="264" t="s">
        <v>82</v>
      </c>
      <c r="AV1322" s="14" t="s">
        <v>82</v>
      </c>
      <c r="AW1322" s="14" t="s">
        <v>34</v>
      </c>
      <c r="AX1322" s="14" t="s">
        <v>73</v>
      </c>
      <c r="AY1322" s="264" t="s">
        <v>164</v>
      </c>
    </row>
    <row r="1323" s="14" customFormat="1">
      <c r="A1323" s="14"/>
      <c r="B1323" s="254"/>
      <c r="C1323" s="255"/>
      <c r="D1323" s="240" t="s">
        <v>174</v>
      </c>
      <c r="E1323" s="256" t="s">
        <v>21</v>
      </c>
      <c r="F1323" s="257" t="s">
        <v>745</v>
      </c>
      <c r="G1323" s="255"/>
      <c r="H1323" s="258">
        <v>0.48899999999999999</v>
      </c>
      <c r="I1323" s="259"/>
      <c r="J1323" s="255"/>
      <c r="K1323" s="255"/>
      <c r="L1323" s="260"/>
      <c r="M1323" s="261"/>
      <c r="N1323" s="262"/>
      <c r="O1323" s="262"/>
      <c r="P1323" s="262"/>
      <c r="Q1323" s="262"/>
      <c r="R1323" s="262"/>
      <c r="S1323" s="262"/>
      <c r="T1323" s="263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64" t="s">
        <v>174</v>
      </c>
      <c r="AU1323" s="264" t="s">
        <v>82</v>
      </c>
      <c r="AV1323" s="14" t="s">
        <v>82</v>
      </c>
      <c r="AW1323" s="14" t="s">
        <v>34</v>
      </c>
      <c r="AX1323" s="14" t="s">
        <v>73</v>
      </c>
      <c r="AY1323" s="264" t="s">
        <v>164</v>
      </c>
    </row>
    <row r="1324" s="14" customFormat="1">
      <c r="A1324" s="14"/>
      <c r="B1324" s="254"/>
      <c r="C1324" s="255"/>
      <c r="D1324" s="240" t="s">
        <v>174</v>
      </c>
      <c r="E1324" s="256" t="s">
        <v>21</v>
      </c>
      <c r="F1324" s="257" t="s">
        <v>746</v>
      </c>
      <c r="G1324" s="255"/>
      <c r="H1324" s="258">
        <v>0.39900000000000002</v>
      </c>
      <c r="I1324" s="259"/>
      <c r="J1324" s="255"/>
      <c r="K1324" s="255"/>
      <c r="L1324" s="260"/>
      <c r="M1324" s="261"/>
      <c r="N1324" s="262"/>
      <c r="O1324" s="262"/>
      <c r="P1324" s="262"/>
      <c r="Q1324" s="262"/>
      <c r="R1324" s="262"/>
      <c r="S1324" s="262"/>
      <c r="T1324" s="263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64" t="s">
        <v>174</v>
      </c>
      <c r="AU1324" s="264" t="s">
        <v>82</v>
      </c>
      <c r="AV1324" s="14" t="s">
        <v>82</v>
      </c>
      <c r="AW1324" s="14" t="s">
        <v>34</v>
      </c>
      <c r="AX1324" s="14" t="s">
        <v>73</v>
      </c>
      <c r="AY1324" s="264" t="s">
        <v>164</v>
      </c>
    </row>
    <row r="1325" s="14" customFormat="1">
      <c r="A1325" s="14"/>
      <c r="B1325" s="254"/>
      <c r="C1325" s="255"/>
      <c r="D1325" s="240" t="s">
        <v>174</v>
      </c>
      <c r="E1325" s="256" t="s">
        <v>21</v>
      </c>
      <c r="F1325" s="257" t="s">
        <v>747</v>
      </c>
      <c r="G1325" s="255"/>
      <c r="H1325" s="258">
        <v>4.2839999999999998</v>
      </c>
      <c r="I1325" s="259"/>
      <c r="J1325" s="255"/>
      <c r="K1325" s="255"/>
      <c r="L1325" s="260"/>
      <c r="M1325" s="261"/>
      <c r="N1325" s="262"/>
      <c r="O1325" s="262"/>
      <c r="P1325" s="262"/>
      <c r="Q1325" s="262"/>
      <c r="R1325" s="262"/>
      <c r="S1325" s="262"/>
      <c r="T1325" s="263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64" t="s">
        <v>174</v>
      </c>
      <c r="AU1325" s="264" t="s">
        <v>82</v>
      </c>
      <c r="AV1325" s="14" t="s">
        <v>82</v>
      </c>
      <c r="AW1325" s="14" t="s">
        <v>34</v>
      </c>
      <c r="AX1325" s="14" t="s">
        <v>73</v>
      </c>
      <c r="AY1325" s="264" t="s">
        <v>164</v>
      </c>
    </row>
    <row r="1326" s="14" customFormat="1">
      <c r="A1326" s="14"/>
      <c r="B1326" s="254"/>
      <c r="C1326" s="255"/>
      <c r="D1326" s="240" t="s">
        <v>174</v>
      </c>
      <c r="E1326" s="256" t="s">
        <v>21</v>
      </c>
      <c r="F1326" s="257" t="s">
        <v>748</v>
      </c>
      <c r="G1326" s="255"/>
      <c r="H1326" s="258">
        <v>1.512</v>
      </c>
      <c r="I1326" s="259"/>
      <c r="J1326" s="255"/>
      <c r="K1326" s="255"/>
      <c r="L1326" s="260"/>
      <c r="M1326" s="261"/>
      <c r="N1326" s="262"/>
      <c r="O1326" s="262"/>
      <c r="P1326" s="262"/>
      <c r="Q1326" s="262"/>
      <c r="R1326" s="262"/>
      <c r="S1326" s="262"/>
      <c r="T1326" s="263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64" t="s">
        <v>174</v>
      </c>
      <c r="AU1326" s="264" t="s">
        <v>82</v>
      </c>
      <c r="AV1326" s="14" t="s">
        <v>82</v>
      </c>
      <c r="AW1326" s="14" t="s">
        <v>34</v>
      </c>
      <c r="AX1326" s="14" t="s">
        <v>73</v>
      </c>
      <c r="AY1326" s="264" t="s">
        <v>164</v>
      </c>
    </row>
    <row r="1327" s="14" customFormat="1">
      <c r="A1327" s="14"/>
      <c r="B1327" s="254"/>
      <c r="C1327" s="255"/>
      <c r="D1327" s="240" t="s">
        <v>174</v>
      </c>
      <c r="E1327" s="256" t="s">
        <v>21</v>
      </c>
      <c r="F1327" s="257" t="s">
        <v>749</v>
      </c>
      <c r="G1327" s="255"/>
      <c r="H1327" s="258">
        <v>0.91500000000000004</v>
      </c>
      <c r="I1327" s="259"/>
      <c r="J1327" s="255"/>
      <c r="K1327" s="255"/>
      <c r="L1327" s="260"/>
      <c r="M1327" s="261"/>
      <c r="N1327" s="262"/>
      <c r="O1327" s="262"/>
      <c r="P1327" s="262"/>
      <c r="Q1327" s="262"/>
      <c r="R1327" s="262"/>
      <c r="S1327" s="262"/>
      <c r="T1327" s="263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64" t="s">
        <v>174</v>
      </c>
      <c r="AU1327" s="264" t="s">
        <v>82</v>
      </c>
      <c r="AV1327" s="14" t="s">
        <v>82</v>
      </c>
      <c r="AW1327" s="14" t="s">
        <v>34</v>
      </c>
      <c r="AX1327" s="14" t="s">
        <v>73</v>
      </c>
      <c r="AY1327" s="264" t="s">
        <v>164</v>
      </c>
    </row>
    <row r="1328" s="14" customFormat="1">
      <c r="A1328" s="14"/>
      <c r="B1328" s="254"/>
      <c r="C1328" s="255"/>
      <c r="D1328" s="240" t="s">
        <v>174</v>
      </c>
      <c r="E1328" s="256" t="s">
        <v>21</v>
      </c>
      <c r="F1328" s="257" t="s">
        <v>750</v>
      </c>
      <c r="G1328" s="255"/>
      <c r="H1328" s="258">
        <v>18.899999999999999</v>
      </c>
      <c r="I1328" s="259"/>
      <c r="J1328" s="255"/>
      <c r="K1328" s="255"/>
      <c r="L1328" s="260"/>
      <c r="M1328" s="261"/>
      <c r="N1328" s="262"/>
      <c r="O1328" s="262"/>
      <c r="P1328" s="262"/>
      <c r="Q1328" s="262"/>
      <c r="R1328" s="262"/>
      <c r="S1328" s="262"/>
      <c r="T1328" s="263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64" t="s">
        <v>174</v>
      </c>
      <c r="AU1328" s="264" t="s">
        <v>82</v>
      </c>
      <c r="AV1328" s="14" t="s">
        <v>82</v>
      </c>
      <c r="AW1328" s="14" t="s">
        <v>34</v>
      </c>
      <c r="AX1328" s="14" t="s">
        <v>73</v>
      </c>
      <c r="AY1328" s="264" t="s">
        <v>164</v>
      </c>
    </row>
    <row r="1329" s="14" customFormat="1">
      <c r="A1329" s="14"/>
      <c r="B1329" s="254"/>
      <c r="C1329" s="255"/>
      <c r="D1329" s="240" t="s">
        <v>174</v>
      </c>
      <c r="E1329" s="256" t="s">
        <v>21</v>
      </c>
      <c r="F1329" s="257" t="s">
        <v>751</v>
      </c>
      <c r="G1329" s="255"/>
      <c r="H1329" s="258">
        <v>2.0099999999999998</v>
      </c>
      <c r="I1329" s="259"/>
      <c r="J1329" s="255"/>
      <c r="K1329" s="255"/>
      <c r="L1329" s="260"/>
      <c r="M1329" s="261"/>
      <c r="N1329" s="262"/>
      <c r="O1329" s="262"/>
      <c r="P1329" s="262"/>
      <c r="Q1329" s="262"/>
      <c r="R1329" s="262"/>
      <c r="S1329" s="262"/>
      <c r="T1329" s="263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64" t="s">
        <v>174</v>
      </c>
      <c r="AU1329" s="264" t="s">
        <v>82</v>
      </c>
      <c r="AV1329" s="14" t="s">
        <v>82</v>
      </c>
      <c r="AW1329" s="14" t="s">
        <v>34</v>
      </c>
      <c r="AX1329" s="14" t="s">
        <v>73</v>
      </c>
      <c r="AY1329" s="264" t="s">
        <v>164</v>
      </c>
    </row>
    <row r="1330" s="13" customFormat="1">
      <c r="A1330" s="13"/>
      <c r="B1330" s="244"/>
      <c r="C1330" s="245"/>
      <c r="D1330" s="240" t="s">
        <v>174</v>
      </c>
      <c r="E1330" s="246" t="s">
        <v>21</v>
      </c>
      <c r="F1330" s="247" t="s">
        <v>752</v>
      </c>
      <c r="G1330" s="245"/>
      <c r="H1330" s="246" t="s">
        <v>21</v>
      </c>
      <c r="I1330" s="248"/>
      <c r="J1330" s="245"/>
      <c r="K1330" s="245"/>
      <c r="L1330" s="249"/>
      <c r="M1330" s="250"/>
      <c r="N1330" s="251"/>
      <c r="O1330" s="251"/>
      <c r="P1330" s="251"/>
      <c r="Q1330" s="251"/>
      <c r="R1330" s="251"/>
      <c r="S1330" s="251"/>
      <c r="T1330" s="252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53" t="s">
        <v>174</v>
      </c>
      <c r="AU1330" s="253" t="s">
        <v>82</v>
      </c>
      <c r="AV1330" s="13" t="s">
        <v>80</v>
      </c>
      <c r="AW1330" s="13" t="s">
        <v>34</v>
      </c>
      <c r="AX1330" s="13" t="s">
        <v>73</v>
      </c>
      <c r="AY1330" s="253" t="s">
        <v>164</v>
      </c>
    </row>
    <row r="1331" s="14" customFormat="1">
      <c r="A1331" s="14"/>
      <c r="B1331" s="254"/>
      <c r="C1331" s="255"/>
      <c r="D1331" s="240" t="s">
        <v>174</v>
      </c>
      <c r="E1331" s="256" t="s">
        <v>21</v>
      </c>
      <c r="F1331" s="257" t="s">
        <v>753</v>
      </c>
      <c r="G1331" s="255"/>
      <c r="H1331" s="258">
        <v>10.800000000000001</v>
      </c>
      <c r="I1331" s="259"/>
      <c r="J1331" s="255"/>
      <c r="K1331" s="255"/>
      <c r="L1331" s="260"/>
      <c r="M1331" s="261"/>
      <c r="N1331" s="262"/>
      <c r="O1331" s="262"/>
      <c r="P1331" s="262"/>
      <c r="Q1331" s="262"/>
      <c r="R1331" s="262"/>
      <c r="S1331" s="262"/>
      <c r="T1331" s="263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64" t="s">
        <v>174</v>
      </c>
      <c r="AU1331" s="264" t="s">
        <v>82</v>
      </c>
      <c r="AV1331" s="14" t="s">
        <v>82</v>
      </c>
      <c r="AW1331" s="14" t="s">
        <v>34</v>
      </c>
      <c r="AX1331" s="14" t="s">
        <v>73</v>
      </c>
      <c r="AY1331" s="264" t="s">
        <v>164</v>
      </c>
    </row>
    <row r="1332" s="14" customFormat="1">
      <c r="A1332" s="14"/>
      <c r="B1332" s="254"/>
      <c r="C1332" s="255"/>
      <c r="D1332" s="240" t="s">
        <v>174</v>
      </c>
      <c r="E1332" s="256" t="s">
        <v>21</v>
      </c>
      <c r="F1332" s="257" t="s">
        <v>754</v>
      </c>
      <c r="G1332" s="255"/>
      <c r="H1332" s="258">
        <v>5.4000000000000004</v>
      </c>
      <c r="I1332" s="259"/>
      <c r="J1332" s="255"/>
      <c r="K1332" s="255"/>
      <c r="L1332" s="260"/>
      <c r="M1332" s="261"/>
      <c r="N1332" s="262"/>
      <c r="O1332" s="262"/>
      <c r="P1332" s="262"/>
      <c r="Q1332" s="262"/>
      <c r="R1332" s="262"/>
      <c r="S1332" s="262"/>
      <c r="T1332" s="263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64" t="s">
        <v>174</v>
      </c>
      <c r="AU1332" s="264" t="s">
        <v>82</v>
      </c>
      <c r="AV1332" s="14" t="s">
        <v>82</v>
      </c>
      <c r="AW1332" s="14" t="s">
        <v>34</v>
      </c>
      <c r="AX1332" s="14" t="s">
        <v>73</v>
      </c>
      <c r="AY1332" s="264" t="s">
        <v>164</v>
      </c>
    </row>
    <row r="1333" s="13" customFormat="1">
      <c r="A1333" s="13"/>
      <c r="B1333" s="244"/>
      <c r="C1333" s="245"/>
      <c r="D1333" s="240" t="s">
        <v>174</v>
      </c>
      <c r="E1333" s="246" t="s">
        <v>21</v>
      </c>
      <c r="F1333" s="247" t="s">
        <v>686</v>
      </c>
      <c r="G1333" s="245"/>
      <c r="H1333" s="246" t="s">
        <v>21</v>
      </c>
      <c r="I1333" s="248"/>
      <c r="J1333" s="245"/>
      <c r="K1333" s="245"/>
      <c r="L1333" s="249"/>
      <c r="M1333" s="250"/>
      <c r="N1333" s="251"/>
      <c r="O1333" s="251"/>
      <c r="P1333" s="251"/>
      <c r="Q1333" s="251"/>
      <c r="R1333" s="251"/>
      <c r="S1333" s="251"/>
      <c r="T1333" s="252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53" t="s">
        <v>174</v>
      </c>
      <c r="AU1333" s="253" t="s">
        <v>82</v>
      </c>
      <c r="AV1333" s="13" t="s">
        <v>80</v>
      </c>
      <c r="AW1333" s="13" t="s">
        <v>34</v>
      </c>
      <c r="AX1333" s="13" t="s">
        <v>73</v>
      </c>
      <c r="AY1333" s="253" t="s">
        <v>164</v>
      </c>
    </row>
    <row r="1334" s="13" customFormat="1">
      <c r="A1334" s="13"/>
      <c r="B1334" s="244"/>
      <c r="C1334" s="245"/>
      <c r="D1334" s="240" t="s">
        <v>174</v>
      </c>
      <c r="E1334" s="246" t="s">
        <v>21</v>
      </c>
      <c r="F1334" s="247" t="s">
        <v>687</v>
      </c>
      <c r="G1334" s="245"/>
      <c r="H1334" s="246" t="s">
        <v>21</v>
      </c>
      <c r="I1334" s="248"/>
      <c r="J1334" s="245"/>
      <c r="K1334" s="245"/>
      <c r="L1334" s="249"/>
      <c r="M1334" s="250"/>
      <c r="N1334" s="251"/>
      <c r="O1334" s="251"/>
      <c r="P1334" s="251"/>
      <c r="Q1334" s="251"/>
      <c r="R1334" s="251"/>
      <c r="S1334" s="251"/>
      <c r="T1334" s="252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53" t="s">
        <v>174</v>
      </c>
      <c r="AU1334" s="253" t="s">
        <v>82</v>
      </c>
      <c r="AV1334" s="13" t="s">
        <v>80</v>
      </c>
      <c r="AW1334" s="13" t="s">
        <v>34</v>
      </c>
      <c r="AX1334" s="13" t="s">
        <v>73</v>
      </c>
      <c r="AY1334" s="253" t="s">
        <v>164</v>
      </c>
    </row>
    <row r="1335" s="13" customFormat="1">
      <c r="A1335" s="13"/>
      <c r="B1335" s="244"/>
      <c r="C1335" s="245"/>
      <c r="D1335" s="240" t="s">
        <v>174</v>
      </c>
      <c r="E1335" s="246" t="s">
        <v>21</v>
      </c>
      <c r="F1335" s="247" t="s">
        <v>220</v>
      </c>
      <c r="G1335" s="245"/>
      <c r="H1335" s="246" t="s">
        <v>21</v>
      </c>
      <c r="I1335" s="248"/>
      <c r="J1335" s="245"/>
      <c r="K1335" s="245"/>
      <c r="L1335" s="249"/>
      <c r="M1335" s="250"/>
      <c r="N1335" s="251"/>
      <c r="O1335" s="251"/>
      <c r="P1335" s="251"/>
      <c r="Q1335" s="251"/>
      <c r="R1335" s="251"/>
      <c r="S1335" s="251"/>
      <c r="T1335" s="252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53" t="s">
        <v>174</v>
      </c>
      <c r="AU1335" s="253" t="s">
        <v>82</v>
      </c>
      <c r="AV1335" s="13" t="s">
        <v>80</v>
      </c>
      <c r="AW1335" s="13" t="s">
        <v>34</v>
      </c>
      <c r="AX1335" s="13" t="s">
        <v>73</v>
      </c>
      <c r="AY1335" s="253" t="s">
        <v>164</v>
      </c>
    </row>
    <row r="1336" s="13" customFormat="1">
      <c r="A1336" s="13"/>
      <c r="B1336" s="244"/>
      <c r="C1336" s="245"/>
      <c r="D1336" s="240" t="s">
        <v>174</v>
      </c>
      <c r="E1336" s="246" t="s">
        <v>21</v>
      </c>
      <c r="F1336" s="247" t="s">
        <v>649</v>
      </c>
      <c r="G1336" s="245"/>
      <c r="H1336" s="246" t="s">
        <v>21</v>
      </c>
      <c r="I1336" s="248"/>
      <c r="J1336" s="245"/>
      <c r="K1336" s="245"/>
      <c r="L1336" s="249"/>
      <c r="M1336" s="250"/>
      <c r="N1336" s="251"/>
      <c r="O1336" s="251"/>
      <c r="P1336" s="251"/>
      <c r="Q1336" s="251"/>
      <c r="R1336" s="251"/>
      <c r="S1336" s="251"/>
      <c r="T1336" s="252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53" t="s">
        <v>174</v>
      </c>
      <c r="AU1336" s="253" t="s">
        <v>82</v>
      </c>
      <c r="AV1336" s="13" t="s">
        <v>80</v>
      </c>
      <c r="AW1336" s="13" t="s">
        <v>34</v>
      </c>
      <c r="AX1336" s="13" t="s">
        <v>73</v>
      </c>
      <c r="AY1336" s="253" t="s">
        <v>164</v>
      </c>
    </row>
    <row r="1337" s="14" customFormat="1">
      <c r="A1337" s="14"/>
      <c r="B1337" s="254"/>
      <c r="C1337" s="255"/>
      <c r="D1337" s="240" t="s">
        <v>174</v>
      </c>
      <c r="E1337" s="256" t="s">
        <v>21</v>
      </c>
      <c r="F1337" s="257" t="s">
        <v>688</v>
      </c>
      <c r="G1337" s="255"/>
      <c r="H1337" s="258">
        <v>19</v>
      </c>
      <c r="I1337" s="259"/>
      <c r="J1337" s="255"/>
      <c r="K1337" s="255"/>
      <c r="L1337" s="260"/>
      <c r="M1337" s="261"/>
      <c r="N1337" s="262"/>
      <c r="O1337" s="262"/>
      <c r="P1337" s="262"/>
      <c r="Q1337" s="262"/>
      <c r="R1337" s="262"/>
      <c r="S1337" s="262"/>
      <c r="T1337" s="263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64" t="s">
        <v>174</v>
      </c>
      <c r="AU1337" s="264" t="s">
        <v>82</v>
      </c>
      <c r="AV1337" s="14" t="s">
        <v>82</v>
      </c>
      <c r="AW1337" s="14" t="s">
        <v>34</v>
      </c>
      <c r="AX1337" s="14" t="s">
        <v>73</v>
      </c>
      <c r="AY1337" s="264" t="s">
        <v>164</v>
      </c>
    </row>
    <row r="1338" s="13" customFormat="1">
      <c r="A1338" s="13"/>
      <c r="B1338" s="244"/>
      <c r="C1338" s="245"/>
      <c r="D1338" s="240" t="s">
        <v>174</v>
      </c>
      <c r="E1338" s="246" t="s">
        <v>21</v>
      </c>
      <c r="F1338" s="247" t="s">
        <v>651</v>
      </c>
      <c r="G1338" s="245"/>
      <c r="H1338" s="246" t="s">
        <v>21</v>
      </c>
      <c r="I1338" s="248"/>
      <c r="J1338" s="245"/>
      <c r="K1338" s="245"/>
      <c r="L1338" s="249"/>
      <c r="M1338" s="250"/>
      <c r="N1338" s="251"/>
      <c r="O1338" s="251"/>
      <c r="P1338" s="251"/>
      <c r="Q1338" s="251"/>
      <c r="R1338" s="251"/>
      <c r="S1338" s="251"/>
      <c r="T1338" s="252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53" t="s">
        <v>174</v>
      </c>
      <c r="AU1338" s="253" t="s">
        <v>82</v>
      </c>
      <c r="AV1338" s="13" t="s">
        <v>80</v>
      </c>
      <c r="AW1338" s="13" t="s">
        <v>34</v>
      </c>
      <c r="AX1338" s="13" t="s">
        <v>73</v>
      </c>
      <c r="AY1338" s="253" t="s">
        <v>164</v>
      </c>
    </row>
    <row r="1339" s="14" customFormat="1">
      <c r="A1339" s="14"/>
      <c r="B1339" s="254"/>
      <c r="C1339" s="255"/>
      <c r="D1339" s="240" t="s">
        <v>174</v>
      </c>
      <c r="E1339" s="256" t="s">
        <v>21</v>
      </c>
      <c r="F1339" s="257" t="s">
        <v>689</v>
      </c>
      <c r="G1339" s="255"/>
      <c r="H1339" s="258">
        <v>20.699999999999999</v>
      </c>
      <c r="I1339" s="259"/>
      <c r="J1339" s="255"/>
      <c r="K1339" s="255"/>
      <c r="L1339" s="260"/>
      <c r="M1339" s="261"/>
      <c r="N1339" s="262"/>
      <c r="O1339" s="262"/>
      <c r="P1339" s="262"/>
      <c r="Q1339" s="262"/>
      <c r="R1339" s="262"/>
      <c r="S1339" s="262"/>
      <c r="T1339" s="263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64" t="s">
        <v>174</v>
      </c>
      <c r="AU1339" s="264" t="s">
        <v>82</v>
      </c>
      <c r="AV1339" s="14" t="s">
        <v>82</v>
      </c>
      <c r="AW1339" s="14" t="s">
        <v>34</v>
      </c>
      <c r="AX1339" s="14" t="s">
        <v>73</v>
      </c>
      <c r="AY1339" s="264" t="s">
        <v>164</v>
      </c>
    </row>
    <row r="1340" s="14" customFormat="1">
      <c r="A1340" s="14"/>
      <c r="B1340" s="254"/>
      <c r="C1340" s="255"/>
      <c r="D1340" s="240" t="s">
        <v>174</v>
      </c>
      <c r="E1340" s="256" t="s">
        <v>21</v>
      </c>
      <c r="F1340" s="257" t="s">
        <v>690</v>
      </c>
      <c r="G1340" s="255"/>
      <c r="H1340" s="258">
        <v>5.5250000000000004</v>
      </c>
      <c r="I1340" s="259"/>
      <c r="J1340" s="255"/>
      <c r="K1340" s="255"/>
      <c r="L1340" s="260"/>
      <c r="M1340" s="261"/>
      <c r="N1340" s="262"/>
      <c r="O1340" s="262"/>
      <c r="P1340" s="262"/>
      <c r="Q1340" s="262"/>
      <c r="R1340" s="262"/>
      <c r="S1340" s="262"/>
      <c r="T1340" s="263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64" t="s">
        <v>174</v>
      </c>
      <c r="AU1340" s="264" t="s">
        <v>82</v>
      </c>
      <c r="AV1340" s="14" t="s">
        <v>82</v>
      </c>
      <c r="AW1340" s="14" t="s">
        <v>34</v>
      </c>
      <c r="AX1340" s="14" t="s">
        <v>73</v>
      </c>
      <c r="AY1340" s="264" t="s">
        <v>164</v>
      </c>
    </row>
    <row r="1341" s="13" customFormat="1">
      <c r="A1341" s="13"/>
      <c r="B1341" s="244"/>
      <c r="C1341" s="245"/>
      <c r="D1341" s="240" t="s">
        <v>174</v>
      </c>
      <c r="E1341" s="246" t="s">
        <v>21</v>
      </c>
      <c r="F1341" s="247" t="s">
        <v>653</v>
      </c>
      <c r="G1341" s="245"/>
      <c r="H1341" s="246" t="s">
        <v>21</v>
      </c>
      <c r="I1341" s="248"/>
      <c r="J1341" s="245"/>
      <c r="K1341" s="245"/>
      <c r="L1341" s="249"/>
      <c r="M1341" s="250"/>
      <c r="N1341" s="251"/>
      <c r="O1341" s="251"/>
      <c r="P1341" s="251"/>
      <c r="Q1341" s="251"/>
      <c r="R1341" s="251"/>
      <c r="S1341" s="251"/>
      <c r="T1341" s="252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53" t="s">
        <v>174</v>
      </c>
      <c r="AU1341" s="253" t="s">
        <v>82</v>
      </c>
      <c r="AV1341" s="13" t="s">
        <v>80</v>
      </c>
      <c r="AW1341" s="13" t="s">
        <v>34</v>
      </c>
      <c r="AX1341" s="13" t="s">
        <v>73</v>
      </c>
      <c r="AY1341" s="253" t="s">
        <v>164</v>
      </c>
    </row>
    <row r="1342" s="14" customFormat="1">
      <c r="A1342" s="14"/>
      <c r="B1342" s="254"/>
      <c r="C1342" s="255"/>
      <c r="D1342" s="240" t="s">
        <v>174</v>
      </c>
      <c r="E1342" s="256" t="s">
        <v>21</v>
      </c>
      <c r="F1342" s="257" t="s">
        <v>691</v>
      </c>
      <c r="G1342" s="255"/>
      <c r="H1342" s="258">
        <v>11.15</v>
      </c>
      <c r="I1342" s="259"/>
      <c r="J1342" s="255"/>
      <c r="K1342" s="255"/>
      <c r="L1342" s="260"/>
      <c r="M1342" s="261"/>
      <c r="N1342" s="262"/>
      <c r="O1342" s="262"/>
      <c r="P1342" s="262"/>
      <c r="Q1342" s="262"/>
      <c r="R1342" s="262"/>
      <c r="S1342" s="262"/>
      <c r="T1342" s="263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64" t="s">
        <v>174</v>
      </c>
      <c r="AU1342" s="264" t="s">
        <v>82</v>
      </c>
      <c r="AV1342" s="14" t="s">
        <v>82</v>
      </c>
      <c r="AW1342" s="14" t="s">
        <v>34</v>
      </c>
      <c r="AX1342" s="14" t="s">
        <v>73</v>
      </c>
      <c r="AY1342" s="264" t="s">
        <v>164</v>
      </c>
    </row>
    <row r="1343" s="14" customFormat="1">
      <c r="A1343" s="14"/>
      <c r="B1343" s="254"/>
      <c r="C1343" s="255"/>
      <c r="D1343" s="240" t="s">
        <v>174</v>
      </c>
      <c r="E1343" s="256" t="s">
        <v>21</v>
      </c>
      <c r="F1343" s="257" t="s">
        <v>692</v>
      </c>
      <c r="G1343" s="255"/>
      <c r="H1343" s="258">
        <v>18.937999999999999</v>
      </c>
      <c r="I1343" s="259"/>
      <c r="J1343" s="255"/>
      <c r="K1343" s="255"/>
      <c r="L1343" s="260"/>
      <c r="M1343" s="261"/>
      <c r="N1343" s="262"/>
      <c r="O1343" s="262"/>
      <c r="P1343" s="262"/>
      <c r="Q1343" s="262"/>
      <c r="R1343" s="262"/>
      <c r="S1343" s="262"/>
      <c r="T1343" s="263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64" t="s">
        <v>174</v>
      </c>
      <c r="AU1343" s="264" t="s">
        <v>82</v>
      </c>
      <c r="AV1343" s="14" t="s">
        <v>82</v>
      </c>
      <c r="AW1343" s="14" t="s">
        <v>34</v>
      </c>
      <c r="AX1343" s="14" t="s">
        <v>73</v>
      </c>
      <c r="AY1343" s="264" t="s">
        <v>164</v>
      </c>
    </row>
    <row r="1344" s="13" customFormat="1">
      <c r="A1344" s="13"/>
      <c r="B1344" s="244"/>
      <c r="C1344" s="245"/>
      <c r="D1344" s="240" t="s">
        <v>174</v>
      </c>
      <c r="E1344" s="246" t="s">
        <v>21</v>
      </c>
      <c r="F1344" s="247" t="s">
        <v>655</v>
      </c>
      <c r="G1344" s="245"/>
      <c r="H1344" s="246" t="s">
        <v>21</v>
      </c>
      <c r="I1344" s="248"/>
      <c r="J1344" s="245"/>
      <c r="K1344" s="245"/>
      <c r="L1344" s="249"/>
      <c r="M1344" s="250"/>
      <c r="N1344" s="251"/>
      <c r="O1344" s="251"/>
      <c r="P1344" s="251"/>
      <c r="Q1344" s="251"/>
      <c r="R1344" s="251"/>
      <c r="S1344" s="251"/>
      <c r="T1344" s="252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53" t="s">
        <v>174</v>
      </c>
      <c r="AU1344" s="253" t="s">
        <v>82</v>
      </c>
      <c r="AV1344" s="13" t="s">
        <v>80</v>
      </c>
      <c r="AW1344" s="13" t="s">
        <v>34</v>
      </c>
      <c r="AX1344" s="13" t="s">
        <v>73</v>
      </c>
      <c r="AY1344" s="253" t="s">
        <v>164</v>
      </c>
    </row>
    <row r="1345" s="14" customFormat="1">
      <c r="A1345" s="14"/>
      <c r="B1345" s="254"/>
      <c r="C1345" s="255"/>
      <c r="D1345" s="240" t="s">
        <v>174</v>
      </c>
      <c r="E1345" s="256" t="s">
        <v>21</v>
      </c>
      <c r="F1345" s="257" t="s">
        <v>691</v>
      </c>
      <c r="G1345" s="255"/>
      <c r="H1345" s="258">
        <v>11.15</v>
      </c>
      <c r="I1345" s="259"/>
      <c r="J1345" s="255"/>
      <c r="K1345" s="255"/>
      <c r="L1345" s="260"/>
      <c r="M1345" s="261"/>
      <c r="N1345" s="262"/>
      <c r="O1345" s="262"/>
      <c r="P1345" s="262"/>
      <c r="Q1345" s="262"/>
      <c r="R1345" s="262"/>
      <c r="S1345" s="262"/>
      <c r="T1345" s="263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64" t="s">
        <v>174</v>
      </c>
      <c r="AU1345" s="264" t="s">
        <v>82</v>
      </c>
      <c r="AV1345" s="14" t="s">
        <v>82</v>
      </c>
      <c r="AW1345" s="14" t="s">
        <v>34</v>
      </c>
      <c r="AX1345" s="14" t="s">
        <v>73</v>
      </c>
      <c r="AY1345" s="264" t="s">
        <v>164</v>
      </c>
    </row>
    <row r="1346" s="14" customFormat="1">
      <c r="A1346" s="14"/>
      <c r="B1346" s="254"/>
      <c r="C1346" s="255"/>
      <c r="D1346" s="240" t="s">
        <v>174</v>
      </c>
      <c r="E1346" s="256" t="s">
        <v>21</v>
      </c>
      <c r="F1346" s="257" t="s">
        <v>692</v>
      </c>
      <c r="G1346" s="255"/>
      <c r="H1346" s="258">
        <v>18.937999999999999</v>
      </c>
      <c r="I1346" s="259"/>
      <c r="J1346" s="255"/>
      <c r="K1346" s="255"/>
      <c r="L1346" s="260"/>
      <c r="M1346" s="261"/>
      <c r="N1346" s="262"/>
      <c r="O1346" s="262"/>
      <c r="P1346" s="262"/>
      <c r="Q1346" s="262"/>
      <c r="R1346" s="262"/>
      <c r="S1346" s="262"/>
      <c r="T1346" s="263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64" t="s">
        <v>174</v>
      </c>
      <c r="AU1346" s="264" t="s">
        <v>82</v>
      </c>
      <c r="AV1346" s="14" t="s">
        <v>82</v>
      </c>
      <c r="AW1346" s="14" t="s">
        <v>34</v>
      </c>
      <c r="AX1346" s="14" t="s">
        <v>73</v>
      </c>
      <c r="AY1346" s="264" t="s">
        <v>164</v>
      </c>
    </row>
    <row r="1347" s="15" customFormat="1">
      <c r="A1347" s="15"/>
      <c r="B1347" s="276"/>
      <c r="C1347" s="277"/>
      <c r="D1347" s="240" t="s">
        <v>174</v>
      </c>
      <c r="E1347" s="278" t="s">
        <v>21</v>
      </c>
      <c r="F1347" s="279" t="s">
        <v>225</v>
      </c>
      <c r="G1347" s="277"/>
      <c r="H1347" s="280">
        <v>640.85299999999995</v>
      </c>
      <c r="I1347" s="281"/>
      <c r="J1347" s="277"/>
      <c r="K1347" s="277"/>
      <c r="L1347" s="282"/>
      <c r="M1347" s="283"/>
      <c r="N1347" s="284"/>
      <c r="O1347" s="284"/>
      <c r="P1347" s="284"/>
      <c r="Q1347" s="284"/>
      <c r="R1347" s="284"/>
      <c r="S1347" s="284"/>
      <c r="T1347" s="285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86" t="s">
        <v>174</v>
      </c>
      <c r="AU1347" s="286" t="s">
        <v>82</v>
      </c>
      <c r="AV1347" s="15" t="s">
        <v>171</v>
      </c>
      <c r="AW1347" s="15" t="s">
        <v>34</v>
      </c>
      <c r="AX1347" s="15" t="s">
        <v>73</v>
      </c>
      <c r="AY1347" s="286" t="s">
        <v>164</v>
      </c>
    </row>
    <row r="1348" s="2" customFormat="1" ht="21.75" customHeight="1">
      <c r="A1348" s="39"/>
      <c r="B1348" s="40"/>
      <c r="C1348" s="227" t="s">
        <v>1229</v>
      </c>
      <c r="D1348" s="227" t="s">
        <v>166</v>
      </c>
      <c r="E1348" s="228" t="s">
        <v>1230</v>
      </c>
      <c r="F1348" s="229" t="s">
        <v>1231</v>
      </c>
      <c r="G1348" s="230" t="s">
        <v>204</v>
      </c>
      <c r="H1348" s="231">
        <v>10.68</v>
      </c>
      <c r="I1348" s="232"/>
      <c r="J1348" s="233">
        <f>ROUND(I1348*H1348,2)</f>
        <v>0</v>
      </c>
      <c r="K1348" s="229" t="s">
        <v>170</v>
      </c>
      <c r="L1348" s="45"/>
      <c r="M1348" s="234" t="s">
        <v>21</v>
      </c>
      <c r="N1348" s="235" t="s">
        <v>44</v>
      </c>
      <c r="O1348" s="85"/>
      <c r="P1348" s="236">
        <f>O1348*H1348</f>
        <v>0</v>
      </c>
      <c r="Q1348" s="236">
        <v>0</v>
      </c>
      <c r="R1348" s="236">
        <f>Q1348*H1348</f>
        <v>0</v>
      </c>
      <c r="S1348" s="236">
        <v>0.050000000000000003</v>
      </c>
      <c r="T1348" s="237">
        <f>S1348*H1348</f>
        <v>0.53400000000000003</v>
      </c>
      <c r="U1348" s="39"/>
      <c r="V1348" s="39"/>
      <c r="W1348" s="39"/>
      <c r="X1348" s="39"/>
      <c r="Y1348" s="39"/>
      <c r="Z1348" s="39"/>
      <c r="AA1348" s="39"/>
      <c r="AB1348" s="39"/>
      <c r="AC1348" s="39"/>
      <c r="AD1348" s="39"/>
      <c r="AE1348" s="39"/>
      <c r="AR1348" s="238" t="s">
        <v>171</v>
      </c>
      <c r="AT1348" s="238" t="s">
        <v>166</v>
      </c>
      <c r="AU1348" s="238" t="s">
        <v>82</v>
      </c>
      <c r="AY1348" s="18" t="s">
        <v>164</v>
      </c>
      <c r="BE1348" s="239">
        <f>IF(N1348="základní",J1348,0)</f>
        <v>0</v>
      </c>
      <c r="BF1348" s="239">
        <f>IF(N1348="snížená",J1348,0)</f>
        <v>0</v>
      </c>
      <c r="BG1348" s="239">
        <f>IF(N1348="zákl. přenesená",J1348,0)</f>
        <v>0</v>
      </c>
      <c r="BH1348" s="239">
        <f>IF(N1348="sníž. přenesená",J1348,0)</f>
        <v>0</v>
      </c>
      <c r="BI1348" s="239">
        <f>IF(N1348="nulová",J1348,0)</f>
        <v>0</v>
      </c>
      <c r="BJ1348" s="18" t="s">
        <v>80</v>
      </c>
      <c r="BK1348" s="239">
        <f>ROUND(I1348*H1348,2)</f>
        <v>0</v>
      </c>
      <c r="BL1348" s="18" t="s">
        <v>171</v>
      </c>
      <c r="BM1348" s="238" t="s">
        <v>1232</v>
      </c>
    </row>
    <row r="1349" s="2" customFormat="1">
      <c r="A1349" s="39"/>
      <c r="B1349" s="40"/>
      <c r="C1349" s="41"/>
      <c r="D1349" s="240" t="s">
        <v>173</v>
      </c>
      <c r="E1349" s="41"/>
      <c r="F1349" s="241" t="s">
        <v>1231</v>
      </c>
      <c r="G1349" s="41"/>
      <c r="H1349" s="41"/>
      <c r="I1349" s="147"/>
      <c r="J1349" s="41"/>
      <c r="K1349" s="41"/>
      <c r="L1349" s="45"/>
      <c r="M1349" s="242"/>
      <c r="N1349" s="243"/>
      <c r="O1349" s="85"/>
      <c r="P1349" s="85"/>
      <c r="Q1349" s="85"/>
      <c r="R1349" s="85"/>
      <c r="S1349" s="85"/>
      <c r="T1349" s="86"/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T1349" s="18" t="s">
        <v>173</v>
      </c>
      <c r="AU1349" s="18" t="s">
        <v>82</v>
      </c>
    </row>
    <row r="1350" s="13" customFormat="1">
      <c r="A1350" s="13"/>
      <c r="B1350" s="244"/>
      <c r="C1350" s="245"/>
      <c r="D1350" s="240" t="s">
        <v>174</v>
      </c>
      <c r="E1350" s="246" t="s">
        <v>21</v>
      </c>
      <c r="F1350" s="247" t="s">
        <v>1233</v>
      </c>
      <c r="G1350" s="245"/>
      <c r="H1350" s="246" t="s">
        <v>21</v>
      </c>
      <c r="I1350" s="248"/>
      <c r="J1350" s="245"/>
      <c r="K1350" s="245"/>
      <c r="L1350" s="249"/>
      <c r="M1350" s="250"/>
      <c r="N1350" s="251"/>
      <c r="O1350" s="251"/>
      <c r="P1350" s="251"/>
      <c r="Q1350" s="251"/>
      <c r="R1350" s="251"/>
      <c r="S1350" s="251"/>
      <c r="T1350" s="252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53" t="s">
        <v>174</v>
      </c>
      <c r="AU1350" s="253" t="s">
        <v>82</v>
      </c>
      <c r="AV1350" s="13" t="s">
        <v>80</v>
      </c>
      <c r="AW1350" s="13" t="s">
        <v>34</v>
      </c>
      <c r="AX1350" s="13" t="s">
        <v>73</v>
      </c>
      <c r="AY1350" s="253" t="s">
        <v>164</v>
      </c>
    </row>
    <row r="1351" s="14" customFormat="1">
      <c r="A1351" s="14"/>
      <c r="B1351" s="254"/>
      <c r="C1351" s="255"/>
      <c r="D1351" s="240" t="s">
        <v>174</v>
      </c>
      <c r="E1351" s="256" t="s">
        <v>21</v>
      </c>
      <c r="F1351" s="257" t="s">
        <v>1234</v>
      </c>
      <c r="G1351" s="255"/>
      <c r="H1351" s="258">
        <v>5.2800000000000002</v>
      </c>
      <c r="I1351" s="259"/>
      <c r="J1351" s="255"/>
      <c r="K1351" s="255"/>
      <c r="L1351" s="260"/>
      <c r="M1351" s="261"/>
      <c r="N1351" s="262"/>
      <c r="O1351" s="262"/>
      <c r="P1351" s="262"/>
      <c r="Q1351" s="262"/>
      <c r="R1351" s="262"/>
      <c r="S1351" s="262"/>
      <c r="T1351" s="263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64" t="s">
        <v>174</v>
      </c>
      <c r="AU1351" s="264" t="s">
        <v>82</v>
      </c>
      <c r="AV1351" s="14" t="s">
        <v>82</v>
      </c>
      <c r="AW1351" s="14" t="s">
        <v>34</v>
      </c>
      <c r="AX1351" s="14" t="s">
        <v>73</v>
      </c>
      <c r="AY1351" s="264" t="s">
        <v>164</v>
      </c>
    </row>
    <row r="1352" s="14" customFormat="1">
      <c r="A1352" s="14"/>
      <c r="B1352" s="254"/>
      <c r="C1352" s="255"/>
      <c r="D1352" s="240" t="s">
        <v>174</v>
      </c>
      <c r="E1352" s="256" t="s">
        <v>21</v>
      </c>
      <c r="F1352" s="257" t="s">
        <v>754</v>
      </c>
      <c r="G1352" s="255"/>
      <c r="H1352" s="258">
        <v>5.4000000000000004</v>
      </c>
      <c r="I1352" s="259"/>
      <c r="J1352" s="255"/>
      <c r="K1352" s="255"/>
      <c r="L1352" s="260"/>
      <c r="M1352" s="261"/>
      <c r="N1352" s="262"/>
      <c r="O1352" s="262"/>
      <c r="P1352" s="262"/>
      <c r="Q1352" s="262"/>
      <c r="R1352" s="262"/>
      <c r="S1352" s="262"/>
      <c r="T1352" s="263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64" t="s">
        <v>174</v>
      </c>
      <c r="AU1352" s="264" t="s">
        <v>82</v>
      </c>
      <c r="AV1352" s="14" t="s">
        <v>82</v>
      </c>
      <c r="AW1352" s="14" t="s">
        <v>34</v>
      </c>
      <c r="AX1352" s="14" t="s">
        <v>73</v>
      </c>
      <c r="AY1352" s="264" t="s">
        <v>164</v>
      </c>
    </row>
    <row r="1353" s="15" customFormat="1">
      <c r="A1353" s="15"/>
      <c r="B1353" s="276"/>
      <c r="C1353" s="277"/>
      <c r="D1353" s="240" t="s">
        <v>174</v>
      </c>
      <c r="E1353" s="278" t="s">
        <v>21</v>
      </c>
      <c r="F1353" s="279" t="s">
        <v>225</v>
      </c>
      <c r="G1353" s="277"/>
      <c r="H1353" s="280">
        <v>10.68</v>
      </c>
      <c r="I1353" s="281"/>
      <c r="J1353" s="277"/>
      <c r="K1353" s="277"/>
      <c r="L1353" s="282"/>
      <c r="M1353" s="283"/>
      <c r="N1353" s="284"/>
      <c r="O1353" s="284"/>
      <c r="P1353" s="284"/>
      <c r="Q1353" s="284"/>
      <c r="R1353" s="284"/>
      <c r="S1353" s="284"/>
      <c r="T1353" s="285"/>
      <c r="U1353" s="15"/>
      <c r="V1353" s="15"/>
      <c r="W1353" s="15"/>
      <c r="X1353" s="15"/>
      <c r="Y1353" s="15"/>
      <c r="Z1353" s="15"/>
      <c r="AA1353" s="15"/>
      <c r="AB1353" s="15"/>
      <c r="AC1353" s="15"/>
      <c r="AD1353" s="15"/>
      <c r="AE1353" s="15"/>
      <c r="AT1353" s="286" t="s">
        <v>174</v>
      </c>
      <c r="AU1353" s="286" t="s">
        <v>82</v>
      </c>
      <c r="AV1353" s="15" t="s">
        <v>171</v>
      </c>
      <c r="AW1353" s="15" t="s">
        <v>34</v>
      </c>
      <c r="AX1353" s="15" t="s">
        <v>80</v>
      </c>
      <c r="AY1353" s="286" t="s">
        <v>164</v>
      </c>
    </row>
    <row r="1354" s="2" customFormat="1" ht="16.5" customHeight="1">
      <c r="A1354" s="39"/>
      <c r="B1354" s="40"/>
      <c r="C1354" s="227" t="s">
        <v>1235</v>
      </c>
      <c r="D1354" s="227" t="s">
        <v>166</v>
      </c>
      <c r="E1354" s="228" t="s">
        <v>1236</v>
      </c>
      <c r="F1354" s="229" t="s">
        <v>1237</v>
      </c>
      <c r="G1354" s="230" t="s">
        <v>204</v>
      </c>
      <c r="H1354" s="231">
        <v>10.68</v>
      </c>
      <c r="I1354" s="232"/>
      <c r="J1354" s="233">
        <f>ROUND(I1354*H1354,2)</f>
        <v>0</v>
      </c>
      <c r="K1354" s="229" t="s">
        <v>170</v>
      </c>
      <c r="L1354" s="45"/>
      <c r="M1354" s="234" t="s">
        <v>21</v>
      </c>
      <c r="N1354" s="235" t="s">
        <v>44</v>
      </c>
      <c r="O1354" s="85"/>
      <c r="P1354" s="236">
        <f>O1354*H1354</f>
        <v>0</v>
      </c>
      <c r="Q1354" s="236">
        <v>0</v>
      </c>
      <c r="R1354" s="236">
        <f>Q1354*H1354</f>
        <v>0</v>
      </c>
      <c r="S1354" s="236">
        <v>0.014</v>
      </c>
      <c r="T1354" s="237">
        <f>S1354*H1354</f>
        <v>0.14951999999999999</v>
      </c>
      <c r="U1354" s="39"/>
      <c r="V1354" s="39"/>
      <c r="W1354" s="39"/>
      <c r="X1354" s="39"/>
      <c r="Y1354" s="39"/>
      <c r="Z1354" s="39"/>
      <c r="AA1354" s="39"/>
      <c r="AB1354" s="39"/>
      <c r="AC1354" s="39"/>
      <c r="AD1354" s="39"/>
      <c r="AE1354" s="39"/>
      <c r="AR1354" s="238" t="s">
        <v>171</v>
      </c>
      <c r="AT1354" s="238" t="s">
        <v>166</v>
      </c>
      <c r="AU1354" s="238" t="s">
        <v>82</v>
      </c>
      <c r="AY1354" s="18" t="s">
        <v>164</v>
      </c>
      <c r="BE1354" s="239">
        <f>IF(N1354="základní",J1354,0)</f>
        <v>0</v>
      </c>
      <c r="BF1354" s="239">
        <f>IF(N1354="snížená",J1354,0)</f>
        <v>0</v>
      </c>
      <c r="BG1354" s="239">
        <f>IF(N1354="zákl. přenesená",J1354,0)</f>
        <v>0</v>
      </c>
      <c r="BH1354" s="239">
        <f>IF(N1354="sníž. přenesená",J1354,0)</f>
        <v>0</v>
      </c>
      <c r="BI1354" s="239">
        <f>IF(N1354="nulová",J1354,0)</f>
        <v>0</v>
      </c>
      <c r="BJ1354" s="18" t="s">
        <v>80</v>
      </c>
      <c r="BK1354" s="239">
        <f>ROUND(I1354*H1354,2)</f>
        <v>0</v>
      </c>
      <c r="BL1354" s="18" t="s">
        <v>171</v>
      </c>
      <c r="BM1354" s="238" t="s">
        <v>1238</v>
      </c>
    </row>
    <row r="1355" s="2" customFormat="1">
      <c r="A1355" s="39"/>
      <c r="B1355" s="40"/>
      <c r="C1355" s="41"/>
      <c r="D1355" s="240" t="s">
        <v>173</v>
      </c>
      <c r="E1355" s="41"/>
      <c r="F1355" s="241" t="s">
        <v>1237</v>
      </c>
      <c r="G1355" s="41"/>
      <c r="H1355" s="41"/>
      <c r="I1355" s="147"/>
      <c r="J1355" s="41"/>
      <c r="K1355" s="41"/>
      <c r="L1355" s="45"/>
      <c r="M1355" s="242"/>
      <c r="N1355" s="243"/>
      <c r="O1355" s="85"/>
      <c r="P1355" s="85"/>
      <c r="Q1355" s="85"/>
      <c r="R1355" s="85"/>
      <c r="S1355" s="85"/>
      <c r="T1355" s="86"/>
      <c r="U1355" s="39"/>
      <c r="V1355" s="39"/>
      <c r="W1355" s="39"/>
      <c r="X1355" s="39"/>
      <c r="Y1355" s="39"/>
      <c r="Z1355" s="39"/>
      <c r="AA1355" s="39"/>
      <c r="AB1355" s="39"/>
      <c r="AC1355" s="39"/>
      <c r="AD1355" s="39"/>
      <c r="AE1355" s="39"/>
      <c r="AT1355" s="18" t="s">
        <v>173</v>
      </c>
      <c r="AU1355" s="18" t="s">
        <v>82</v>
      </c>
    </row>
    <row r="1356" s="2" customFormat="1" ht="16.5" customHeight="1">
      <c r="A1356" s="39"/>
      <c r="B1356" s="40"/>
      <c r="C1356" s="227" t="s">
        <v>1239</v>
      </c>
      <c r="D1356" s="227" t="s">
        <v>166</v>
      </c>
      <c r="E1356" s="228" t="s">
        <v>1240</v>
      </c>
      <c r="F1356" s="229" t="s">
        <v>1241</v>
      </c>
      <c r="G1356" s="230" t="s">
        <v>204</v>
      </c>
      <c r="H1356" s="231">
        <v>88</v>
      </c>
      <c r="I1356" s="232"/>
      <c r="J1356" s="233">
        <f>ROUND(I1356*H1356,2)</f>
        <v>0</v>
      </c>
      <c r="K1356" s="229" t="s">
        <v>170</v>
      </c>
      <c r="L1356" s="45"/>
      <c r="M1356" s="234" t="s">
        <v>21</v>
      </c>
      <c r="N1356" s="235" t="s">
        <v>44</v>
      </c>
      <c r="O1356" s="85"/>
      <c r="P1356" s="236">
        <f>O1356*H1356</f>
        <v>0</v>
      </c>
      <c r="Q1356" s="236">
        <v>0</v>
      </c>
      <c r="R1356" s="236">
        <f>Q1356*H1356</f>
        <v>0</v>
      </c>
      <c r="S1356" s="236">
        <v>0.016</v>
      </c>
      <c r="T1356" s="237">
        <f>S1356*H1356</f>
        <v>1.4079999999999999</v>
      </c>
      <c r="U1356" s="39"/>
      <c r="V1356" s="39"/>
      <c r="W1356" s="39"/>
      <c r="X1356" s="39"/>
      <c r="Y1356" s="39"/>
      <c r="Z1356" s="39"/>
      <c r="AA1356" s="39"/>
      <c r="AB1356" s="39"/>
      <c r="AC1356" s="39"/>
      <c r="AD1356" s="39"/>
      <c r="AE1356" s="39"/>
      <c r="AR1356" s="238" t="s">
        <v>171</v>
      </c>
      <c r="AT1356" s="238" t="s">
        <v>166</v>
      </c>
      <c r="AU1356" s="238" t="s">
        <v>82</v>
      </c>
      <c r="AY1356" s="18" t="s">
        <v>164</v>
      </c>
      <c r="BE1356" s="239">
        <f>IF(N1356="základní",J1356,0)</f>
        <v>0</v>
      </c>
      <c r="BF1356" s="239">
        <f>IF(N1356="snížená",J1356,0)</f>
        <v>0</v>
      </c>
      <c r="BG1356" s="239">
        <f>IF(N1356="zákl. přenesená",J1356,0)</f>
        <v>0</v>
      </c>
      <c r="BH1356" s="239">
        <f>IF(N1356="sníž. přenesená",J1356,0)</f>
        <v>0</v>
      </c>
      <c r="BI1356" s="239">
        <f>IF(N1356="nulová",J1356,0)</f>
        <v>0</v>
      </c>
      <c r="BJ1356" s="18" t="s">
        <v>80</v>
      </c>
      <c r="BK1356" s="239">
        <f>ROUND(I1356*H1356,2)</f>
        <v>0</v>
      </c>
      <c r="BL1356" s="18" t="s">
        <v>171</v>
      </c>
      <c r="BM1356" s="238" t="s">
        <v>1242</v>
      </c>
    </row>
    <row r="1357" s="2" customFormat="1">
      <c r="A1357" s="39"/>
      <c r="B1357" s="40"/>
      <c r="C1357" s="41"/>
      <c r="D1357" s="240" t="s">
        <v>173</v>
      </c>
      <c r="E1357" s="41"/>
      <c r="F1357" s="241" t="s">
        <v>1243</v>
      </c>
      <c r="G1357" s="41"/>
      <c r="H1357" s="41"/>
      <c r="I1357" s="147"/>
      <c r="J1357" s="41"/>
      <c r="K1357" s="41"/>
      <c r="L1357" s="45"/>
      <c r="M1357" s="242"/>
      <c r="N1357" s="243"/>
      <c r="O1357" s="85"/>
      <c r="P1357" s="85"/>
      <c r="Q1357" s="85"/>
      <c r="R1357" s="85"/>
      <c r="S1357" s="85"/>
      <c r="T1357" s="86"/>
      <c r="U1357" s="39"/>
      <c r="V1357" s="39"/>
      <c r="W1357" s="39"/>
      <c r="X1357" s="39"/>
      <c r="Y1357" s="39"/>
      <c r="Z1357" s="39"/>
      <c r="AA1357" s="39"/>
      <c r="AB1357" s="39"/>
      <c r="AC1357" s="39"/>
      <c r="AD1357" s="39"/>
      <c r="AE1357" s="39"/>
      <c r="AT1357" s="18" t="s">
        <v>173</v>
      </c>
      <c r="AU1357" s="18" t="s">
        <v>82</v>
      </c>
    </row>
    <row r="1358" s="13" customFormat="1">
      <c r="A1358" s="13"/>
      <c r="B1358" s="244"/>
      <c r="C1358" s="245"/>
      <c r="D1358" s="240" t="s">
        <v>174</v>
      </c>
      <c r="E1358" s="246" t="s">
        <v>21</v>
      </c>
      <c r="F1358" s="247" t="s">
        <v>647</v>
      </c>
      <c r="G1358" s="245"/>
      <c r="H1358" s="246" t="s">
        <v>21</v>
      </c>
      <c r="I1358" s="248"/>
      <c r="J1358" s="245"/>
      <c r="K1358" s="245"/>
      <c r="L1358" s="249"/>
      <c r="M1358" s="250"/>
      <c r="N1358" s="251"/>
      <c r="O1358" s="251"/>
      <c r="P1358" s="251"/>
      <c r="Q1358" s="251"/>
      <c r="R1358" s="251"/>
      <c r="S1358" s="251"/>
      <c r="T1358" s="252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53" t="s">
        <v>174</v>
      </c>
      <c r="AU1358" s="253" t="s">
        <v>82</v>
      </c>
      <c r="AV1358" s="13" t="s">
        <v>80</v>
      </c>
      <c r="AW1358" s="13" t="s">
        <v>34</v>
      </c>
      <c r="AX1358" s="13" t="s">
        <v>73</v>
      </c>
      <c r="AY1358" s="253" t="s">
        <v>164</v>
      </c>
    </row>
    <row r="1359" s="13" customFormat="1">
      <c r="A1359" s="13"/>
      <c r="B1359" s="244"/>
      <c r="C1359" s="245"/>
      <c r="D1359" s="240" t="s">
        <v>174</v>
      </c>
      <c r="E1359" s="246" t="s">
        <v>21</v>
      </c>
      <c r="F1359" s="247" t="s">
        <v>648</v>
      </c>
      <c r="G1359" s="245"/>
      <c r="H1359" s="246" t="s">
        <v>21</v>
      </c>
      <c r="I1359" s="248"/>
      <c r="J1359" s="245"/>
      <c r="K1359" s="245"/>
      <c r="L1359" s="249"/>
      <c r="M1359" s="250"/>
      <c r="N1359" s="251"/>
      <c r="O1359" s="251"/>
      <c r="P1359" s="251"/>
      <c r="Q1359" s="251"/>
      <c r="R1359" s="251"/>
      <c r="S1359" s="251"/>
      <c r="T1359" s="252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53" t="s">
        <v>174</v>
      </c>
      <c r="AU1359" s="253" t="s">
        <v>82</v>
      </c>
      <c r="AV1359" s="13" t="s">
        <v>80</v>
      </c>
      <c r="AW1359" s="13" t="s">
        <v>34</v>
      </c>
      <c r="AX1359" s="13" t="s">
        <v>73</v>
      </c>
      <c r="AY1359" s="253" t="s">
        <v>164</v>
      </c>
    </row>
    <row r="1360" s="13" customFormat="1">
      <c r="A1360" s="13"/>
      <c r="B1360" s="244"/>
      <c r="C1360" s="245"/>
      <c r="D1360" s="240" t="s">
        <v>174</v>
      </c>
      <c r="E1360" s="246" t="s">
        <v>21</v>
      </c>
      <c r="F1360" s="247" t="s">
        <v>649</v>
      </c>
      <c r="G1360" s="245"/>
      <c r="H1360" s="246" t="s">
        <v>21</v>
      </c>
      <c r="I1360" s="248"/>
      <c r="J1360" s="245"/>
      <c r="K1360" s="245"/>
      <c r="L1360" s="249"/>
      <c r="M1360" s="250"/>
      <c r="N1360" s="251"/>
      <c r="O1360" s="251"/>
      <c r="P1360" s="251"/>
      <c r="Q1360" s="251"/>
      <c r="R1360" s="251"/>
      <c r="S1360" s="251"/>
      <c r="T1360" s="252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53" t="s">
        <v>174</v>
      </c>
      <c r="AU1360" s="253" t="s">
        <v>82</v>
      </c>
      <c r="AV1360" s="13" t="s">
        <v>80</v>
      </c>
      <c r="AW1360" s="13" t="s">
        <v>34</v>
      </c>
      <c r="AX1360" s="13" t="s">
        <v>73</v>
      </c>
      <c r="AY1360" s="253" t="s">
        <v>164</v>
      </c>
    </row>
    <row r="1361" s="14" customFormat="1">
      <c r="A1361" s="14"/>
      <c r="B1361" s="254"/>
      <c r="C1361" s="255"/>
      <c r="D1361" s="240" t="s">
        <v>174</v>
      </c>
      <c r="E1361" s="256" t="s">
        <v>21</v>
      </c>
      <c r="F1361" s="257" t="s">
        <v>650</v>
      </c>
      <c r="G1361" s="255"/>
      <c r="H1361" s="258">
        <v>9</v>
      </c>
      <c r="I1361" s="259"/>
      <c r="J1361" s="255"/>
      <c r="K1361" s="255"/>
      <c r="L1361" s="260"/>
      <c r="M1361" s="261"/>
      <c r="N1361" s="262"/>
      <c r="O1361" s="262"/>
      <c r="P1361" s="262"/>
      <c r="Q1361" s="262"/>
      <c r="R1361" s="262"/>
      <c r="S1361" s="262"/>
      <c r="T1361" s="263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64" t="s">
        <v>174</v>
      </c>
      <c r="AU1361" s="264" t="s">
        <v>82</v>
      </c>
      <c r="AV1361" s="14" t="s">
        <v>82</v>
      </c>
      <c r="AW1361" s="14" t="s">
        <v>34</v>
      </c>
      <c r="AX1361" s="14" t="s">
        <v>73</v>
      </c>
      <c r="AY1361" s="264" t="s">
        <v>164</v>
      </c>
    </row>
    <row r="1362" s="13" customFormat="1">
      <c r="A1362" s="13"/>
      <c r="B1362" s="244"/>
      <c r="C1362" s="245"/>
      <c r="D1362" s="240" t="s">
        <v>174</v>
      </c>
      <c r="E1362" s="246" t="s">
        <v>21</v>
      </c>
      <c r="F1362" s="247" t="s">
        <v>651</v>
      </c>
      <c r="G1362" s="245"/>
      <c r="H1362" s="246" t="s">
        <v>21</v>
      </c>
      <c r="I1362" s="248"/>
      <c r="J1362" s="245"/>
      <c r="K1362" s="245"/>
      <c r="L1362" s="249"/>
      <c r="M1362" s="250"/>
      <c r="N1362" s="251"/>
      <c r="O1362" s="251"/>
      <c r="P1362" s="251"/>
      <c r="Q1362" s="251"/>
      <c r="R1362" s="251"/>
      <c r="S1362" s="251"/>
      <c r="T1362" s="252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53" t="s">
        <v>174</v>
      </c>
      <c r="AU1362" s="253" t="s">
        <v>82</v>
      </c>
      <c r="AV1362" s="13" t="s">
        <v>80</v>
      </c>
      <c r="AW1362" s="13" t="s">
        <v>34</v>
      </c>
      <c r="AX1362" s="13" t="s">
        <v>73</v>
      </c>
      <c r="AY1362" s="253" t="s">
        <v>164</v>
      </c>
    </row>
    <row r="1363" s="14" customFormat="1">
      <c r="A1363" s="14"/>
      <c r="B1363" s="254"/>
      <c r="C1363" s="255"/>
      <c r="D1363" s="240" t="s">
        <v>174</v>
      </c>
      <c r="E1363" s="256" t="s">
        <v>21</v>
      </c>
      <c r="F1363" s="257" t="s">
        <v>652</v>
      </c>
      <c r="G1363" s="255"/>
      <c r="H1363" s="258">
        <v>17</v>
      </c>
      <c r="I1363" s="259"/>
      <c r="J1363" s="255"/>
      <c r="K1363" s="255"/>
      <c r="L1363" s="260"/>
      <c r="M1363" s="261"/>
      <c r="N1363" s="262"/>
      <c r="O1363" s="262"/>
      <c r="P1363" s="262"/>
      <c r="Q1363" s="262"/>
      <c r="R1363" s="262"/>
      <c r="S1363" s="262"/>
      <c r="T1363" s="263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64" t="s">
        <v>174</v>
      </c>
      <c r="AU1363" s="264" t="s">
        <v>82</v>
      </c>
      <c r="AV1363" s="14" t="s">
        <v>82</v>
      </c>
      <c r="AW1363" s="14" t="s">
        <v>34</v>
      </c>
      <c r="AX1363" s="14" t="s">
        <v>73</v>
      </c>
      <c r="AY1363" s="264" t="s">
        <v>164</v>
      </c>
    </row>
    <row r="1364" s="13" customFormat="1">
      <c r="A1364" s="13"/>
      <c r="B1364" s="244"/>
      <c r="C1364" s="245"/>
      <c r="D1364" s="240" t="s">
        <v>174</v>
      </c>
      <c r="E1364" s="246" t="s">
        <v>21</v>
      </c>
      <c r="F1364" s="247" t="s">
        <v>653</v>
      </c>
      <c r="G1364" s="245"/>
      <c r="H1364" s="246" t="s">
        <v>21</v>
      </c>
      <c r="I1364" s="248"/>
      <c r="J1364" s="245"/>
      <c r="K1364" s="245"/>
      <c r="L1364" s="249"/>
      <c r="M1364" s="250"/>
      <c r="N1364" s="251"/>
      <c r="O1364" s="251"/>
      <c r="P1364" s="251"/>
      <c r="Q1364" s="251"/>
      <c r="R1364" s="251"/>
      <c r="S1364" s="251"/>
      <c r="T1364" s="252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53" t="s">
        <v>174</v>
      </c>
      <c r="AU1364" s="253" t="s">
        <v>82</v>
      </c>
      <c r="AV1364" s="13" t="s">
        <v>80</v>
      </c>
      <c r="AW1364" s="13" t="s">
        <v>34</v>
      </c>
      <c r="AX1364" s="13" t="s">
        <v>73</v>
      </c>
      <c r="AY1364" s="253" t="s">
        <v>164</v>
      </c>
    </row>
    <row r="1365" s="14" customFormat="1">
      <c r="A1365" s="14"/>
      <c r="B1365" s="254"/>
      <c r="C1365" s="255"/>
      <c r="D1365" s="240" t="s">
        <v>174</v>
      </c>
      <c r="E1365" s="256" t="s">
        <v>21</v>
      </c>
      <c r="F1365" s="257" t="s">
        <v>654</v>
      </c>
      <c r="G1365" s="255"/>
      <c r="H1365" s="258">
        <v>8</v>
      </c>
      <c r="I1365" s="259"/>
      <c r="J1365" s="255"/>
      <c r="K1365" s="255"/>
      <c r="L1365" s="260"/>
      <c r="M1365" s="261"/>
      <c r="N1365" s="262"/>
      <c r="O1365" s="262"/>
      <c r="P1365" s="262"/>
      <c r="Q1365" s="262"/>
      <c r="R1365" s="262"/>
      <c r="S1365" s="262"/>
      <c r="T1365" s="263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64" t="s">
        <v>174</v>
      </c>
      <c r="AU1365" s="264" t="s">
        <v>82</v>
      </c>
      <c r="AV1365" s="14" t="s">
        <v>82</v>
      </c>
      <c r="AW1365" s="14" t="s">
        <v>34</v>
      </c>
      <c r="AX1365" s="14" t="s">
        <v>73</v>
      </c>
      <c r="AY1365" s="264" t="s">
        <v>164</v>
      </c>
    </row>
    <row r="1366" s="13" customFormat="1">
      <c r="A1366" s="13"/>
      <c r="B1366" s="244"/>
      <c r="C1366" s="245"/>
      <c r="D1366" s="240" t="s">
        <v>174</v>
      </c>
      <c r="E1366" s="246" t="s">
        <v>21</v>
      </c>
      <c r="F1366" s="247" t="s">
        <v>655</v>
      </c>
      <c r="G1366" s="245"/>
      <c r="H1366" s="246" t="s">
        <v>21</v>
      </c>
      <c r="I1366" s="248"/>
      <c r="J1366" s="245"/>
      <c r="K1366" s="245"/>
      <c r="L1366" s="249"/>
      <c r="M1366" s="250"/>
      <c r="N1366" s="251"/>
      <c r="O1366" s="251"/>
      <c r="P1366" s="251"/>
      <c r="Q1366" s="251"/>
      <c r="R1366" s="251"/>
      <c r="S1366" s="251"/>
      <c r="T1366" s="252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53" t="s">
        <v>174</v>
      </c>
      <c r="AU1366" s="253" t="s">
        <v>82</v>
      </c>
      <c r="AV1366" s="13" t="s">
        <v>80</v>
      </c>
      <c r="AW1366" s="13" t="s">
        <v>34</v>
      </c>
      <c r="AX1366" s="13" t="s">
        <v>73</v>
      </c>
      <c r="AY1366" s="253" t="s">
        <v>164</v>
      </c>
    </row>
    <row r="1367" s="14" customFormat="1">
      <c r="A1367" s="14"/>
      <c r="B1367" s="254"/>
      <c r="C1367" s="255"/>
      <c r="D1367" s="240" t="s">
        <v>174</v>
      </c>
      <c r="E1367" s="256" t="s">
        <v>21</v>
      </c>
      <c r="F1367" s="257" t="s">
        <v>656</v>
      </c>
      <c r="G1367" s="255"/>
      <c r="H1367" s="258">
        <v>10</v>
      </c>
      <c r="I1367" s="259"/>
      <c r="J1367" s="255"/>
      <c r="K1367" s="255"/>
      <c r="L1367" s="260"/>
      <c r="M1367" s="261"/>
      <c r="N1367" s="262"/>
      <c r="O1367" s="262"/>
      <c r="P1367" s="262"/>
      <c r="Q1367" s="262"/>
      <c r="R1367" s="262"/>
      <c r="S1367" s="262"/>
      <c r="T1367" s="263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64" t="s">
        <v>174</v>
      </c>
      <c r="AU1367" s="264" t="s">
        <v>82</v>
      </c>
      <c r="AV1367" s="14" t="s">
        <v>82</v>
      </c>
      <c r="AW1367" s="14" t="s">
        <v>34</v>
      </c>
      <c r="AX1367" s="14" t="s">
        <v>73</v>
      </c>
      <c r="AY1367" s="264" t="s">
        <v>164</v>
      </c>
    </row>
    <row r="1368" s="15" customFormat="1">
      <c r="A1368" s="15"/>
      <c r="B1368" s="276"/>
      <c r="C1368" s="277"/>
      <c r="D1368" s="240" t="s">
        <v>174</v>
      </c>
      <c r="E1368" s="278" t="s">
        <v>21</v>
      </c>
      <c r="F1368" s="279" t="s">
        <v>225</v>
      </c>
      <c r="G1368" s="277"/>
      <c r="H1368" s="280">
        <v>44</v>
      </c>
      <c r="I1368" s="281"/>
      <c r="J1368" s="277"/>
      <c r="K1368" s="277"/>
      <c r="L1368" s="282"/>
      <c r="M1368" s="283"/>
      <c r="N1368" s="284"/>
      <c r="O1368" s="284"/>
      <c r="P1368" s="284"/>
      <c r="Q1368" s="284"/>
      <c r="R1368" s="284"/>
      <c r="S1368" s="284"/>
      <c r="T1368" s="285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86" t="s">
        <v>174</v>
      </c>
      <c r="AU1368" s="286" t="s">
        <v>82</v>
      </c>
      <c r="AV1368" s="15" t="s">
        <v>171</v>
      </c>
      <c r="AW1368" s="15" t="s">
        <v>34</v>
      </c>
      <c r="AX1368" s="15" t="s">
        <v>73</v>
      </c>
      <c r="AY1368" s="286" t="s">
        <v>164</v>
      </c>
    </row>
    <row r="1369" s="2" customFormat="1" ht="21.75" customHeight="1">
      <c r="A1369" s="39"/>
      <c r="B1369" s="40"/>
      <c r="C1369" s="227" t="s">
        <v>1244</v>
      </c>
      <c r="D1369" s="227" t="s">
        <v>166</v>
      </c>
      <c r="E1369" s="228" t="s">
        <v>1245</v>
      </c>
      <c r="F1369" s="229" t="s">
        <v>1246</v>
      </c>
      <c r="G1369" s="230" t="s">
        <v>204</v>
      </c>
      <c r="H1369" s="231">
        <v>37.506</v>
      </c>
      <c r="I1369" s="232"/>
      <c r="J1369" s="233">
        <f>ROUND(I1369*H1369,2)</f>
        <v>0</v>
      </c>
      <c r="K1369" s="229" t="s">
        <v>170</v>
      </c>
      <c r="L1369" s="45"/>
      <c r="M1369" s="234" t="s">
        <v>21</v>
      </c>
      <c r="N1369" s="235" t="s">
        <v>44</v>
      </c>
      <c r="O1369" s="85"/>
      <c r="P1369" s="236">
        <f>O1369*H1369</f>
        <v>0</v>
      </c>
      <c r="Q1369" s="236">
        <v>0</v>
      </c>
      <c r="R1369" s="236">
        <f>Q1369*H1369</f>
        <v>0</v>
      </c>
      <c r="S1369" s="236">
        <v>0.075999999999999998</v>
      </c>
      <c r="T1369" s="237">
        <f>S1369*H1369</f>
        <v>2.8504559999999999</v>
      </c>
      <c r="U1369" s="39"/>
      <c r="V1369" s="39"/>
      <c r="W1369" s="39"/>
      <c r="X1369" s="39"/>
      <c r="Y1369" s="39"/>
      <c r="Z1369" s="39"/>
      <c r="AA1369" s="39"/>
      <c r="AB1369" s="39"/>
      <c r="AC1369" s="39"/>
      <c r="AD1369" s="39"/>
      <c r="AE1369" s="39"/>
      <c r="AR1369" s="238" t="s">
        <v>171</v>
      </c>
      <c r="AT1369" s="238" t="s">
        <v>166</v>
      </c>
      <c r="AU1369" s="238" t="s">
        <v>82</v>
      </c>
      <c r="AY1369" s="18" t="s">
        <v>164</v>
      </c>
      <c r="BE1369" s="239">
        <f>IF(N1369="základní",J1369,0)</f>
        <v>0</v>
      </c>
      <c r="BF1369" s="239">
        <f>IF(N1369="snížená",J1369,0)</f>
        <v>0</v>
      </c>
      <c r="BG1369" s="239">
        <f>IF(N1369="zákl. přenesená",J1369,0)</f>
        <v>0</v>
      </c>
      <c r="BH1369" s="239">
        <f>IF(N1369="sníž. přenesená",J1369,0)</f>
        <v>0</v>
      </c>
      <c r="BI1369" s="239">
        <f>IF(N1369="nulová",J1369,0)</f>
        <v>0</v>
      </c>
      <c r="BJ1369" s="18" t="s">
        <v>80</v>
      </c>
      <c r="BK1369" s="239">
        <f>ROUND(I1369*H1369,2)</f>
        <v>0</v>
      </c>
      <c r="BL1369" s="18" t="s">
        <v>171</v>
      </c>
      <c r="BM1369" s="238" t="s">
        <v>1247</v>
      </c>
    </row>
    <row r="1370" s="2" customFormat="1">
      <c r="A1370" s="39"/>
      <c r="B1370" s="40"/>
      <c r="C1370" s="41"/>
      <c r="D1370" s="240" t="s">
        <v>173</v>
      </c>
      <c r="E1370" s="41"/>
      <c r="F1370" s="241" t="s">
        <v>1246</v>
      </c>
      <c r="G1370" s="41"/>
      <c r="H1370" s="41"/>
      <c r="I1370" s="147"/>
      <c r="J1370" s="41"/>
      <c r="K1370" s="41"/>
      <c r="L1370" s="45"/>
      <c r="M1370" s="242"/>
      <c r="N1370" s="243"/>
      <c r="O1370" s="85"/>
      <c r="P1370" s="85"/>
      <c r="Q1370" s="85"/>
      <c r="R1370" s="85"/>
      <c r="S1370" s="85"/>
      <c r="T1370" s="86"/>
      <c r="U1370" s="39"/>
      <c r="V1370" s="39"/>
      <c r="W1370" s="39"/>
      <c r="X1370" s="39"/>
      <c r="Y1370" s="39"/>
      <c r="Z1370" s="39"/>
      <c r="AA1370" s="39"/>
      <c r="AB1370" s="39"/>
      <c r="AC1370" s="39"/>
      <c r="AD1370" s="39"/>
      <c r="AE1370" s="39"/>
      <c r="AT1370" s="18" t="s">
        <v>173</v>
      </c>
      <c r="AU1370" s="18" t="s">
        <v>82</v>
      </c>
    </row>
    <row r="1371" s="13" customFormat="1">
      <c r="A1371" s="13"/>
      <c r="B1371" s="244"/>
      <c r="C1371" s="245"/>
      <c r="D1371" s="240" t="s">
        <v>174</v>
      </c>
      <c r="E1371" s="246" t="s">
        <v>21</v>
      </c>
      <c r="F1371" s="247" t="s">
        <v>1248</v>
      </c>
      <c r="G1371" s="245"/>
      <c r="H1371" s="246" t="s">
        <v>21</v>
      </c>
      <c r="I1371" s="248"/>
      <c r="J1371" s="245"/>
      <c r="K1371" s="245"/>
      <c r="L1371" s="249"/>
      <c r="M1371" s="250"/>
      <c r="N1371" s="251"/>
      <c r="O1371" s="251"/>
      <c r="P1371" s="251"/>
      <c r="Q1371" s="251"/>
      <c r="R1371" s="251"/>
      <c r="S1371" s="251"/>
      <c r="T1371" s="252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53" t="s">
        <v>174</v>
      </c>
      <c r="AU1371" s="253" t="s">
        <v>82</v>
      </c>
      <c r="AV1371" s="13" t="s">
        <v>80</v>
      </c>
      <c r="AW1371" s="13" t="s">
        <v>34</v>
      </c>
      <c r="AX1371" s="13" t="s">
        <v>73</v>
      </c>
      <c r="AY1371" s="253" t="s">
        <v>164</v>
      </c>
    </row>
    <row r="1372" s="13" customFormat="1">
      <c r="A1372" s="13"/>
      <c r="B1372" s="244"/>
      <c r="C1372" s="245"/>
      <c r="D1372" s="240" t="s">
        <v>174</v>
      </c>
      <c r="E1372" s="246" t="s">
        <v>21</v>
      </c>
      <c r="F1372" s="247" t="s">
        <v>1249</v>
      </c>
      <c r="G1372" s="245"/>
      <c r="H1372" s="246" t="s">
        <v>21</v>
      </c>
      <c r="I1372" s="248"/>
      <c r="J1372" s="245"/>
      <c r="K1372" s="245"/>
      <c r="L1372" s="249"/>
      <c r="M1372" s="250"/>
      <c r="N1372" s="251"/>
      <c r="O1372" s="251"/>
      <c r="P1372" s="251"/>
      <c r="Q1372" s="251"/>
      <c r="R1372" s="251"/>
      <c r="S1372" s="251"/>
      <c r="T1372" s="252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53" t="s">
        <v>174</v>
      </c>
      <c r="AU1372" s="253" t="s">
        <v>82</v>
      </c>
      <c r="AV1372" s="13" t="s">
        <v>80</v>
      </c>
      <c r="AW1372" s="13" t="s">
        <v>34</v>
      </c>
      <c r="AX1372" s="13" t="s">
        <v>73</v>
      </c>
      <c r="AY1372" s="253" t="s">
        <v>164</v>
      </c>
    </row>
    <row r="1373" s="13" customFormat="1">
      <c r="A1373" s="13"/>
      <c r="B1373" s="244"/>
      <c r="C1373" s="245"/>
      <c r="D1373" s="240" t="s">
        <v>174</v>
      </c>
      <c r="E1373" s="246" t="s">
        <v>21</v>
      </c>
      <c r="F1373" s="247" t="s">
        <v>216</v>
      </c>
      <c r="G1373" s="245"/>
      <c r="H1373" s="246" t="s">
        <v>21</v>
      </c>
      <c r="I1373" s="248"/>
      <c r="J1373" s="245"/>
      <c r="K1373" s="245"/>
      <c r="L1373" s="249"/>
      <c r="M1373" s="250"/>
      <c r="N1373" s="251"/>
      <c r="O1373" s="251"/>
      <c r="P1373" s="251"/>
      <c r="Q1373" s="251"/>
      <c r="R1373" s="251"/>
      <c r="S1373" s="251"/>
      <c r="T1373" s="252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53" t="s">
        <v>174</v>
      </c>
      <c r="AU1373" s="253" t="s">
        <v>82</v>
      </c>
      <c r="AV1373" s="13" t="s">
        <v>80</v>
      </c>
      <c r="AW1373" s="13" t="s">
        <v>34</v>
      </c>
      <c r="AX1373" s="13" t="s">
        <v>73</v>
      </c>
      <c r="AY1373" s="253" t="s">
        <v>164</v>
      </c>
    </row>
    <row r="1374" s="14" customFormat="1">
      <c r="A1374" s="14"/>
      <c r="B1374" s="254"/>
      <c r="C1374" s="255"/>
      <c r="D1374" s="240" t="s">
        <v>174</v>
      </c>
      <c r="E1374" s="256" t="s">
        <v>21</v>
      </c>
      <c r="F1374" s="257" t="s">
        <v>1250</v>
      </c>
      <c r="G1374" s="255"/>
      <c r="H1374" s="258">
        <v>4.7279999999999998</v>
      </c>
      <c r="I1374" s="259"/>
      <c r="J1374" s="255"/>
      <c r="K1374" s="255"/>
      <c r="L1374" s="260"/>
      <c r="M1374" s="261"/>
      <c r="N1374" s="262"/>
      <c r="O1374" s="262"/>
      <c r="P1374" s="262"/>
      <c r="Q1374" s="262"/>
      <c r="R1374" s="262"/>
      <c r="S1374" s="262"/>
      <c r="T1374" s="263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64" t="s">
        <v>174</v>
      </c>
      <c r="AU1374" s="264" t="s">
        <v>82</v>
      </c>
      <c r="AV1374" s="14" t="s">
        <v>82</v>
      </c>
      <c r="AW1374" s="14" t="s">
        <v>34</v>
      </c>
      <c r="AX1374" s="14" t="s">
        <v>73</v>
      </c>
      <c r="AY1374" s="264" t="s">
        <v>164</v>
      </c>
    </row>
    <row r="1375" s="14" customFormat="1">
      <c r="A1375" s="14"/>
      <c r="B1375" s="254"/>
      <c r="C1375" s="255"/>
      <c r="D1375" s="240" t="s">
        <v>174</v>
      </c>
      <c r="E1375" s="256" t="s">
        <v>21</v>
      </c>
      <c r="F1375" s="257" t="s">
        <v>1251</v>
      </c>
      <c r="G1375" s="255"/>
      <c r="H1375" s="258">
        <v>6.3040000000000003</v>
      </c>
      <c r="I1375" s="259"/>
      <c r="J1375" s="255"/>
      <c r="K1375" s="255"/>
      <c r="L1375" s="260"/>
      <c r="M1375" s="261"/>
      <c r="N1375" s="262"/>
      <c r="O1375" s="262"/>
      <c r="P1375" s="262"/>
      <c r="Q1375" s="262"/>
      <c r="R1375" s="262"/>
      <c r="S1375" s="262"/>
      <c r="T1375" s="263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64" t="s">
        <v>174</v>
      </c>
      <c r="AU1375" s="264" t="s">
        <v>82</v>
      </c>
      <c r="AV1375" s="14" t="s">
        <v>82</v>
      </c>
      <c r="AW1375" s="14" t="s">
        <v>34</v>
      </c>
      <c r="AX1375" s="14" t="s">
        <v>73</v>
      </c>
      <c r="AY1375" s="264" t="s">
        <v>164</v>
      </c>
    </row>
    <row r="1376" s="14" customFormat="1">
      <c r="A1376" s="14"/>
      <c r="B1376" s="254"/>
      <c r="C1376" s="255"/>
      <c r="D1376" s="240" t="s">
        <v>174</v>
      </c>
      <c r="E1376" s="256" t="s">
        <v>21</v>
      </c>
      <c r="F1376" s="257" t="s">
        <v>610</v>
      </c>
      <c r="G1376" s="255"/>
      <c r="H1376" s="258">
        <v>3.5459999999999998</v>
      </c>
      <c r="I1376" s="259"/>
      <c r="J1376" s="255"/>
      <c r="K1376" s="255"/>
      <c r="L1376" s="260"/>
      <c r="M1376" s="261"/>
      <c r="N1376" s="262"/>
      <c r="O1376" s="262"/>
      <c r="P1376" s="262"/>
      <c r="Q1376" s="262"/>
      <c r="R1376" s="262"/>
      <c r="S1376" s="262"/>
      <c r="T1376" s="263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64" t="s">
        <v>174</v>
      </c>
      <c r="AU1376" s="264" t="s">
        <v>82</v>
      </c>
      <c r="AV1376" s="14" t="s">
        <v>82</v>
      </c>
      <c r="AW1376" s="14" t="s">
        <v>34</v>
      </c>
      <c r="AX1376" s="14" t="s">
        <v>73</v>
      </c>
      <c r="AY1376" s="264" t="s">
        <v>164</v>
      </c>
    </row>
    <row r="1377" s="14" customFormat="1">
      <c r="A1377" s="14"/>
      <c r="B1377" s="254"/>
      <c r="C1377" s="255"/>
      <c r="D1377" s="240" t="s">
        <v>174</v>
      </c>
      <c r="E1377" s="256" t="s">
        <v>21</v>
      </c>
      <c r="F1377" s="257" t="s">
        <v>1252</v>
      </c>
      <c r="G1377" s="255"/>
      <c r="H1377" s="258">
        <v>1.9350000000000001</v>
      </c>
      <c r="I1377" s="259"/>
      <c r="J1377" s="255"/>
      <c r="K1377" s="255"/>
      <c r="L1377" s="260"/>
      <c r="M1377" s="261"/>
      <c r="N1377" s="262"/>
      <c r="O1377" s="262"/>
      <c r="P1377" s="262"/>
      <c r="Q1377" s="262"/>
      <c r="R1377" s="262"/>
      <c r="S1377" s="262"/>
      <c r="T1377" s="263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64" t="s">
        <v>174</v>
      </c>
      <c r="AU1377" s="264" t="s">
        <v>82</v>
      </c>
      <c r="AV1377" s="14" t="s">
        <v>82</v>
      </c>
      <c r="AW1377" s="14" t="s">
        <v>34</v>
      </c>
      <c r="AX1377" s="14" t="s">
        <v>73</v>
      </c>
      <c r="AY1377" s="264" t="s">
        <v>164</v>
      </c>
    </row>
    <row r="1378" s="14" customFormat="1">
      <c r="A1378" s="14"/>
      <c r="B1378" s="254"/>
      <c r="C1378" s="255"/>
      <c r="D1378" s="240" t="s">
        <v>174</v>
      </c>
      <c r="E1378" s="256" t="s">
        <v>21</v>
      </c>
      <c r="F1378" s="257" t="s">
        <v>1253</v>
      </c>
      <c r="G1378" s="255"/>
      <c r="H1378" s="258">
        <v>1.8680000000000001</v>
      </c>
      <c r="I1378" s="259"/>
      <c r="J1378" s="255"/>
      <c r="K1378" s="255"/>
      <c r="L1378" s="260"/>
      <c r="M1378" s="261"/>
      <c r="N1378" s="262"/>
      <c r="O1378" s="262"/>
      <c r="P1378" s="262"/>
      <c r="Q1378" s="262"/>
      <c r="R1378" s="262"/>
      <c r="S1378" s="262"/>
      <c r="T1378" s="263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64" t="s">
        <v>174</v>
      </c>
      <c r="AU1378" s="264" t="s">
        <v>82</v>
      </c>
      <c r="AV1378" s="14" t="s">
        <v>82</v>
      </c>
      <c r="AW1378" s="14" t="s">
        <v>34</v>
      </c>
      <c r="AX1378" s="14" t="s">
        <v>73</v>
      </c>
      <c r="AY1378" s="264" t="s">
        <v>164</v>
      </c>
    </row>
    <row r="1379" s="14" customFormat="1">
      <c r="A1379" s="14"/>
      <c r="B1379" s="254"/>
      <c r="C1379" s="255"/>
      <c r="D1379" s="240" t="s">
        <v>174</v>
      </c>
      <c r="E1379" s="256" t="s">
        <v>21</v>
      </c>
      <c r="F1379" s="257" t="s">
        <v>1254</v>
      </c>
      <c r="G1379" s="255"/>
      <c r="H1379" s="258">
        <v>1.986</v>
      </c>
      <c r="I1379" s="259"/>
      <c r="J1379" s="255"/>
      <c r="K1379" s="255"/>
      <c r="L1379" s="260"/>
      <c r="M1379" s="261"/>
      <c r="N1379" s="262"/>
      <c r="O1379" s="262"/>
      <c r="P1379" s="262"/>
      <c r="Q1379" s="262"/>
      <c r="R1379" s="262"/>
      <c r="S1379" s="262"/>
      <c r="T1379" s="263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64" t="s">
        <v>174</v>
      </c>
      <c r="AU1379" s="264" t="s">
        <v>82</v>
      </c>
      <c r="AV1379" s="14" t="s">
        <v>82</v>
      </c>
      <c r="AW1379" s="14" t="s">
        <v>34</v>
      </c>
      <c r="AX1379" s="14" t="s">
        <v>73</v>
      </c>
      <c r="AY1379" s="264" t="s">
        <v>164</v>
      </c>
    </row>
    <row r="1380" s="16" customFormat="1">
      <c r="A1380" s="16"/>
      <c r="B1380" s="287"/>
      <c r="C1380" s="288"/>
      <c r="D1380" s="240" t="s">
        <v>174</v>
      </c>
      <c r="E1380" s="289" t="s">
        <v>21</v>
      </c>
      <c r="F1380" s="290" t="s">
        <v>514</v>
      </c>
      <c r="G1380" s="288"/>
      <c r="H1380" s="291">
        <v>20.367000000000001</v>
      </c>
      <c r="I1380" s="292"/>
      <c r="J1380" s="288"/>
      <c r="K1380" s="288"/>
      <c r="L1380" s="293"/>
      <c r="M1380" s="294"/>
      <c r="N1380" s="295"/>
      <c r="O1380" s="295"/>
      <c r="P1380" s="295"/>
      <c r="Q1380" s="295"/>
      <c r="R1380" s="295"/>
      <c r="S1380" s="295"/>
      <c r="T1380" s="296"/>
      <c r="U1380" s="16"/>
      <c r="V1380" s="16"/>
      <c r="W1380" s="16"/>
      <c r="X1380" s="16"/>
      <c r="Y1380" s="16"/>
      <c r="Z1380" s="16"/>
      <c r="AA1380" s="16"/>
      <c r="AB1380" s="16"/>
      <c r="AC1380" s="16"/>
      <c r="AD1380" s="16"/>
      <c r="AE1380" s="16"/>
      <c r="AT1380" s="297" t="s">
        <v>174</v>
      </c>
      <c r="AU1380" s="297" t="s">
        <v>82</v>
      </c>
      <c r="AV1380" s="16" t="s">
        <v>186</v>
      </c>
      <c r="AW1380" s="16" t="s">
        <v>34</v>
      </c>
      <c r="AX1380" s="16" t="s">
        <v>73</v>
      </c>
      <c r="AY1380" s="297" t="s">
        <v>164</v>
      </c>
    </row>
    <row r="1381" s="13" customFormat="1">
      <c r="A1381" s="13"/>
      <c r="B1381" s="244"/>
      <c r="C1381" s="245"/>
      <c r="D1381" s="240" t="s">
        <v>174</v>
      </c>
      <c r="E1381" s="246" t="s">
        <v>21</v>
      </c>
      <c r="F1381" s="247" t="s">
        <v>1255</v>
      </c>
      <c r="G1381" s="245"/>
      <c r="H1381" s="246" t="s">
        <v>21</v>
      </c>
      <c r="I1381" s="248"/>
      <c r="J1381" s="245"/>
      <c r="K1381" s="245"/>
      <c r="L1381" s="249"/>
      <c r="M1381" s="250"/>
      <c r="N1381" s="251"/>
      <c r="O1381" s="251"/>
      <c r="P1381" s="251"/>
      <c r="Q1381" s="251"/>
      <c r="R1381" s="251"/>
      <c r="S1381" s="251"/>
      <c r="T1381" s="252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53" t="s">
        <v>174</v>
      </c>
      <c r="AU1381" s="253" t="s">
        <v>82</v>
      </c>
      <c r="AV1381" s="13" t="s">
        <v>80</v>
      </c>
      <c r="AW1381" s="13" t="s">
        <v>34</v>
      </c>
      <c r="AX1381" s="13" t="s">
        <v>73</v>
      </c>
      <c r="AY1381" s="253" t="s">
        <v>164</v>
      </c>
    </row>
    <row r="1382" s="14" customFormat="1">
      <c r="A1382" s="14"/>
      <c r="B1382" s="254"/>
      <c r="C1382" s="255"/>
      <c r="D1382" s="240" t="s">
        <v>174</v>
      </c>
      <c r="E1382" s="256" t="s">
        <v>21</v>
      </c>
      <c r="F1382" s="257" t="s">
        <v>1256</v>
      </c>
      <c r="G1382" s="255"/>
      <c r="H1382" s="258">
        <v>1.379</v>
      </c>
      <c r="I1382" s="259"/>
      <c r="J1382" s="255"/>
      <c r="K1382" s="255"/>
      <c r="L1382" s="260"/>
      <c r="M1382" s="261"/>
      <c r="N1382" s="262"/>
      <c r="O1382" s="262"/>
      <c r="P1382" s="262"/>
      <c r="Q1382" s="262"/>
      <c r="R1382" s="262"/>
      <c r="S1382" s="262"/>
      <c r="T1382" s="263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64" t="s">
        <v>174</v>
      </c>
      <c r="AU1382" s="264" t="s">
        <v>82</v>
      </c>
      <c r="AV1382" s="14" t="s">
        <v>82</v>
      </c>
      <c r="AW1382" s="14" t="s">
        <v>34</v>
      </c>
      <c r="AX1382" s="14" t="s">
        <v>73</v>
      </c>
      <c r="AY1382" s="264" t="s">
        <v>164</v>
      </c>
    </row>
    <row r="1383" s="14" customFormat="1">
      <c r="A1383" s="14"/>
      <c r="B1383" s="254"/>
      <c r="C1383" s="255"/>
      <c r="D1383" s="240" t="s">
        <v>174</v>
      </c>
      <c r="E1383" s="256" t="s">
        <v>21</v>
      </c>
      <c r="F1383" s="257" t="s">
        <v>1257</v>
      </c>
      <c r="G1383" s="255"/>
      <c r="H1383" s="258">
        <v>15.76</v>
      </c>
      <c r="I1383" s="259"/>
      <c r="J1383" s="255"/>
      <c r="K1383" s="255"/>
      <c r="L1383" s="260"/>
      <c r="M1383" s="261"/>
      <c r="N1383" s="262"/>
      <c r="O1383" s="262"/>
      <c r="P1383" s="262"/>
      <c r="Q1383" s="262"/>
      <c r="R1383" s="262"/>
      <c r="S1383" s="262"/>
      <c r="T1383" s="263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64" t="s">
        <v>174</v>
      </c>
      <c r="AU1383" s="264" t="s">
        <v>82</v>
      </c>
      <c r="AV1383" s="14" t="s">
        <v>82</v>
      </c>
      <c r="AW1383" s="14" t="s">
        <v>34</v>
      </c>
      <c r="AX1383" s="14" t="s">
        <v>73</v>
      </c>
      <c r="AY1383" s="264" t="s">
        <v>164</v>
      </c>
    </row>
    <row r="1384" s="16" customFormat="1">
      <c r="A1384" s="16"/>
      <c r="B1384" s="287"/>
      <c r="C1384" s="288"/>
      <c r="D1384" s="240" t="s">
        <v>174</v>
      </c>
      <c r="E1384" s="289" t="s">
        <v>21</v>
      </c>
      <c r="F1384" s="290" t="s">
        <v>514</v>
      </c>
      <c r="G1384" s="288"/>
      <c r="H1384" s="291">
        <v>17.138999999999999</v>
      </c>
      <c r="I1384" s="292"/>
      <c r="J1384" s="288"/>
      <c r="K1384" s="288"/>
      <c r="L1384" s="293"/>
      <c r="M1384" s="294"/>
      <c r="N1384" s="295"/>
      <c r="O1384" s="295"/>
      <c r="P1384" s="295"/>
      <c r="Q1384" s="295"/>
      <c r="R1384" s="295"/>
      <c r="S1384" s="295"/>
      <c r="T1384" s="296"/>
      <c r="U1384" s="16"/>
      <c r="V1384" s="16"/>
      <c r="W1384" s="16"/>
      <c r="X1384" s="16"/>
      <c r="Y1384" s="16"/>
      <c r="Z1384" s="16"/>
      <c r="AA1384" s="16"/>
      <c r="AB1384" s="16"/>
      <c r="AC1384" s="16"/>
      <c r="AD1384" s="16"/>
      <c r="AE1384" s="16"/>
      <c r="AT1384" s="297" t="s">
        <v>174</v>
      </c>
      <c r="AU1384" s="297" t="s">
        <v>82</v>
      </c>
      <c r="AV1384" s="16" t="s">
        <v>186</v>
      </c>
      <c r="AW1384" s="16" t="s">
        <v>34</v>
      </c>
      <c r="AX1384" s="16" t="s">
        <v>73</v>
      </c>
      <c r="AY1384" s="297" t="s">
        <v>164</v>
      </c>
    </row>
    <row r="1385" s="15" customFormat="1">
      <c r="A1385" s="15"/>
      <c r="B1385" s="276"/>
      <c r="C1385" s="277"/>
      <c r="D1385" s="240" t="s">
        <v>174</v>
      </c>
      <c r="E1385" s="278" t="s">
        <v>21</v>
      </c>
      <c r="F1385" s="279" t="s">
        <v>225</v>
      </c>
      <c r="G1385" s="277"/>
      <c r="H1385" s="280">
        <v>37.506</v>
      </c>
      <c r="I1385" s="281"/>
      <c r="J1385" s="277"/>
      <c r="K1385" s="277"/>
      <c r="L1385" s="282"/>
      <c r="M1385" s="283"/>
      <c r="N1385" s="284"/>
      <c r="O1385" s="284"/>
      <c r="P1385" s="284"/>
      <c r="Q1385" s="284"/>
      <c r="R1385" s="284"/>
      <c r="S1385" s="284"/>
      <c r="T1385" s="285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86" t="s">
        <v>174</v>
      </c>
      <c r="AU1385" s="286" t="s">
        <v>82</v>
      </c>
      <c r="AV1385" s="15" t="s">
        <v>171</v>
      </c>
      <c r="AW1385" s="15" t="s">
        <v>34</v>
      </c>
      <c r="AX1385" s="15" t="s">
        <v>80</v>
      </c>
      <c r="AY1385" s="286" t="s">
        <v>164</v>
      </c>
    </row>
    <row r="1386" s="2" customFormat="1" ht="21.75" customHeight="1">
      <c r="A1386" s="39"/>
      <c r="B1386" s="40"/>
      <c r="C1386" s="227" t="s">
        <v>1258</v>
      </c>
      <c r="D1386" s="227" t="s">
        <v>166</v>
      </c>
      <c r="E1386" s="228" t="s">
        <v>1259</v>
      </c>
      <c r="F1386" s="229" t="s">
        <v>1260</v>
      </c>
      <c r="G1386" s="230" t="s">
        <v>204</v>
      </c>
      <c r="H1386" s="231">
        <v>16.074000000000002</v>
      </c>
      <c r="I1386" s="232"/>
      <c r="J1386" s="233">
        <f>ROUND(I1386*H1386,2)</f>
        <v>0</v>
      </c>
      <c r="K1386" s="229" t="s">
        <v>170</v>
      </c>
      <c r="L1386" s="45"/>
      <c r="M1386" s="234" t="s">
        <v>21</v>
      </c>
      <c r="N1386" s="235" t="s">
        <v>44</v>
      </c>
      <c r="O1386" s="85"/>
      <c r="P1386" s="236">
        <f>O1386*H1386</f>
        <v>0</v>
      </c>
      <c r="Q1386" s="236">
        <v>0</v>
      </c>
      <c r="R1386" s="236">
        <f>Q1386*H1386</f>
        <v>0</v>
      </c>
      <c r="S1386" s="236">
        <v>0.063</v>
      </c>
      <c r="T1386" s="237">
        <f>S1386*H1386</f>
        <v>1.0126620000000002</v>
      </c>
      <c r="U1386" s="39"/>
      <c r="V1386" s="39"/>
      <c r="W1386" s="39"/>
      <c r="X1386" s="39"/>
      <c r="Y1386" s="39"/>
      <c r="Z1386" s="39"/>
      <c r="AA1386" s="39"/>
      <c r="AB1386" s="39"/>
      <c r="AC1386" s="39"/>
      <c r="AD1386" s="39"/>
      <c r="AE1386" s="39"/>
      <c r="AR1386" s="238" t="s">
        <v>171</v>
      </c>
      <c r="AT1386" s="238" t="s">
        <v>166</v>
      </c>
      <c r="AU1386" s="238" t="s">
        <v>82</v>
      </c>
      <c r="AY1386" s="18" t="s">
        <v>164</v>
      </c>
      <c r="BE1386" s="239">
        <f>IF(N1386="základní",J1386,0)</f>
        <v>0</v>
      </c>
      <c r="BF1386" s="239">
        <f>IF(N1386="snížená",J1386,0)</f>
        <v>0</v>
      </c>
      <c r="BG1386" s="239">
        <f>IF(N1386="zákl. přenesená",J1386,0)</f>
        <v>0</v>
      </c>
      <c r="BH1386" s="239">
        <f>IF(N1386="sníž. přenesená",J1386,0)</f>
        <v>0</v>
      </c>
      <c r="BI1386" s="239">
        <f>IF(N1386="nulová",J1386,0)</f>
        <v>0</v>
      </c>
      <c r="BJ1386" s="18" t="s">
        <v>80</v>
      </c>
      <c r="BK1386" s="239">
        <f>ROUND(I1386*H1386,2)</f>
        <v>0</v>
      </c>
      <c r="BL1386" s="18" t="s">
        <v>171</v>
      </c>
      <c r="BM1386" s="238" t="s">
        <v>1261</v>
      </c>
    </row>
    <row r="1387" s="2" customFormat="1">
      <c r="A1387" s="39"/>
      <c r="B1387" s="40"/>
      <c r="C1387" s="41"/>
      <c r="D1387" s="240" t="s">
        <v>173</v>
      </c>
      <c r="E1387" s="41"/>
      <c r="F1387" s="241" t="s">
        <v>1260</v>
      </c>
      <c r="G1387" s="41"/>
      <c r="H1387" s="41"/>
      <c r="I1387" s="147"/>
      <c r="J1387" s="41"/>
      <c r="K1387" s="41"/>
      <c r="L1387" s="45"/>
      <c r="M1387" s="242"/>
      <c r="N1387" s="243"/>
      <c r="O1387" s="85"/>
      <c r="P1387" s="85"/>
      <c r="Q1387" s="85"/>
      <c r="R1387" s="85"/>
      <c r="S1387" s="85"/>
      <c r="T1387" s="86"/>
      <c r="U1387" s="39"/>
      <c r="V1387" s="39"/>
      <c r="W1387" s="39"/>
      <c r="X1387" s="39"/>
      <c r="Y1387" s="39"/>
      <c r="Z1387" s="39"/>
      <c r="AA1387" s="39"/>
      <c r="AB1387" s="39"/>
      <c r="AC1387" s="39"/>
      <c r="AD1387" s="39"/>
      <c r="AE1387" s="39"/>
      <c r="AT1387" s="18" t="s">
        <v>173</v>
      </c>
      <c r="AU1387" s="18" t="s">
        <v>82</v>
      </c>
    </row>
    <row r="1388" s="13" customFormat="1">
      <c r="A1388" s="13"/>
      <c r="B1388" s="244"/>
      <c r="C1388" s="245"/>
      <c r="D1388" s="240" t="s">
        <v>174</v>
      </c>
      <c r="E1388" s="246" t="s">
        <v>21</v>
      </c>
      <c r="F1388" s="247" t="s">
        <v>1248</v>
      </c>
      <c r="G1388" s="245"/>
      <c r="H1388" s="246" t="s">
        <v>21</v>
      </c>
      <c r="I1388" s="248"/>
      <c r="J1388" s="245"/>
      <c r="K1388" s="245"/>
      <c r="L1388" s="249"/>
      <c r="M1388" s="250"/>
      <c r="N1388" s="251"/>
      <c r="O1388" s="251"/>
      <c r="P1388" s="251"/>
      <c r="Q1388" s="251"/>
      <c r="R1388" s="251"/>
      <c r="S1388" s="251"/>
      <c r="T1388" s="252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53" t="s">
        <v>174</v>
      </c>
      <c r="AU1388" s="253" t="s">
        <v>82</v>
      </c>
      <c r="AV1388" s="13" t="s">
        <v>80</v>
      </c>
      <c r="AW1388" s="13" t="s">
        <v>34</v>
      </c>
      <c r="AX1388" s="13" t="s">
        <v>73</v>
      </c>
      <c r="AY1388" s="253" t="s">
        <v>164</v>
      </c>
    </row>
    <row r="1389" s="13" customFormat="1">
      <c r="A1389" s="13"/>
      <c r="B1389" s="244"/>
      <c r="C1389" s="245"/>
      <c r="D1389" s="240" t="s">
        <v>174</v>
      </c>
      <c r="E1389" s="246" t="s">
        <v>21</v>
      </c>
      <c r="F1389" s="247" t="s">
        <v>1249</v>
      </c>
      <c r="G1389" s="245"/>
      <c r="H1389" s="246" t="s">
        <v>21</v>
      </c>
      <c r="I1389" s="248"/>
      <c r="J1389" s="245"/>
      <c r="K1389" s="245"/>
      <c r="L1389" s="249"/>
      <c r="M1389" s="250"/>
      <c r="N1389" s="251"/>
      <c r="O1389" s="251"/>
      <c r="P1389" s="251"/>
      <c r="Q1389" s="251"/>
      <c r="R1389" s="251"/>
      <c r="S1389" s="251"/>
      <c r="T1389" s="252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53" t="s">
        <v>174</v>
      </c>
      <c r="AU1389" s="253" t="s">
        <v>82</v>
      </c>
      <c r="AV1389" s="13" t="s">
        <v>80</v>
      </c>
      <c r="AW1389" s="13" t="s">
        <v>34</v>
      </c>
      <c r="AX1389" s="13" t="s">
        <v>73</v>
      </c>
      <c r="AY1389" s="253" t="s">
        <v>164</v>
      </c>
    </row>
    <row r="1390" s="13" customFormat="1">
      <c r="A1390" s="13"/>
      <c r="B1390" s="244"/>
      <c r="C1390" s="245"/>
      <c r="D1390" s="240" t="s">
        <v>174</v>
      </c>
      <c r="E1390" s="246" t="s">
        <v>21</v>
      </c>
      <c r="F1390" s="247" t="s">
        <v>216</v>
      </c>
      <c r="G1390" s="245"/>
      <c r="H1390" s="246" t="s">
        <v>21</v>
      </c>
      <c r="I1390" s="248"/>
      <c r="J1390" s="245"/>
      <c r="K1390" s="245"/>
      <c r="L1390" s="249"/>
      <c r="M1390" s="250"/>
      <c r="N1390" s="251"/>
      <c r="O1390" s="251"/>
      <c r="P1390" s="251"/>
      <c r="Q1390" s="251"/>
      <c r="R1390" s="251"/>
      <c r="S1390" s="251"/>
      <c r="T1390" s="252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53" t="s">
        <v>174</v>
      </c>
      <c r="AU1390" s="253" t="s">
        <v>82</v>
      </c>
      <c r="AV1390" s="13" t="s">
        <v>80</v>
      </c>
      <c r="AW1390" s="13" t="s">
        <v>34</v>
      </c>
      <c r="AX1390" s="13" t="s">
        <v>73</v>
      </c>
      <c r="AY1390" s="253" t="s">
        <v>164</v>
      </c>
    </row>
    <row r="1391" s="14" customFormat="1">
      <c r="A1391" s="14"/>
      <c r="B1391" s="254"/>
      <c r="C1391" s="255"/>
      <c r="D1391" s="240" t="s">
        <v>174</v>
      </c>
      <c r="E1391" s="256" t="s">
        <v>21</v>
      </c>
      <c r="F1391" s="257" t="s">
        <v>1262</v>
      </c>
      <c r="G1391" s="255"/>
      <c r="H1391" s="258">
        <v>9.2550000000000008</v>
      </c>
      <c r="I1391" s="259"/>
      <c r="J1391" s="255"/>
      <c r="K1391" s="255"/>
      <c r="L1391" s="260"/>
      <c r="M1391" s="261"/>
      <c r="N1391" s="262"/>
      <c r="O1391" s="262"/>
      <c r="P1391" s="262"/>
      <c r="Q1391" s="262"/>
      <c r="R1391" s="262"/>
      <c r="S1391" s="262"/>
      <c r="T1391" s="263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64" t="s">
        <v>174</v>
      </c>
      <c r="AU1391" s="264" t="s">
        <v>82</v>
      </c>
      <c r="AV1391" s="14" t="s">
        <v>82</v>
      </c>
      <c r="AW1391" s="14" t="s">
        <v>34</v>
      </c>
      <c r="AX1391" s="14" t="s">
        <v>73</v>
      </c>
      <c r="AY1391" s="264" t="s">
        <v>164</v>
      </c>
    </row>
    <row r="1392" s="14" customFormat="1">
      <c r="A1392" s="14"/>
      <c r="B1392" s="254"/>
      <c r="C1392" s="255"/>
      <c r="D1392" s="240" t="s">
        <v>174</v>
      </c>
      <c r="E1392" s="256" t="s">
        <v>21</v>
      </c>
      <c r="F1392" s="257" t="s">
        <v>1263</v>
      </c>
      <c r="G1392" s="255"/>
      <c r="H1392" s="258">
        <v>3.0249999999999999</v>
      </c>
      <c r="I1392" s="259"/>
      <c r="J1392" s="255"/>
      <c r="K1392" s="255"/>
      <c r="L1392" s="260"/>
      <c r="M1392" s="261"/>
      <c r="N1392" s="262"/>
      <c r="O1392" s="262"/>
      <c r="P1392" s="262"/>
      <c r="Q1392" s="262"/>
      <c r="R1392" s="262"/>
      <c r="S1392" s="262"/>
      <c r="T1392" s="263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64" t="s">
        <v>174</v>
      </c>
      <c r="AU1392" s="264" t="s">
        <v>82</v>
      </c>
      <c r="AV1392" s="14" t="s">
        <v>82</v>
      </c>
      <c r="AW1392" s="14" t="s">
        <v>34</v>
      </c>
      <c r="AX1392" s="14" t="s">
        <v>73</v>
      </c>
      <c r="AY1392" s="264" t="s">
        <v>164</v>
      </c>
    </row>
    <row r="1393" s="14" customFormat="1">
      <c r="A1393" s="14"/>
      <c r="B1393" s="254"/>
      <c r="C1393" s="255"/>
      <c r="D1393" s="240" t="s">
        <v>174</v>
      </c>
      <c r="E1393" s="256" t="s">
        <v>21</v>
      </c>
      <c r="F1393" s="257" t="s">
        <v>1264</v>
      </c>
      <c r="G1393" s="255"/>
      <c r="H1393" s="258">
        <v>3.794</v>
      </c>
      <c r="I1393" s="259"/>
      <c r="J1393" s="255"/>
      <c r="K1393" s="255"/>
      <c r="L1393" s="260"/>
      <c r="M1393" s="261"/>
      <c r="N1393" s="262"/>
      <c r="O1393" s="262"/>
      <c r="P1393" s="262"/>
      <c r="Q1393" s="262"/>
      <c r="R1393" s="262"/>
      <c r="S1393" s="262"/>
      <c r="T1393" s="263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64" t="s">
        <v>174</v>
      </c>
      <c r="AU1393" s="264" t="s">
        <v>82</v>
      </c>
      <c r="AV1393" s="14" t="s">
        <v>82</v>
      </c>
      <c r="AW1393" s="14" t="s">
        <v>34</v>
      </c>
      <c r="AX1393" s="14" t="s">
        <v>73</v>
      </c>
      <c r="AY1393" s="264" t="s">
        <v>164</v>
      </c>
    </row>
    <row r="1394" s="16" customFormat="1">
      <c r="A1394" s="16"/>
      <c r="B1394" s="287"/>
      <c r="C1394" s="288"/>
      <c r="D1394" s="240" t="s">
        <v>174</v>
      </c>
      <c r="E1394" s="289" t="s">
        <v>21</v>
      </c>
      <c r="F1394" s="290" t="s">
        <v>514</v>
      </c>
      <c r="G1394" s="288"/>
      <c r="H1394" s="291">
        <v>16.074000000000002</v>
      </c>
      <c r="I1394" s="292"/>
      <c r="J1394" s="288"/>
      <c r="K1394" s="288"/>
      <c r="L1394" s="293"/>
      <c r="M1394" s="294"/>
      <c r="N1394" s="295"/>
      <c r="O1394" s="295"/>
      <c r="P1394" s="295"/>
      <c r="Q1394" s="295"/>
      <c r="R1394" s="295"/>
      <c r="S1394" s="295"/>
      <c r="T1394" s="296"/>
      <c r="U1394" s="16"/>
      <c r="V1394" s="16"/>
      <c r="W1394" s="16"/>
      <c r="X1394" s="16"/>
      <c r="Y1394" s="16"/>
      <c r="Z1394" s="16"/>
      <c r="AA1394" s="16"/>
      <c r="AB1394" s="16"/>
      <c r="AC1394" s="16"/>
      <c r="AD1394" s="16"/>
      <c r="AE1394" s="16"/>
      <c r="AT1394" s="297" t="s">
        <v>174</v>
      </c>
      <c r="AU1394" s="297" t="s">
        <v>82</v>
      </c>
      <c r="AV1394" s="16" t="s">
        <v>186</v>
      </c>
      <c r="AW1394" s="16" t="s">
        <v>34</v>
      </c>
      <c r="AX1394" s="16" t="s">
        <v>73</v>
      </c>
      <c r="AY1394" s="297" t="s">
        <v>164</v>
      </c>
    </row>
    <row r="1395" s="15" customFormat="1">
      <c r="A1395" s="15"/>
      <c r="B1395" s="276"/>
      <c r="C1395" s="277"/>
      <c r="D1395" s="240" t="s">
        <v>174</v>
      </c>
      <c r="E1395" s="278" t="s">
        <v>21</v>
      </c>
      <c r="F1395" s="279" t="s">
        <v>225</v>
      </c>
      <c r="G1395" s="277"/>
      <c r="H1395" s="280">
        <v>16.074000000000002</v>
      </c>
      <c r="I1395" s="281"/>
      <c r="J1395" s="277"/>
      <c r="K1395" s="277"/>
      <c r="L1395" s="282"/>
      <c r="M1395" s="283"/>
      <c r="N1395" s="284"/>
      <c r="O1395" s="284"/>
      <c r="P1395" s="284"/>
      <c r="Q1395" s="284"/>
      <c r="R1395" s="284"/>
      <c r="S1395" s="284"/>
      <c r="T1395" s="285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86" t="s">
        <v>174</v>
      </c>
      <c r="AU1395" s="286" t="s">
        <v>82</v>
      </c>
      <c r="AV1395" s="15" t="s">
        <v>171</v>
      </c>
      <c r="AW1395" s="15" t="s">
        <v>34</v>
      </c>
      <c r="AX1395" s="15" t="s">
        <v>80</v>
      </c>
      <c r="AY1395" s="286" t="s">
        <v>164</v>
      </c>
    </row>
    <row r="1396" s="2" customFormat="1" ht="21.75" customHeight="1">
      <c r="A1396" s="39"/>
      <c r="B1396" s="40"/>
      <c r="C1396" s="227" t="s">
        <v>1265</v>
      </c>
      <c r="D1396" s="227" t="s">
        <v>166</v>
      </c>
      <c r="E1396" s="228" t="s">
        <v>1266</v>
      </c>
      <c r="F1396" s="229" t="s">
        <v>1267</v>
      </c>
      <c r="G1396" s="230" t="s">
        <v>204</v>
      </c>
      <c r="H1396" s="231">
        <v>4.0990000000000002</v>
      </c>
      <c r="I1396" s="232"/>
      <c r="J1396" s="233">
        <f>ROUND(I1396*H1396,2)</f>
        <v>0</v>
      </c>
      <c r="K1396" s="229" t="s">
        <v>170</v>
      </c>
      <c r="L1396" s="45"/>
      <c r="M1396" s="234" t="s">
        <v>21</v>
      </c>
      <c r="N1396" s="235" t="s">
        <v>44</v>
      </c>
      <c r="O1396" s="85"/>
      <c r="P1396" s="236">
        <f>O1396*H1396</f>
        <v>0</v>
      </c>
      <c r="Q1396" s="236">
        <v>0</v>
      </c>
      <c r="R1396" s="236">
        <f>Q1396*H1396</f>
        <v>0</v>
      </c>
      <c r="S1396" s="236">
        <v>0.048000000000000001</v>
      </c>
      <c r="T1396" s="237">
        <f>S1396*H1396</f>
        <v>0.19675200000000001</v>
      </c>
      <c r="U1396" s="39"/>
      <c r="V1396" s="39"/>
      <c r="W1396" s="39"/>
      <c r="X1396" s="39"/>
      <c r="Y1396" s="39"/>
      <c r="Z1396" s="39"/>
      <c r="AA1396" s="39"/>
      <c r="AB1396" s="39"/>
      <c r="AC1396" s="39"/>
      <c r="AD1396" s="39"/>
      <c r="AE1396" s="39"/>
      <c r="AR1396" s="238" t="s">
        <v>171</v>
      </c>
      <c r="AT1396" s="238" t="s">
        <v>166</v>
      </c>
      <c r="AU1396" s="238" t="s">
        <v>82</v>
      </c>
      <c r="AY1396" s="18" t="s">
        <v>164</v>
      </c>
      <c r="BE1396" s="239">
        <f>IF(N1396="základní",J1396,0)</f>
        <v>0</v>
      </c>
      <c r="BF1396" s="239">
        <f>IF(N1396="snížená",J1396,0)</f>
        <v>0</v>
      </c>
      <c r="BG1396" s="239">
        <f>IF(N1396="zákl. přenesená",J1396,0)</f>
        <v>0</v>
      </c>
      <c r="BH1396" s="239">
        <f>IF(N1396="sníž. přenesená",J1396,0)</f>
        <v>0</v>
      </c>
      <c r="BI1396" s="239">
        <f>IF(N1396="nulová",J1396,0)</f>
        <v>0</v>
      </c>
      <c r="BJ1396" s="18" t="s">
        <v>80</v>
      </c>
      <c r="BK1396" s="239">
        <f>ROUND(I1396*H1396,2)</f>
        <v>0</v>
      </c>
      <c r="BL1396" s="18" t="s">
        <v>171</v>
      </c>
      <c r="BM1396" s="238" t="s">
        <v>1268</v>
      </c>
    </row>
    <row r="1397" s="2" customFormat="1">
      <c r="A1397" s="39"/>
      <c r="B1397" s="40"/>
      <c r="C1397" s="41"/>
      <c r="D1397" s="240" t="s">
        <v>173</v>
      </c>
      <c r="E1397" s="41"/>
      <c r="F1397" s="241" t="s">
        <v>1267</v>
      </c>
      <c r="G1397" s="41"/>
      <c r="H1397" s="41"/>
      <c r="I1397" s="147"/>
      <c r="J1397" s="41"/>
      <c r="K1397" s="41"/>
      <c r="L1397" s="45"/>
      <c r="M1397" s="242"/>
      <c r="N1397" s="243"/>
      <c r="O1397" s="85"/>
      <c r="P1397" s="85"/>
      <c r="Q1397" s="85"/>
      <c r="R1397" s="85"/>
      <c r="S1397" s="85"/>
      <c r="T1397" s="86"/>
      <c r="U1397" s="39"/>
      <c r="V1397" s="39"/>
      <c r="W1397" s="39"/>
      <c r="X1397" s="39"/>
      <c r="Y1397" s="39"/>
      <c r="Z1397" s="39"/>
      <c r="AA1397" s="39"/>
      <c r="AB1397" s="39"/>
      <c r="AC1397" s="39"/>
      <c r="AD1397" s="39"/>
      <c r="AE1397" s="39"/>
      <c r="AT1397" s="18" t="s">
        <v>173</v>
      </c>
      <c r="AU1397" s="18" t="s">
        <v>82</v>
      </c>
    </row>
    <row r="1398" s="13" customFormat="1">
      <c r="A1398" s="13"/>
      <c r="B1398" s="244"/>
      <c r="C1398" s="245"/>
      <c r="D1398" s="240" t="s">
        <v>174</v>
      </c>
      <c r="E1398" s="246" t="s">
        <v>21</v>
      </c>
      <c r="F1398" s="247" t="s">
        <v>1269</v>
      </c>
      <c r="G1398" s="245"/>
      <c r="H1398" s="246" t="s">
        <v>21</v>
      </c>
      <c r="I1398" s="248"/>
      <c r="J1398" s="245"/>
      <c r="K1398" s="245"/>
      <c r="L1398" s="249"/>
      <c r="M1398" s="250"/>
      <c r="N1398" s="251"/>
      <c r="O1398" s="251"/>
      <c r="P1398" s="251"/>
      <c r="Q1398" s="251"/>
      <c r="R1398" s="251"/>
      <c r="S1398" s="251"/>
      <c r="T1398" s="252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53" t="s">
        <v>174</v>
      </c>
      <c r="AU1398" s="253" t="s">
        <v>82</v>
      </c>
      <c r="AV1398" s="13" t="s">
        <v>80</v>
      </c>
      <c r="AW1398" s="13" t="s">
        <v>34</v>
      </c>
      <c r="AX1398" s="13" t="s">
        <v>73</v>
      </c>
      <c r="AY1398" s="253" t="s">
        <v>164</v>
      </c>
    </row>
    <row r="1399" s="13" customFormat="1">
      <c r="A1399" s="13"/>
      <c r="B1399" s="244"/>
      <c r="C1399" s="245"/>
      <c r="D1399" s="240" t="s">
        <v>174</v>
      </c>
      <c r="E1399" s="246" t="s">
        <v>21</v>
      </c>
      <c r="F1399" s="247" t="s">
        <v>1249</v>
      </c>
      <c r="G1399" s="245"/>
      <c r="H1399" s="246" t="s">
        <v>21</v>
      </c>
      <c r="I1399" s="248"/>
      <c r="J1399" s="245"/>
      <c r="K1399" s="245"/>
      <c r="L1399" s="249"/>
      <c r="M1399" s="250"/>
      <c r="N1399" s="251"/>
      <c r="O1399" s="251"/>
      <c r="P1399" s="251"/>
      <c r="Q1399" s="251"/>
      <c r="R1399" s="251"/>
      <c r="S1399" s="251"/>
      <c r="T1399" s="252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53" t="s">
        <v>174</v>
      </c>
      <c r="AU1399" s="253" t="s">
        <v>82</v>
      </c>
      <c r="AV1399" s="13" t="s">
        <v>80</v>
      </c>
      <c r="AW1399" s="13" t="s">
        <v>34</v>
      </c>
      <c r="AX1399" s="13" t="s">
        <v>73</v>
      </c>
      <c r="AY1399" s="253" t="s">
        <v>164</v>
      </c>
    </row>
    <row r="1400" s="13" customFormat="1">
      <c r="A1400" s="13"/>
      <c r="B1400" s="244"/>
      <c r="C1400" s="245"/>
      <c r="D1400" s="240" t="s">
        <v>174</v>
      </c>
      <c r="E1400" s="246" t="s">
        <v>21</v>
      </c>
      <c r="F1400" s="247" t="s">
        <v>216</v>
      </c>
      <c r="G1400" s="245"/>
      <c r="H1400" s="246" t="s">
        <v>21</v>
      </c>
      <c r="I1400" s="248"/>
      <c r="J1400" s="245"/>
      <c r="K1400" s="245"/>
      <c r="L1400" s="249"/>
      <c r="M1400" s="250"/>
      <c r="N1400" s="251"/>
      <c r="O1400" s="251"/>
      <c r="P1400" s="251"/>
      <c r="Q1400" s="251"/>
      <c r="R1400" s="251"/>
      <c r="S1400" s="251"/>
      <c r="T1400" s="252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53" t="s">
        <v>174</v>
      </c>
      <c r="AU1400" s="253" t="s">
        <v>82</v>
      </c>
      <c r="AV1400" s="13" t="s">
        <v>80</v>
      </c>
      <c r="AW1400" s="13" t="s">
        <v>34</v>
      </c>
      <c r="AX1400" s="13" t="s">
        <v>73</v>
      </c>
      <c r="AY1400" s="253" t="s">
        <v>164</v>
      </c>
    </row>
    <row r="1401" s="14" customFormat="1">
      <c r="A1401" s="14"/>
      <c r="B1401" s="254"/>
      <c r="C1401" s="255"/>
      <c r="D1401" s="240" t="s">
        <v>174</v>
      </c>
      <c r="E1401" s="256" t="s">
        <v>21</v>
      </c>
      <c r="F1401" s="257" t="s">
        <v>1270</v>
      </c>
      <c r="G1401" s="255"/>
      <c r="H1401" s="258">
        <v>0.33000000000000002</v>
      </c>
      <c r="I1401" s="259"/>
      <c r="J1401" s="255"/>
      <c r="K1401" s="255"/>
      <c r="L1401" s="260"/>
      <c r="M1401" s="261"/>
      <c r="N1401" s="262"/>
      <c r="O1401" s="262"/>
      <c r="P1401" s="262"/>
      <c r="Q1401" s="262"/>
      <c r="R1401" s="262"/>
      <c r="S1401" s="262"/>
      <c r="T1401" s="263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64" t="s">
        <v>174</v>
      </c>
      <c r="AU1401" s="264" t="s">
        <v>82</v>
      </c>
      <c r="AV1401" s="14" t="s">
        <v>82</v>
      </c>
      <c r="AW1401" s="14" t="s">
        <v>34</v>
      </c>
      <c r="AX1401" s="14" t="s">
        <v>73</v>
      </c>
      <c r="AY1401" s="264" t="s">
        <v>164</v>
      </c>
    </row>
    <row r="1402" s="13" customFormat="1">
      <c r="A1402" s="13"/>
      <c r="B1402" s="244"/>
      <c r="C1402" s="245"/>
      <c r="D1402" s="240" t="s">
        <v>174</v>
      </c>
      <c r="E1402" s="246" t="s">
        <v>21</v>
      </c>
      <c r="F1402" s="247" t="s">
        <v>220</v>
      </c>
      <c r="G1402" s="245"/>
      <c r="H1402" s="246" t="s">
        <v>21</v>
      </c>
      <c r="I1402" s="248"/>
      <c r="J1402" s="245"/>
      <c r="K1402" s="245"/>
      <c r="L1402" s="249"/>
      <c r="M1402" s="250"/>
      <c r="N1402" s="251"/>
      <c r="O1402" s="251"/>
      <c r="P1402" s="251"/>
      <c r="Q1402" s="251"/>
      <c r="R1402" s="251"/>
      <c r="S1402" s="251"/>
      <c r="T1402" s="252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53" t="s">
        <v>174</v>
      </c>
      <c r="AU1402" s="253" t="s">
        <v>82</v>
      </c>
      <c r="AV1402" s="13" t="s">
        <v>80</v>
      </c>
      <c r="AW1402" s="13" t="s">
        <v>34</v>
      </c>
      <c r="AX1402" s="13" t="s">
        <v>73</v>
      </c>
      <c r="AY1402" s="253" t="s">
        <v>164</v>
      </c>
    </row>
    <row r="1403" s="14" customFormat="1">
      <c r="A1403" s="14"/>
      <c r="B1403" s="254"/>
      <c r="C1403" s="255"/>
      <c r="D1403" s="240" t="s">
        <v>174</v>
      </c>
      <c r="E1403" s="256" t="s">
        <v>21</v>
      </c>
      <c r="F1403" s="257" t="s">
        <v>1271</v>
      </c>
      <c r="G1403" s="255"/>
      <c r="H1403" s="258">
        <v>2.8410000000000002</v>
      </c>
      <c r="I1403" s="259"/>
      <c r="J1403" s="255"/>
      <c r="K1403" s="255"/>
      <c r="L1403" s="260"/>
      <c r="M1403" s="261"/>
      <c r="N1403" s="262"/>
      <c r="O1403" s="262"/>
      <c r="P1403" s="262"/>
      <c r="Q1403" s="262"/>
      <c r="R1403" s="262"/>
      <c r="S1403" s="262"/>
      <c r="T1403" s="263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64" t="s">
        <v>174</v>
      </c>
      <c r="AU1403" s="264" t="s">
        <v>82</v>
      </c>
      <c r="AV1403" s="14" t="s">
        <v>82</v>
      </c>
      <c r="AW1403" s="14" t="s">
        <v>34</v>
      </c>
      <c r="AX1403" s="14" t="s">
        <v>73</v>
      </c>
      <c r="AY1403" s="264" t="s">
        <v>164</v>
      </c>
    </row>
    <row r="1404" s="14" customFormat="1">
      <c r="A1404" s="14"/>
      <c r="B1404" s="254"/>
      <c r="C1404" s="255"/>
      <c r="D1404" s="240" t="s">
        <v>174</v>
      </c>
      <c r="E1404" s="256" t="s">
        <v>21</v>
      </c>
      <c r="F1404" s="257" t="s">
        <v>1272</v>
      </c>
      <c r="G1404" s="255"/>
      <c r="H1404" s="258">
        <v>0.92800000000000005</v>
      </c>
      <c r="I1404" s="259"/>
      <c r="J1404" s="255"/>
      <c r="K1404" s="255"/>
      <c r="L1404" s="260"/>
      <c r="M1404" s="261"/>
      <c r="N1404" s="262"/>
      <c r="O1404" s="262"/>
      <c r="P1404" s="262"/>
      <c r="Q1404" s="262"/>
      <c r="R1404" s="262"/>
      <c r="S1404" s="262"/>
      <c r="T1404" s="263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64" t="s">
        <v>174</v>
      </c>
      <c r="AU1404" s="264" t="s">
        <v>82</v>
      </c>
      <c r="AV1404" s="14" t="s">
        <v>82</v>
      </c>
      <c r="AW1404" s="14" t="s">
        <v>34</v>
      </c>
      <c r="AX1404" s="14" t="s">
        <v>73</v>
      </c>
      <c r="AY1404" s="264" t="s">
        <v>164</v>
      </c>
    </row>
    <row r="1405" s="15" customFormat="1">
      <c r="A1405" s="15"/>
      <c r="B1405" s="276"/>
      <c r="C1405" s="277"/>
      <c r="D1405" s="240" t="s">
        <v>174</v>
      </c>
      <c r="E1405" s="278" t="s">
        <v>21</v>
      </c>
      <c r="F1405" s="279" t="s">
        <v>225</v>
      </c>
      <c r="G1405" s="277"/>
      <c r="H1405" s="280">
        <v>4.0990000000000002</v>
      </c>
      <c r="I1405" s="281"/>
      <c r="J1405" s="277"/>
      <c r="K1405" s="277"/>
      <c r="L1405" s="282"/>
      <c r="M1405" s="283"/>
      <c r="N1405" s="284"/>
      <c r="O1405" s="284"/>
      <c r="P1405" s="284"/>
      <c r="Q1405" s="284"/>
      <c r="R1405" s="284"/>
      <c r="S1405" s="284"/>
      <c r="T1405" s="285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15"/>
      <c r="AT1405" s="286" t="s">
        <v>174</v>
      </c>
      <c r="AU1405" s="286" t="s">
        <v>82</v>
      </c>
      <c r="AV1405" s="15" t="s">
        <v>171</v>
      </c>
      <c r="AW1405" s="15" t="s">
        <v>34</v>
      </c>
      <c r="AX1405" s="15" t="s">
        <v>80</v>
      </c>
      <c r="AY1405" s="286" t="s">
        <v>164</v>
      </c>
    </row>
    <row r="1406" s="2" customFormat="1" ht="21.75" customHeight="1">
      <c r="A1406" s="39"/>
      <c r="B1406" s="40"/>
      <c r="C1406" s="227" t="s">
        <v>1273</v>
      </c>
      <c r="D1406" s="227" t="s">
        <v>166</v>
      </c>
      <c r="E1406" s="228" t="s">
        <v>1274</v>
      </c>
      <c r="F1406" s="229" t="s">
        <v>1275</v>
      </c>
      <c r="G1406" s="230" t="s">
        <v>204</v>
      </c>
      <c r="H1406" s="231">
        <v>60.177999999999997</v>
      </c>
      <c r="I1406" s="232"/>
      <c r="J1406" s="233">
        <f>ROUND(I1406*H1406,2)</f>
        <v>0</v>
      </c>
      <c r="K1406" s="229" t="s">
        <v>170</v>
      </c>
      <c r="L1406" s="45"/>
      <c r="M1406" s="234" t="s">
        <v>21</v>
      </c>
      <c r="N1406" s="235" t="s">
        <v>44</v>
      </c>
      <c r="O1406" s="85"/>
      <c r="P1406" s="236">
        <f>O1406*H1406</f>
        <v>0</v>
      </c>
      <c r="Q1406" s="236">
        <v>0</v>
      </c>
      <c r="R1406" s="236">
        <f>Q1406*H1406</f>
        <v>0</v>
      </c>
      <c r="S1406" s="236">
        <v>0.037999999999999999</v>
      </c>
      <c r="T1406" s="237">
        <f>S1406*H1406</f>
        <v>2.2867639999999998</v>
      </c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R1406" s="238" t="s">
        <v>171</v>
      </c>
      <c r="AT1406" s="238" t="s">
        <v>166</v>
      </c>
      <c r="AU1406" s="238" t="s">
        <v>82</v>
      </c>
      <c r="AY1406" s="18" t="s">
        <v>164</v>
      </c>
      <c r="BE1406" s="239">
        <f>IF(N1406="základní",J1406,0)</f>
        <v>0</v>
      </c>
      <c r="BF1406" s="239">
        <f>IF(N1406="snížená",J1406,0)</f>
        <v>0</v>
      </c>
      <c r="BG1406" s="239">
        <f>IF(N1406="zákl. přenesená",J1406,0)</f>
        <v>0</v>
      </c>
      <c r="BH1406" s="239">
        <f>IF(N1406="sníž. přenesená",J1406,0)</f>
        <v>0</v>
      </c>
      <c r="BI1406" s="239">
        <f>IF(N1406="nulová",J1406,0)</f>
        <v>0</v>
      </c>
      <c r="BJ1406" s="18" t="s">
        <v>80</v>
      </c>
      <c r="BK1406" s="239">
        <f>ROUND(I1406*H1406,2)</f>
        <v>0</v>
      </c>
      <c r="BL1406" s="18" t="s">
        <v>171</v>
      </c>
      <c r="BM1406" s="238" t="s">
        <v>1276</v>
      </c>
    </row>
    <row r="1407" s="2" customFormat="1">
      <c r="A1407" s="39"/>
      <c r="B1407" s="40"/>
      <c r="C1407" s="41"/>
      <c r="D1407" s="240" t="s">
        <v>173</v>
      </c>
      <c r="E1407" s="41"/>
      <c r="F1407" s="241" t="s">
        <v>1275</v>
      </c>
      <c r="G1407" s="41"/>
      <c r="H1407" s="41"/>
      <c r="I1407" s="147"/>
      <c r="J1407" s="41"/>
      <c r="K1407" s="41"/>
      <c r="L1407" s="45"/>
      <c r="M1407" s="242"/>
      <c r="N1407" s="243"/>
      <c r="O1407" s="85"/>
      <c r="P1407" s="85"/>
      <c r="Q1407" s="85"/>
      <c r="R1407" s="85"/>
      <c r="S1407" s="85"/>
      <c r="T1407" s="86"/>
      <c r="U1407" s="39"/>
      <c r="V1407" s="39"/>
      <c r="W1407" s="39"/>
      <c r="X1407" s="39"/>
      <c r="Y1407" s="39"/>
      <c r="Z1407" s="39"/>
      <c r="AA1407" s="39"/>
      <c r="AB1407" s="39"/>
      <c r="AC1407" s="39"/>
      <c r="AD1407" s="39"/>
      <c r="AE1407" s="39"/>
      <c r="AT1407" s="18" t="s">
        <v>173</v>
      </c>
      <c r="AU1407" s="18" t="s">
        <v>82</v>
      </c>
    </row>
    <row r="1408" s="13" customFormat="1">
      <c r="A1408" s="13"/>
      <c r="B1408" s="244"/>
      <c r="C1408" s="245"/>
      <c r="D1408" s="240" t="s">
        <v>174</v>
      </c>
      <c r="E1408" s="246" t="s">
        <v>21</v>
      </c>
      <c r="F1408" s="247" t="s">
        <v>216</v>
      </c>
      <c r="G1408" s="245"/>
      <c r="H1408" s="246" t="s">
        <v>21</v>
      </c>
      <c r="I1408" s="248"/>
      <c r="J1408" s="245"/>
      <c r="K1408" s="245"/>
      <c r="L1408" s="249"/>
      <c r="M1408" s="250"/>
      <c r="N1408" s="251"/>
      <c r="O1408" s="251"/>
      <c r="P1408" s="251"/>
      <c r="Q1408" s="251"/>
      <c r="R1408" s="251"/>
      <c r="S1408" s="251"/>
      <c r="T1408" s="252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53" t="s">
        <v>174</v>
      </c>
      <c r="AU1408" s="253" t="s">
        <v>82</v>
      </c>
      <c r="AV1408" s="13" t="s">
        <v>80</v>
      </c>
      <c r="AW1408" s="13" t="s">
        <v>34</v>
      </c>
      <c r="AX1408" s="13" t="s">
        <v>73</v>
      </c>
      <c r="AY1408" s="253" t="s">
        <v>164</v>
      </c>
    </row>
    <row r="1409" s="14" customFormat="1">
      <c r="A1409" s="14"/>
      <c r="B1409" s="254"/>
      <c r="C1409" s="255"/>
      <c r="D1409" s="240" t="s">
        <v>174</v>
      </c>
      <c r="E1409" s="256" t="s">
        <v>21</v>
      </c>
      <c r="F1409" s="257" t="s">
        <v>1277</v>
      </c>
      <c r="G1409" s="255"/>
      <c r="H1409" s="258">
        <v>1.5620000000000001</v>
      </c>
      <c r="I1409" s="259"/>
      <c r="J1409" s="255"/>
      <c r="K1409" s="255"/>
      <c r="L1409" s="260"/>
      <c r="M1409" s="261"/>
      <c r="N1409" s="262"/>
      <c r="O1409" s="262"/>
      <c r="P1409" s="262"/>
      <c r="Q1409" s="262"/>
      <c r="R1409" s="262"/>
      <c r="S1409" s="262"/>
      <c r="T1409" s="263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64" t="s">
        <v>174</v>
      </c>
      <c r="AU1409" s="264" t="s">
        <v>82</v>
      </c>
      <c r="AV1409" s="14" t="s">
        <v>82</v>
      </c>
      <c r="AW1409" s="14" t="s">
        <v>34</v>
      </c>
      <c r="AX1409" s="14" t="s">
        <v>73</v>
      </c>
      <c r="AY1409" s="264" t="s">
        <v>164</v>
      </c>
    </row>
    <row r="1410" s="14" customFormat="1">
      <c r="A1410" s="14"/>
      <c r="B1410" s="254"/>
      <c r="C1410" s="255"/>
      <c r="D1410" s="240" t="s">
        <v>174</v>
      </c>
      <c r="E1410" s="256" t="s">
        <v>21</v>
      </c>
      <c r="F1410" s="257" t="s">
        <v>598</v>
      </c>
      <c r="G1410" s="255"/>
      <c r="H1410" s="258">
        <v>5.0140000000000002</v>
      </c>
      <c r="I1410" s="259"/>
      <c r="J1410" s="255"/>
      <c r="K1410" s="255"/>
      <c r="L1410" s="260"/>
      <c r="M1410" s="261"/>
      <c r="N1410" s="262"/>
      <c r="O1410" s="262"/>
      <c r="P1410" s="262"/>
      <c r="Q1410" s="262"/>
      <c r="R1410" s="262"/>
      <c r="S1410" s="262"/>
      <c r="T1410" s="263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64" t="s">
        <v>174</v>
      </c>
      <c r="AU1410" s="264" t="s">
        <v>82</v>
      </c>
      <c r="AV1410" s="14" t="s">
        <v>82</v>
      </c>
      <c r="AW1410" s="14" t="s">
        <v>34</v>
      </c>
      <c r="AX1410" s="14" t="s">
        <v>73</v>
      </c>
      <c r="AY1410" s="264" t="s">
        <v>164</v>
      </c>
    </row>
    <row r="1411" s="14" customFormat="1">
      <c r="A1411" s="14"/>
      <c r="B1411" s="254"/>
      <c r="C1411" s="255"/>
      <c r="D1411" s="240" t="s">
        <v>174</v>
      </c>
      <c r="E1411" s="256" t="s">
        <v>21</v>
      </c>
      <c r="F1411" s="257" t="s">
        <v>1278</v>
      </c>
      <c r="G1411" s="255"/>
      <c r="H1411" s="258">
        <v>7.0220000000000002</v>
      </c>
      <c r="I1411" s="259"/>
      <c r="J1411" s="255"/>
      <c r="K1411" s="255"/>
      <c r="L1411" s="260"/>
      <c r="M1411" s="261"/>
      <c r="N1411" s="262"/>
      <c r="O1411" s="262"/>
      <c r="P1411" s="262"/>
      <c r="Q1411" s="262"/>
      <c r="R1411" s="262"/>
      <c r="S1411" s="262"/>
      <c r="T1411" s="263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64" t="s">
        <v>174</v>
      </c>
      <c r="AU1411" s="264" t="s">
        <v>82</v>
      </c>
      <c r="AV1411" s="14" t="s">
        <v>82</v>
      </c>
      <c r="AW1411" s="14" t="s">
        <v>34</v>
      </c>
      <c r="AX1411" s="14" t="s">
        <v>73</v>
      </c>
      <c r="AY1411" s="264" t="s">
        <v>164</v>
      </c>
    </row>
    <row r="1412" s="14" customFormat="1">
      <c r="A1412" s="14"/>
      <c r="B1412" s="254"/>
      <c r="C1412" s="255"/>
      <c r="D1412" s="240" t="s">
        <v>174</v>
      </c>
      <c r="E1412" s="256" t="s">
        <v>21</v>
      </c>
      <c r="F1412" s="257" t="s">
        <v>1279</v>
      </c>
      <c r="G1412" s="255"/>
      <c r="H1412" s="258">
        <v>1.4350000000000001</v>
      </c>
      <c r="I1412" s="259"/>
      <c r="J1412" s="255"/>
      <c r="K1412" s="255"/>
      <c r="L1412" s="260"/>
      <c r="M1412" s="261"/>
      <c r="N1412" s="262"/>
      <c r="O1412" s="262"/>
      <c r="P1412" s="262"/>
      <c r="Q1412" s="262"/>
      <c r="R1412" s="262"/>
      <c r="S1412" s="262"/>
      <c r="T1412" s="263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64" t="s">
        <v>174</v>
      </c>
      <c r="AU1412" s="264" t="s">
        <v>82</v>
      </c>
      <c r="AV1412" s="14" t="s">
        <v>82</v>
      </c>
      <c r="AW1412" s="14" t="s">
        <v>34</v>
      </c>
      <c r="AX1412" s="14" t="s">
        <v>73</v>
      </c>
      <c r="AY1412" s="264" t="s">
        <v>164</v>
      </c>
    </row>
    <row r="1413" s="14" customFormat="1">
      <c r="A1413" s="14"/>
      <c r="B1413" s="254"/>
      <c r="C1413" s="255"/>
      <c r="D1413" s="240" t="s">
        <v>174</v>
      </c>
      <c r="E1413" s="256" t="s">
        <v>21</v>
      </c>
      <c r="F1413" s="257" t="s">
        <v>600</v>
      </c>
      <c r="G1413" s="255"/>
      <c r="H1413" s="258">
        <v>10.529999999999999</v>
      </c>
      <c r="I1413" s="259"/>
      <c r="J1413" s="255"/>
      <c r="K1413" s="255"/>
      <c r="L1413" s="260"/>
      <c r="M1413" s="261"/>
      <c r="N1413" s="262"/>
      <c r="O1413" s="262"/>
      <c r="P1413" s="262"/>
      <c r="Q1413" s="262"/>
      <c r="R1413" s="262"/>
      <c r="S1413" s="262"/>
      <c r="T1413" s="263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64" t="s">
        <v>174</v>
      </c>
      <c r="AU1413" s="264" t="s">
        <v>82</v>
      </c>
      <c r="AV1413" s="14" t="s">
        <v>82</v>
      </c>
      <c r="AW1413" s="14" t="s">
        <v>34</v>
      </c>
      <c r="AX1413" s="14" t="s">
        <v>73</v>
      </c>
      <c r="AY1413" s="264" t="s">
        <v>164</v>
      </c>
    </row>
    <row r="1414" s="14" customFormat="1">
      <c r="A1414" s="14"/>
      <c r="B1414" s="254"/>
      <c r="C1414" s="255"/>
      <c r="D1414" s="240" t="s">
        <v>174</v>
      </c>
      <c r="E1414" s="256" t="s">
        <v>21</v>
      </c>
      <c r="F1414" s="257" t="s">
        <v>1280</v>
      </c>
      <c r="G1414" s="255"/>
      <c r="H1414" s="258">
        <v>5.7380000000000004</v>
      </c>
      <c r="I1414" s="259"/>
      <c r="J1414" s="255"/>
      <c r="K1414" s="255"/>
      <c r="L1414" s="260"/>
      <c r="M1414" s="261"/>
      <c r="N1414" s="262"/>
      <c r="O1414" s="262"/>
      <c r="P1414" s="262"/>
      <c r="Q1414" s="262"/>
      <c r="R1414" s="262"/>
      <c r="S1414" s="262"/>
      <c r="T1414" s="263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64" t="s">
        <v>174</v>
      </c>
      <c r="AU1414" s="264" t="s">
        <v>82</v>
      </c>
      <c r="AV1414" s="14" t="s">
        <v>82</v>
      </c>
      <c r="AW1414" s="14" t="s">
        <v>34</v>
      </c>
      <c r="AX1414" s="14" t="s">
        <v>73</v>
      </c>
      <c r="AY1414" s="264" t="s">
        <v>164</v>
      </c>
    </row>
    <row r="1415" s="14" customFormat="1">
      <c r="A1415" s="14"/>
      <c r="B1415" s="254"/>
      <c r="C1415" s="255"/>
      <c r="D1415" s="240" t="s">
        <v>174</v>
      </c>
      <c r="E1415" s="256" t="s">
        <v>21</v>
      </c>
      <c r="F1415" s="257" t="s">
        <v>1277</v>
      </c>
      <c r="G1415" s="255"/>
      <c r="H1415" s="258">
        <v>1.5620000000000001</v>
      </c>
      <c r="I1415" s="259"/>
      <c r="J1415" s="255"/>
      <c r="K1415" s="255"/>
      <c r="L1415" s="260"/>
      <c r="M1415" s="261"/>
      <c r="N1415" s="262"/>
      <c r="O1415" s="262"/>
      <c r="P1415" s="262"/>
      <c r="Q1415" s="262"/>
      <c r="R1415" s="262"/>
      <c r="S1415" s="262"/>
      <c r="T1415" s="263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64" t="s">
        <v>174</v>
      </c>
      <c r="AU1415" s="264" t="s">
        <v>82</v>
      </c>
      <c r="AV1415" s="14" t="s">
        <v>82</v>
      </c>
      <c r="AW1415" s="14" t="s">
        <v>34</v>
      </c>
      <c r="AX1415" s="14" t="s">
        <v>73</v>
      </c>
      <c r="AY1415" s="264" t="s">
        <v>164</v>
      </c>
    </row>
    <row r="1416" s="14" customFormat="1">
      <c r="A1416" s="14"/>
      <c r="B1416" s="254"/>
      <c r="C1416" s="255"/>
      <c r="D1416" s="240" t="s">
        <v>174</v>
      </c>
      <c r="E1416" s="256" t="s">
        <v>21</v>
      </c>
      <c r="F1416" s="257" t="s">
        <v>1281</v>
      </c>
      <c r="G1416" s="255"/>
      <c r="H1416" s="258">
        <v>1.3200000000000001</v>
      </c>
      <c r="I1416" s="259"/>
      <c r="J1416" s="255"/>
      <c r="K1416" s="255"/>
      <c r="L1416" s="260"/>
      <c r="M1416" s="261"/>
      <c r="N1416" s="262"/>
      <c r="O1416" s="262"/>
      <c r="P1416" s="262"/>
      <c r="Q1416" s="262"/>
      <c r="R1416" s="262"/>
      <c r="S1416" s="262"/>
      <c r="T1416" s="263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64" t="s">
        <v>174</v>
      </c>
      <c r="AU1416" s="264" t="s">
        <v>82</v>
      </c>
      <c r="AV1416" s="14" t="s">
        <v>82</v>
      </c>
      <c r="AW1416" s="14" t="s">
        <v>34</v>
      </c>
      <c r="AX1416" s="14" t="s">
        <v>73</v>
      </c>
      <c r="AY1416" s="264" t="s">
        <v>164</v>
      </c>
    </row>
    <row r="1417" s="14" customFormat="1">
      <c r="A1417" s="14"/>
      <c r="B1417" s="254"/>
      <c r="C1417" s="255"/>
      <c r="D1417" s="240" t="s">
        <v>174</v>
      </c>
      <c r="E1417" s="256" t="s">
        <v>21</v>
      </c>
      <c r="F1417" s="257" t="s">
        <v>1281</v>
      </c>
      <c r="G1417" s="255"/>
      <c r="H1417" s="258">
        <v>1.3200000000000001</v>
      </c>
      <c r="I1417" s="259"/>
      <c r="J1417" s="255"/>
      <c r="K1417" s="255"/>
      <c r="L1417" s="260"/>
      <c r="M1417" s="261"/>
      <c r="N1417" s="262"/>
      <c r="O1417" s="262"/>
      <c r="P1417" s="262"/>
      <c r="Q1417" s="262"/>
      <c r="R1417" s="262"/>
      <c r="S1417" s="262"/>
      <c r="T1417" s="263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64" t="s">
        <v>174</v>
      </c>
      <c r="AU1417" s="264" t="s">
        <v>82</v>
      </c>
      <c r="AV1417" s="14" t="s">
        <v>82</v>
      </c>
      <c r="AW1417" s="14" t="s">
        <v>34</v>
      </c>
      <c r="AX1417" s="14" t="s">
        <v>73</v>
      </c>
      <c r="AY1417" s="264" t="s">
        <v>164</v>
      </c>
    </row>
    <row r="1418" s="16" customFormat="1">
      <c r="A1418" s="16"/>
      <c r="B1418" s="287"/>
      <c r="C1418" s="288"/>
      <c r="D1418" s="240" t="s">
        <v>174</v>
      </c>
      <c r="E1418" s="289" t="s">
        <v>21</v>
      </c>
      <c r="F1418" s="290" t="s">
        <v>514</v>
      </c>
      <c r="G1418" s="288"/>
      <c r="H1418" s="291">
        <v>35.503</v>
      </c>
      <c r="I1418" s="292"/>
      <c r="J1418" s="288"/>
      <c r="K1418" s="288"/>
      <c r="L1418" s="293"/>
      <c r="M1418" s="294"/>
      <c r="N1418" s="295"/>
      <c r="O1418" s="295"/>
      <c r="P1418" s="295"/>
      <c r="Q1418" s="295"/>
      <c r="R1418" s="295"/>
      <c r="S1418" s="295"/>
      <c r="T1418" s="296"/>
      <c r="U1418" s="16"/>
      <c r="V1418" s="16"/>
      <c r="W1418" s="16"/>
      <c r="X1418" s="16"/>
      <c r="Y1418" s="16"/>
      <c r="Z1418" s="16"/>
      <c r="AA1418" s="16"/>
      <c r="AB1418" s="16"/>
      <c r="AC1418" s="16"/>
      <c r="AD1418" s="16"/>
      <c r="AE1418" s="16"/>
      <c r="AT1418" s="297" t="s">
        <v>174</v>
      </c>
      <c r="AU1418" s="297" t="s">
        <v>82</v>
      </c>
      <c r="AV1418" s="16" t="s">
        <v>186</v>
      </c>
      <c r="AW1418" s="16" t="s">
        <v>34</v>
      </c>
      <c r="AX1418" s="16" t="s">
        <v>73</v>
      </c>
      <c r="AY1418" s="297" t="s">
        <v>164</v>
      </c>
    </row>
    <row r="1419" s="13" customFormat="1">
      <c r="A1419" s="13"/>
      <c r="B1419" s="244"/>
      <c r="C1419" s="245"/>
      <c r="D1419" s="240" t="s">
        <v>174</v>
      </c>
      <c r="E1419" s="246" t="s">
        <v>21</v>
      </c>
      <c r="F1419" s="247" t="s">
        <v>1282</v>
      </c>
      <c r="G1419" s="245"/>
      <c r="H1419" s="246" t="s">
        <v>21</v>
      </c>
      <c r="I1419" s="248"/>
      <c r="J1419" s="245"/>
      <c r="K1419" s="245"/>
      <c r="L1419" s="249"/>
      <c r="M1419" s="250"/>
      <c r="N1419" s="251"/>
      <c r="O1419" s="251"/>
      <c r="P1419" s="251"/>
      <c r="Q1419" s="251"/>
      <c r="R1419" s="251"/>
      <c r="S1419" s="251"/>
      <c r="T1419" s="252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53" t="s">
        <v>174</v>
      </c>
      <c r="AU1419" s="253" t="s">
        <v>82</v>
      </c>
      <c r="AV1419" s="13" t="s">
        <v>80</v>
      </c>
      <c r="AW1419" s="13" t="s">
        <v>34</v>
      </c>
      <c r="AX1419" s="13" t="s">
        <v>73</v>
      </c>
      <c r="AY1419" s="253" t="s">
        <v>164</v>
      </c>
    </row>
    <row r="1420" s="14" customFormat="1">
      <c r="A1420" s="14"/>
      <c r="B1420" s="254"/>
      <c r="C1420" s="255"/>
      <c r="D1420" s="240" t="s">
        <v>174</v>
      </c>
      <c r="E1420" s="256" t="s">
        <v>21</v>
      </c>
      <c r="F1420" s="257" t="s">
        <v>604</v>
      </c>
      <c r="G1420" s="255"/>
      <c r="H1420" s="258">
        <v>22.050000000000001</v>
      </c>
      <c r="I1420" s="259"/>
      <c r="J1420" s="255"/>
      <c r="K1420" s="255"/>
      <c r="L1420" s="260"/>
      <c r="M1420" s="261"/>
      <c r="N1420" s="262"/>
      <c r="O1420" s="262"/>
      <c r="P1420" s="262"/>
      <c r="Q1420" s="262"/>
      <c r="R1420" s="262"/>
      <c r="S1420" s="262"/>
      <c r="T1420" s="263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64" t="s">
        <v>174</v>
      </c>
      <c r="AU1420" s="264" t="s">
        <v>82</v>
      </c>
      <c r="AV1420" s="14" t="s">
        <v>82</v>
      </c>
      <c r="AW1420" s="14" t="s">
        <v>34</v>
      </c>
      <c r="AX1420" s="14" t="s">
        <v>73</v>
      </c>
      <c r="AY1420" s="264" t="s">
        <v>164</v>
      </c>
    </row>
    <row r="1421" s="14" customFormat="1">
      <c r="A1421" s="14"/>
      <c r="B1421" s="254"/>
      <c r="C1421" s="255"/>
      <c r="D1421" s="240" t="s">
        <v>174</v>
      </c>
      <c r="E1421" s="256" t="s">
        <v>21</v>
      </c>
      <c r="F1421" s="257" t="s">
        <v>1283</v>
      </c>
      <c r="G1421" s="255"/>
      <c r="H1421" s="258">
        <v>2.625</v>
      </c>
      <c r="I1421" s="259"/>
      <c r="J1421" s="255"/>
      <c r="K1421" s="255"/>
      <c r="L1421" s="260"/>
      <c r="M1421" s="261"/>
      <c r="N1421" s="262"/>
      <c r="O1421" s="262"/>
      <c r="P1421" s="262"/>
      <c r="Q1421" s="262"/>
      <c r="R1421" s="262"/>
      <c r="S1421" s="262"/>
      <c r="T1421" s="263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64" t="s">
        <v>174</v>
      </c>
      <c r="AU1421" s="264" t="s">
        <v>82</v>
      </c>
      <c r="AV1421" s="14" t="s">
        <v>82</v>
      </c>
      <c r="AW1421" s="14" t="s">
        <v>34</v>
      </c>
      <c r="AX1421" s="14" t="s">
        <v>73</v>
      </c>
      <c r="AY1421" s="264" t="s">
        <v>164</v>
      </c>
    </row>
    <row r="1422" s="16" customFormat="1">
      <c r="A1422" s="16"/>
      <c r="B1422" s="287"/>
      <c r="C1422" s="288"/>
      <c r="D1422" s="240" t="s">
        <v>174</v>
      </c>
      <c r="E1422" s="289" t="s">
        <v>21</v>
      </c>
      <c r="F1422" s="290" t="s">
        <v>514</v>
      </c>
      <c r="G1422" s="288"/>
      <c r="H1422" s="291">
        <v>24.675000000000001</v>
      </c>
      <c r="I1422" s="292"/>
      <c r="J1422" s="288"/>
      <c r="K1422" s="288"/>
      <c r="L1422" s="293"/>
      <c r="M1422" s="294"/>
      <c r="N1422" s="295"/>
      <c r="O1422" s="295"/>
      <c r="P1422" s="295"/>
      <c r="Q1422" s="295"/>
      <c r="R1422" s="295"/>
      <c r="S1422" s="295"/>
      <c r="T1422" s="296"/>
      <c r="U1422" s="16"/>
      <c r="V1422" s="16"/>
      <c r="W1422" s="16"/>
      <c r="X1422" s="16"/>
      <c r="Y1422" s="16"/>
      <c r="Z1422" s="16"/>
      <c r="AA1422" s="16"/>
      <c r="AB1422" s="16"/>
      <c r="AC1422" s="16"/>
      <c r="AD1422" s="16"/>
      <c r="AE1422" s="16"/>
      <c r="AT1422" s="297" t="s">
        <v>174</v>
      </c>
      <c r="AU1422" s="297" t="s">
        <v>82</v>
      </c>
      <c r="AV1422" s="16" t="s">
        <v>186</v>
      </c>
      <c r="AW1422" s="16" t="s">
        <v>34</v>
      </c>
      <c r="AX1422" s="16" t="s">
        <v>73</v>
      </c>
      <c r="AY1422" s="297" t="s">
        <v>164</v>
      </c>
    </row>
    <row r="1423" s="15" customFormat="1">
      <c r="A1423" s="15"/>
      <c r="B1423" s="276"/>
      <c r="C1423" s="277"/>
      <c r="D1423" s="240" t="s">
        <v>174</v>
      </c>
      <c r="E1423" s="278" t="s">
        <v>21</v>
      </c>
      <c r="F1423" s="279" t="s">
        <v>225</v>
      </c>
      <c r="G1423" s="277"/>
      <c r="H1423" s="280">
        <v>60.177999999999997</v>
      </c>
      <c r="I1423" s="281"/>
      <c r="J1423" s="277"/>
      <c r="K1423" s="277"/>
      <c r="L1423" s="282"/>
      <c r="M1423" s="283"/>
      <c r="N1423" s="284"/>
      <c r="O1423" s="284"/>
      <c r="P1423" s="284"/>
      <c r="Q1423" s="284"/>
      <c r="R1423" s="284"/>
      <c r="S1423" s="284"/>
      <c r="T1423" s="285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86" t="s">
        <v>174</v>
      </c>
      <c r="AU1423" s="286" t="s">
        <v>82</v>
      </c>
      <c r="AV1423" s="15" t="s">
        <v>171</v>
      </c>
      <c r="AW1423" s="15" t="s">
        <v>34</v>
      </c>
      <c r="AX1423" s="15" t="s">
        <v>80</v>
      </c>
      <c r="AY1423" s="286" t="s">
        <v>164</v>
      </c>
    </row>
    <row r="1424" s="2" customFormat="1" ht="21.75" customHeight="1">
      <c r="A1424" s="39"/>
      <c r="B1424" s="40"/>
      <c r="C1424" s="227" t="s">
        <v>1284</v>
      </c>
      <c r="D1424" s="227" t="s">
        <v>166</v>
      </c>
      <c r="E1424" s="228" t="s">
        <v>1285</v>
      </c>
      <c r="F1424" s="229" t="s">
        <v>1286</v>
      </c>
      <c r="G1424" s="230" t="s">
        <v>204</v>
      </c>
      <c r="H1424" s="231">
        <v>5.3630000000000004</v>
      </c>
      <c r="I1424" s="232"/>
      <c r="J1424" s="233">
        <f>ROUND(I1424*H1424,2)</f>
        <v>0</v>
      </c>
      <c r="K1424" s="229" t="s">
        <v>170</v>
      </c>
      <c r="L1424" s="45"/>
      <c r="M1424" s="234" t="s">
        <v>21</v>
      </c>
      <c r="N1424" s="235" t="s">
        <v>44</v>
      </c>
      <c r="O1424" s="85"/>
      <c r="P1424" s="236">
        <f>O1424*H1424</f>
        <v>0</v>
      </c>
      <c r="Q1424" s="236">
        <v>0</v>
      </c>
      <c r="R1424" s="236">
        <f>Q1424*H1424</f>
        <v>0</v>
      </c>
      <c r="S1424" s="236">
        <v>0.034000000000000002</v>
      </c>
      <c r="T1424" s="237">
        <f>S1424*H1424</f>
        <v>0.18234200000000003</v>
      </c>
      <c r="U1424" s="39"/>
      <c r="V1424" s="39"/>
      <c r="W1424" s="39"/>
      <c r="X1424" s="39"/>
      <c r="Y1424" s="39"/>
      <c r="Z1424" s="39"/>
      <c r="AA1424" s="39"/>
      <c r="AB1424" s="39"/>
      <c r="AC1424" s="39"/>
      <c r="AD1424" s="39"/>
      <c r="AE1424" s="39"/>
      <c r="AR1424" s="238" t="s">
        <v>171</v>
      </c>
      <c r="AT1424" s="238" t="s">
        <v>166</v>
      </c>
      <c r="AU1424" s="238" t="s">
        <v>82</v>
      </c>
      <c r="AY1424" s="18" t="s">
        <v>164</v>
      </c>
      <c r="BE1424" s="239">
        <f>IF(N1424="základní",J1424,0)</f>
        <v>0</v>
      </c>
      <c r="BF1424" s="239">
        <f>IF(N1424="snížená",J1424,0)</f>
        <v>0</v>
      </c>
      <c r="BG1424" s="239">
        <f>IF(N1424="zákl. přenesená",J1424,0)</f>
        <v>0</v>
      </c>
      <c r="BH1424" s="239">
        <f>IF(N1424="sníž. přenesená",J1424,0)</f>
        <v>0</v>
      </c>
      <c r="BI1424" s="239">
        <f>IF(N1424="nulová",J1424,0)</f>
        <v>0</v>
      </c>
      <c r="BJ1424" s="18" t="s">
        <v>80</v>
      </c>
      <c r="BK1424" s="239">
        <f>ROUND(I1424*H1424,2)</f>
        <v>0</v>
      </c>
      <c r="BL1424" s="18" t="s">
        <v>171</v>
      </c>
      <c r="BM1424" s="238" t="s">
        <v>1287</v>
      </c>
    </row>
    <row r="1425" s="2" customFormat="1">
      <c r="A1425" s="39"/>
      <c r="B1425" s="40"/>
      <c r="C1425" s="41"/>
      <c r="D1425" s="240" t="s">
        <v>173</v>
      </c>
      <c r="E1425" s="41"/>
      <c r="F1425" s="241" t="s">
        <v>1286</v>
      </c>
      <c r="G1425" s="41"/>
      <c r="H1425" s="41"/>
      <c r="I1425" s="147"/>
      <c r="J1425" s="41"/>
      <c r="K1425" s="41"/>
      <c r="L1425" s="45"/>
      <c r="M1425" s="242"/>
      <c r="N1425" s="243"/>
      <c r="O1425" s="85"/>
      <c r="P1425" s="85"/>
      <c r="Q1425" s="85"/>
      <c r="R1425" s="85"/>
      <c r="S1425" s="85"/>
      <c r="T1425" s="86"/>
      <c r="U1425" s="39"/>
      <c r="V1425" s="39"/>
      <c r="W1425" s="39"/>
      <c r="X1425" s="39"/>
      <c r="Y1425" s="39"/>
      <c r="Z1425" s="39"/>
      <c r="AA1425" s="39"/>
      <c r="AB1425" s="39"/>
      <c r="AC1425" s="39"/>
      <c r="AD1425" s="39"/>
      <c r="AE1425" s="39"/>
      <c r="AT1425" s="18" t="s">
        <v>173</v>
      </c>
      <c r="AU1425" s="18" t="s">
        <v>82</v>
      </c>
    </row>
    <row r="1426" s="13" customFormat="1">
      <c r="A1426" s="13"/>
      <c r="B1426" s="244"/>
      <c r="C1426" s="245"/>
      <c r="D1426" s="240" t="s">
        <v>174</v>
      </c>
      <c r="E1426" s="246" t="s">
        <v>21</v>
      </c>
      <c r="F1426" s="247" t="s">
        <v>216</v>
      </c>
      <c r="G1426" s="245"/>
      <c r="H1426" s="246" t="s">
        <v>21</v>
      </c>
      <c r="I1426" s="248"/>
      <c r="J1426" s="245"/>
      <c r="K1426" s="245"/>
      <c r="L1426" s="249"/>
      <c r="M1426" s="250"/>
      <c r="N1426" s="251"/>
      <c r="O1426" s="251"/>
      <c r="P1426" s="251"/>
      <c r="Q1426" s="251"/>
      <c r="R1426" s="251"/>
      <c r="S1426" s="251"/>
      <c r="T1426" s="252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53" t="s">
        <v>174</v>
      </c>
      <c r="AU1426" s="253" t="s">
        <v>82</v>
      </c>
      <c r="AV1426" s="13" t="s">
        <v>80</v>
      </c>
      <c r="AW1426" s="13" t="s">
        <v>34</v>
      </c>
      <c r="AX1426" s="13" t="s">
        <v>73</v>
      </c>
      <c r="AY1426" s="253" t="s">
        <v>164</v>
      </c>
    </row>
    <row r="1427" s="14" customFormat="1">
      <c r="A1427" s="14"/>
      <c r="B1427" s="254"/>
      <c r="C1427" s="255"/>
      <c r="D1427" s="240" t="s">
        <v>174</v>
      </c>
      <c r="E1427" s="256" t="s">
        <v>21</v>
      </c>
      <c r="F1427" s="257" t="s">
        <v>1288</v>
      </c>
      <c r="G1427" s="255"/>
      <c r="H1427" s="258">
        <v>5.3630000000000004</v>
      </c>
      <c r="I1427" s="259"/>
      <c r="J1427" s="255"/>
      <c r="K1427" s="255"/>
      <c r="L1427" s="260"/>
      <c r="M1427" s="261"/>
      <c r="N1427" s="262"/>
      <c r="O1427" s="262"/>
      <c r="P1427" s="262"/>
      <c r="Q1427" s="262"/>
      <c r="R1427" s="262"/>
      <c r="S1427" s="262"/>
      <c r="T1427" s="263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64" t="s">
        <v>174</v>
      </c>
      <c r="AU1427" s="264" t="s">
        <v>82</v>
      </c>
      <c r="AV1427" s="14" t="s">
        <v>82</v>
      </c>
      <c r="AW1427" s="14" t="s">
        <v>34</v>
      </c>
      <c r="AX1427" s="14" t="s">
        <v>80</v>
      </c>
      <c r="AY1427" s="264" t="s">
        <v>164</v>
      </c>
    </row>
    <row r="1428" s="2" customFormat="1" ht="21.75" customHeight="1">
      <c r="A1428" s="39"/>
      <c r="B1428" s="40"/>
      <c r="C1428" s="227" t="s">
        <v>1289</v>
      </c>
      <c r="D1428" s="227" t="s">
        <v>166</v>
      </c>
      <c r="E1428" s="228" t="s">
        <v>1290</v>
      </c>
      <c r="F1428" s="229" t="s">
        <v>1291</v>
      </c>
      <c r="G1428" s="230" t="s">
        <v>204</v>
      </c>
      <c r="H1428" s="231">
        <v>26.597000000000001</v>
      </c>
      <c r="I1428" s="232"/>
      <c r="J1428" s="233">
        <f>ROUND(I1428*H1428,2)</f>
        <v>0</v>
      </c>
      <c r="K1428" s="229" t="s">
        <v>170</v>
      </c>
      <c r="L1428" s="45"/>
      <c r="M1428" s="234" t="s">
        <v>21</v>
      </c>
      <c r="N1428" s="235" t="s">
        <v>44</v>
      </c>
      <c r="O1428" s="85"/>
      <c r="P1428" s="236">
        <f>O1428*H1428</f>
        <v>0</v>
      </c>
      <c r="Q1428" s="236">
        <v>0</v>
      </c>
      <c r="R1428" s="236">
        <f>Q1428*H1428</f>
        <v>0</v>
      </c>
      <c r="S1428" s="236">
        <v>0.13100000000000001</v>
      </c>
      <c r="T1428" s="237">
        <f>S1428*H1428</f>
        <v>3.4842070000000005</v>
      </c>
      <c r="U1428" s="39"/>
      <c r="V1428" s="39"/>
      <c r="W1428" s="39"/>
      <c r="X1428" s="39"/>
      <c r="Y1428" s="39"/>
      <c r="Z1428" s="39"/>
      <c r="AA1428" s="39"/>
      <c r="AB1428" s="39"/>
      <c r="AC1428" s="39"/>
      <c r="AD1428" s="39"/>
      <c r="AE1428" s="39"/>
      <c r="AR1428" s="238" t="s">
        <v>171</v>
      </c>
      <c r="AT1428" s="238" t="s">
        <v>166</v>
      </c>
      <c r="AU1428" s="238" t="s">
        <v>82</v>
      </c>
      <c r="AY1428" s="18" t="s">
        <v>164</v>
      </c>
      <c r="BE1428" s="239">
        <f>IF(N1428="základní",J1428,0)</f>
        <v>0</v>
      </c>
      <c r="BF1428" s="239">
        <f>IF(N1428="snížená",J1428,0)</f>
        <v>0</v>
      </c>
      <c r="BG1428" s="239">
        <f>IF(N1428="zákl. přenesená",J1428,0)</f>
        <v>0</v>
      </c>
      <c r="BH1428" s="239">
        <f>IF(N1428="sníž. přenesená",J1428,0)</f>
        <v>0</v>
      </c>
      <c r="BI1428" s="239">
        <f>IF(N1428="nulová",J1428,0)</f>
        <v>0</v>
      </c>
      <c r="BJ1428" s="18" t="s">
        <v>80</v>
      </c>
      <c r="BK1428" s="239">
        <f>ROUND(I1428*H1428,2)</f>
        <v>0</v>
      </c>
      <c r="BL1428" s="18" t="s">
        <v>171</v>
      </c>
      <c r="BM1428" s="238" t="s">
        <v>1292</v>
      </c>
    </row>
    <row r="1429" s="2" customFormat="1">
      <c r="A1429" s="39"/>
      <c r="B1429" s="40"/>
      <c r="C1429" s="41"/>
      <c r="D1429" s="240" t="s">
        <v>173</v>
      </c>
      <c r="E1429" s="41"/>
      <c r="F1429" s="241" t="s">
        <v>1291</v>
      </c>
      <c r="G1429" s="41"/>
      <c r="H1429" s="41"/>
      <c r="I1429" s="147"/>
      <c r="J1429" s="41"/>
      <c r="K1429" s="41"/>
      <c r="L1429" s="45"/>
      <c r="M1429" s="242"/>
      <c r="N1429" s="243"/>
      <c r="O1429" s="85"/>
      <c r="P1429" s="85"/>
      <c r="Q1429" s="85"/>
      <c r="R1429" s="85"/>
      <c r="S1429" s="85"/>
      <c r="T1429" s="86"/>
      <c r="U1429" s="39"/>
      <c r="V1429" s="39"/>
      <c r="W1429" s="39"/>
      <c r="X1429" s="39"/>
      <c r="Y1429" s="39"/>
      <c r="Z1429" s="39"/>
      <c r="AA1429" s="39"/>
      <c r="AB1429" s="39"/>
      <c r="AC1429" s="39"/>
      <c r="AD1429" s="39"/>
      <c r="AE1429" s="39"/>
      <c r="AT1429" s="18" t="s">
        <v>173</v>
      </c>
      <c r="AU1429" s="18" t="s">
        <v>82</v>
      </c>
    </row>
    <row r="1430" s="13" customFormat="1">
      <c r="A1430" s="13"/>
      <c r="B1430" s="244"/>
      <c r="C1430" s="245"/>
      <c r="D1430" s="240" t="s">
        <v>174</v>
      </c>
      <c r="E1430" s="246" t="s">
        <v>21</v>
      </c>
      <c r="F1430" s="247" t="s">
        <v>1293</v>
      </c>
      <c r="G1430" s="245"/>
      <c r="H1430" s="246" t="s">
        <v>21</v>
      </c>
      <c r="I1430" s="248"/>
      <c r="J1430" s="245"/>
      <c r="K1430" s="245"/>
      <c r="L1430" s="249"/>
      <c r="M1430" s="250"/>
      <c r="N1430" s="251"/>
      <c r="O1430" s="251"/>
      <c r="P1430" s="251"/>
      <c r="Q1430" s="251"/>
      <c r="R1430" s="251"/>
      <c r="S1430" s="251"/>
      <c r="T1430" s="252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53" t="s">
        <v>174</v>
      </c>
      <c r="AU1430" s="253" t="s">
        <v>82</v>
      </c>
      <c r="AV1430" s="13" t="s">
        <v>80</v>
      </c>
      <c r="AW1430" s="13" t="s">
        <v>34</v>
      </c>
      <c r="AX1430" s="13" t="s">
        <v>73</v>
      </c>
      <c r="AY1430" s="253" t="s">
        <v>164</v>
      </c>
    </row>
    <row r="1431" s="13" customFormat="1">
      <c r="A1431" s="13"/>
      <c r="B1431" s="244"/>
      <c r="C1431" s="245"/>
      <c r="D1431" s="240" t="s">
        <v>174</v>
      </c>
      <c r="E1431" s="246" t="s">
        <v>21</v>
      </c>
      <c r="F1431" s="247" t="s">
        <v>216</v>
      </c>
      <c r="G1431" s="245"/>
      <c r="H1431" s="246" t="s">
        <v>21</v>
      </c>
      <c r="I1431" s="248"/>
      <c r="J1431" s="245"/>
      <c r="K1431" s="245"/>
      <c r="L1431" s="249"/>
      <c r="M1431" s="250"/>
      <c r="N1431" s="251"/>
      <c r="O1431" s="251"/>
      <c r="P1431" s="251"/>
      <c r="Q1431" s="251"/>
      <c r="R1431" s="251"/>
      <c r="S1431" s="251"/>
      <c r="T1431" s="252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53" t="s">
        <v>174</v>
      </c>
      <c r="AU1431" s="253" t="s">
        <v>82</v>
      </c>
      <c r="AV1431" s="13" t="s">
        <v>80</v>
      </c>
      <c r="AW1431" s="13" t="s">
        <v>34</v>
      </c>
      <c r="AX1431" s="13" t="s">
        <v>73</v>
      </c>
      <c r="AY1431" s="253" t="s">
        <v>164</v>
      </c>
    </row>
    <row r="1432" s="13" customFormat="1">
      <c r="A1432" s="13"/>
      <c r="B1432" s="244"/>
      <c r="C1432" s="245"/>
      <c r="D1432" s="240" t="s">
        <v>174</v>
      </c>
      <c r="E1432" s="246" t="s">
        <v>21</v>
      </c>
      <c r="F1432" s="247" t="s">
        <v>1294</v>
      </c>
      <c r="G1432" s="245"/>
      <c r="H1432" s="246" t="s">
        <v>21</v>
      </c>
      <c r="I1432" s="248"/>
      <c r="J1432" s="245"/>
      <c r="K1432" s="245"/>
      <c r="L1432" s="249"/>
      <c r="M1432" s="250"/>
      <c r="N1432" s="251"/>
      <c r="O1432" s="251"/>
      <c r="P1432" s="251"/>
      <c r="Q1432" s="251"/>
      <c r="R1432" s="251"/>
      <c r="S1432" s="251"/>
      <c r="T1432" s="252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53" t="s">
        <v>174</v>
      </c>
      <c r="AU1432" s="253" t="s">
        <v>82</v>
      </c>
      <c r="AV1432" s="13" t="s">
        <v>80</v>
      </c>
      <c r="AW1432" s="13" t="s">
        <v>34</v>
      </c>
      <c r="AX1432" s="13" t="s">
        <v>73</v>
      </c>
      <c r="AY1432" s="253" t="s">
        <v>164</v>
      </c>
    </row>
    <row r="1433" s="14" customFormat="1">
      <c r="A1433" s="14"/>
      <c r="B1433" s="254"/>
      <c r="C1433" s="255"/>
      <c r="D1433" s="240" t="s">
        <v>174</v>
      </c>
      <c r="E1433" s="256" t="s">
        <v>21</v>
      </c>
      <c r="F1433" s="257" t="s">
        <v>1295</v>
      </c>
      <c r="G1433" s="255"/>
      <c r="H1433" s="258">
        <v>31.324999999999999</v>
      </c>
      <c r="I1433" s="259"/>
      <c r="J1433" s="255"/>
      <c r="K1433" s="255"/>
      <c r="L1433" s="260"/>
      <c r="M1433" s="261"/>
      <c r="N1433" s="262"/>
      <c r="O1433" s="262"/>
      <c r="P1433" s="262"/>
      <c r="Q1433" s="262"/>
      <c r="R1433" s="262"/>
      <c r="S1433" s="262"/>
      <c r="T1433" s="263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64" t="s">
        <v>174</v>
      </c>
      <c r="AU1433" s="264" t="s">
        <v>82</v>
      </c>
      <c r="AV1433" s="14" t="s">
        <v>82</v>
      </c>
      <c r="AW1433" s="14" t="s">
        <v>34</v>
      </c>
      <c r="AX1433" s="14" t="s">
        <v>73</v>
      </c>
      <c r="AY1433" s="264" t="s">
        <v>164</v>
      </c>
    </row>
    <row r="1434" s="13" customFormat="1">
      <c r="A1434" s="13"/>
      <c r="B1434" s="244"/>
      <c r="C1434" s="245"/>
      <c r="D1434" s="240" t="s">
        <v>174</v>
      </c>
      <c r="E1434" s="246" t="s">
        <v>21</v>
      </c>
      <c r="F1434" s="247" t="s">
        <v>1294</v>
      </c>
      <c r="G1434" s="245"/>
      <c r="H1434" s="246" t="s">
        <v>21</v>
      </c>
      <c r="I1434" s="248"/>
      <c r="J1434" s="245"/>
      <c r="K1434" s="245"/>
      <c r="L1434" s="249"/>
      <c r="M1434" s="250"/>
      <c r="N1434" s="251"/>
      <c r="O1434" s="251"/>
      <c r="P1434" s="251"/>
      <c r="Q1434" s="251"/>
      <c r="R1434" s="251"/>
      <c r="S1434" s="251"/>
      <c r="T1434" s="252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53" t="s">
        <v>174</v>
      </c>
      <c r="AU1434" s="253" t="s">
        <v>82</v>
      </c>
      <c r="AV1434" s="13" t="s">
        <v>80</v>
      </c>
      <c r="AW1434" s="13" t="s">
        <v>34</v>
      </c>
      <c r="AX1434" s="13" t="s">
        <v>73</v>
      </c>
      <c r="AY1434" s="253" t="s">
        <v>164</v>
      </c>
    </row>
    <row r="1435" s="13" customFormat="1">
      <c r="A1435" s="13"/>
      <c r="B1435" s="244"/>
      <c r="C1435" s="245"/>
      <c r="D1435" s="240" t="s">
        <v>174</v>
      </c>
      <c r="E1435" s="246" t="s">
        <v>21</v>
      </c>
      <c r="F1435" s="247" t="s">
        <v>1296</v>
      </c>
      <c r="G1435" s="245"/>
      <c r="H1435" s="246" t="s">
        <v>21</v>
      </c>
      <c r="I1435" s="248"/>
      <c r="J1435" s="245"/>
      <c r="K1435" s="245"/>
      <c r="L1435" s="249"/>
      <c r="M1435" s="250"/>
      <c r="N1435" s="251"/>
      <c r="O1435" s="251"/>
      <c r="P1435" s="251"/>
      <c r="Q1435" s="251"/>
      <c r="R1435" s="251"/>
      <c r="S1435" s="251"/>
      <c r="T1435" s="252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53" t="s">
        <v>174</v>
      </c>
      <c r="AU1435" s="253" t="s">
        <v>82</v>
      </c>
      <c r="AV1435" s="13" t="s">
        <v>80</v>
      </c>
      <c r="AW1435" s="13" t="s">
        <v>34</v>
      </c>
      <c r="AX1435" s="13" t="s">
        <v>73</v>
      </c>
      <c r="AY1435" s="253" t="s">
        <v>164</v>
      </c>
    </row>
    <row r="1436" s="14" customFormat="1">
      <c r="A1436" s="14"/>
      <c r="B1436" s="254"/>
      <c r="C1436" s="255"/>
      <c r="D1436" s="240" t="s">
        <v>174</v>
      </c>
      <c r="E1436" s="256" t="s">
        <v>21</v>
      </c>
      <c r="F1436" s="257" t="s">
        <v>1297</v>
      </c>
      <c r="G1436" s="255"/>
      <c r="H1436" s="258">
        <v>-4.7279999999999998</v>
      </c>
      <c r="I1436" s="259"/>
      <c r="J1436" s="255"/>
      <c r="K1436" s="255"/>
      <c r="L1436" s="260"/>
      <c r="M1436" s="261"/>
      <c r="N1436" s="262"/>
      <c r="O1436" s="262"/>
      <c r="P1436" s="262"/>
      <c r="Q1436" s="262"/>
      <c r="R1436" s="262"/>
      <c r="S1436" s="262"/>
      <c r="T1436" s="263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64" t="s">
        <v>174</v>
      </c>
      <c r="AU1436" s="264" t="s">
        <v>82</v>
      </c>
      <c r="AV1436" s="14" t="s">
        <v>82</v>
      </c>
      <c r="AW1436" s="14" t="s">
        <v>34</v>
      </c>
      <c r="AX1436" s="14" t="s">
        <v>73</v>
      </c>
      <c r="AY1436" s="264" t="s">
        <v>164</v>
      </c>
    </row>
    <row r="1437" s="15" customFormat="1">
      <c r="A1437" s="15"/>
      <c r="B1437" s="276"/>
      <c r="C1437" s="277"/>
      <c r="D1437" s="240" t="s">
        <v>174</v>
      </c>
      <c r="E1437" s="278" t="s">
        <v>21</v>
      </c>
      <c r="F1437" s="279" t="s">
        <v>225</v>
      </c>
      <c r="G1437" s="277"/>
      <c r="H1437" s="280">
        <v>26.597000000000001</v>
      </c>
      <c r="I1437" s="281"/>
      <c r="J1437" s="277"/>
      <c r="K1437" s="277"/>
      <c r="L1437" s="282"/>
      <c r="M1437" s="283"/>
      <c r="N1437" s="284"/>
      <c r="O1437" s="284"/>
      <c r="P1437" s="284"/>
      <c r="Q1437" s="284"/>
      <c r="R1437" s="284"/>
      <c r="S1437" s="284"/>
      <c r="T1437" s="285"/>
      <c r="U1437" s="15"/>
      <c r="V1437" s="15"/>
      <c r="W1437" s="15"/>
      <c r="X1437" s="15"/>
      <c r="Y1437" s="15"/>
      <c r="Z1437" s="15"/>
      <c r="AA1437" s="15"/>
      <c r="AB1437" s="15"/>
      <c r="AC1437" s="15"/>
      <c r="AD1437" s="15"/>
      <c r="AE1437" s="15"/>
      <c r="AT1437" s="286" t="s">
        <v>174</v>
      </c>
      <c r="AU1437" s="286" t="s">
        <v>82</v>
      </c>
      <c r="AV1437" s="15" t="s">
        <v>171</v>
      </c>
      <c r="AW1437" s="15" t="s">
        <v>34</v>
      </c>
      <c r="AX1437" s="15" t="s">
        <v>80</v>
      </c>
      <c r="AY1437" s="286" t="s">
        <v>164</v>
      </c>
    </row>
    <row r="1438" s="2" customFormat="1" ht="21.75" customHeight="1">
      <c r="A1438" s="39"/>
      <c r="B1438" s="40"/>
      <c r="C1438" s="227" t="s">
        <v>1298</v>
      </c>
      <c r="D1438" s="227" t="s">
        <v>166</v>
      </c>
      <c r="E1438" s="228" t="s">
        <v>1299</v>
      </c>
      <c r="F1438" s="229" t="s">
        <v>1300</v>
      </c>
      <c r="G1438" s="230" t="s">
        <v>204</v>
      </c>
      <c r="H1438" s="231">
        <v>130.92699999999999</v>
      </c>
      <c r="I1438" s="232"/>
      <c r="J1438" s="233">
        <f>ROUND(I1438*H1438,2)</f>
        <v>0</v>
      </c>
      <c r="K1438" s="229" t="s">
        <v>170</v>
      </c>
      <c r="L1438" s="45"/>
      <c r="M1438" s="234" t="s">
        <v>21</v>
      </c>
      <c r="N1438" s="235" t="s">
        <v>44</v>
      </c>
      <c r="O1438" s="85"/>
      <c r="P1438" s="236">
        <f>O1438*H1438</f>
        <v>0</v>
      </c>
      <c r="Q1438" s="236">
        <v>0</v>
      </c>
      <c r="R1438" s="236">
        <f>Q1438*H1438</f>
        <v>0</v>
      </c>
      <c r="S1438" s="236">
        <v>0.26100000000000001</v>
      </c>
      <c r="T1438" s="237">
        <f>S1438*H1438</f>
        <v>34.171946999999996</v>
      </c>
      <c r="U1438" s="39"/>
      <c r="V1438" s="39"/>
      <c r="W1438" s="39"/>
      <c r="X1438" s="39"/>
      <c r="Y1438" s="39"/>
      <c r="Z1438" s="39"/>
      <c r="AA1438" s="39"/>
      <c r="AB1438" s="39"/>
      <c r="AC1438" s="39"/>
      <c r="AD1438" s="39"/>
      <c r="AE1438" s="39"/>
      <c r="AR1438" s="238" t="s">
        <v>171</v>
      </c>
      <c r="AT1438" s="238" t="s">
        <v>166</v>
      </c>
      <c r="AU1438" s="238" t="s">
        <v>82</v>
      </c>
      <c r="AY1438" s="18" t="s">
        <v>164</v>
      </c>
      <c r="BE1438" s="239">
        <f>IF(N1438="základní",J1438,0)</f>
        <v>0</v>
      </c>
      <c r="BF1438" s="239">
        <f>IF(N1438="snížená",J1438,0)</f>
        <v>0</v>
      </c>
      <c r="BG1438" s="239">
        <f>IF(N1438="zákl. přenesená",J1438,0)</f>
        <v>0</v>
      </c>
      <c r="BH1438" s="239">
        <f>IF(N1438="sníž. přenesená",J1438,0)</f>
        <v>0</v>
      </c>
      <c r="BI1438" s="239">
        <f>IF(N1438="nulová",J1438,0)</f>
        <v>0</v>
      </c>
      <c r="BJ1438" s="18" t="s">
        <v>80</v>
      </c>
      <c r="BK1438" s="239">
        <f>ROUND(I1438*H1438,2)</f>
        <v>0</v>
      </c>
      <c r="BL1438" s="18" t="s">
        <v>171</v>
      </c>
      <c r="BM1438" s="238" t="s">
        <v>1301</v>
      </c>
    </row>
    <row r="1439" s="2" customFormat="1">
      <c r="A1439" s="39"/>
      <c r="B1439" s="40"/>
      <c r="C1439" s="41"/>
      <c r="D1439" s="240" t="s">
        <v>173</v>
      </c>
      <c r="E1439" s="41"/>
      <c r="F1439" s="241" t="s">
        <v>1300</v>
      </c>
      <c r="G1439" s="41"/>
      <c r="H1439" s="41"/>
      <c r="I1439" s="147"/>
      <c r="J1439" s="41"/>
      <c r="K1439" s="41"/>
      <c r="L1439" s="45"/>
      <c r="M1439" s="242"/>
      <c r="N1439" s="243"/>
      <c r="O1439" s="85"/>
      <c r="P1439" s="85"/>
      <c r="Q1439" s="85"/>
      <c r="R1439" s="85"/>
      <c r="S1439" s="85"/>
      <c r="T1439" s="86"/>
      <c r="U1439" s="39"/>
      <c r="V1439" s="39"/>
      <c r="W1439" s="39"/>
      <c r="X1439" s="39"/>
      <c r="Y1439" s="39"/>
      <c r="Z1439" s="39"/>
      <c r="AA1439" s="39"/>
      <c r="AB1439" s="39"/>
      <c r="AC1439" s="39"/>
      <c r="AD1439" s="39"/>
      <c r="AE1439" s="39"/>
      <c r="AT1439" s="18" t="s">
        <v>173</v>
      </c>
      <c r="AU1439" s="18" t="s">
        <v>82</v>
      </c>
    </row>
    <row r="1440" s="13" customFormat="1">
      <c r="A1440" s="13"/>
      <c r="B1440" s="244"/>
      <c r="C1440" s="245"/>
      <c r="D1440" s="240" t="s">
        <v>174</v>
      </c>
      <c r="E1440" s="246" t="s">
        <v>21</v>
      </c>
      <c r="F1440" s="247" t="s">
        <v>220</v>
      </c>
      <c r="G1440" s="245"/>
      <c r="H1440" s="246" t="s">
        <v>21</v>
      </c>
      <c r="I1440" s="248"/>
      <c r="J1440" s="245"/>
      <c r="K1440" s="245"/>
      <c r="L1440" s="249"/>
      <c r="M1440" s="250"/>
      <c r="N1440" s="251"/>
      <c r="O1440" s="251"/>
      <c r="P1440" s="251"/>
      <c r="Q1440" s="251"/>
      <c r="R1440" s="251"/>
      <c r="S1440" s="251"/>
      <c r="T1440" s="252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53" t="s">
        <v>174</v>
      </c>
      <c r="AU1440" s="253" t="s">
        <v>82</v>
      </c>
      <c r="AV1440" s="13" t="s">
        <v>80</v>
      </c>
      <c r="AW1440" s="13" t="s">
        <v>34</v>
      </c>
      <c r="AX1440" s="13" t="s">
        <v>73</v>
      </c>
      <c r="AY1440" s="253" t="s">
        <v>164</v>
      </c>
    </row>
    <row r="1441" s="13" customFormat="1">
      <c r="A1441" s="13"/>
      <c r="B1441" s="244"/>
      <c r="C1441" s="245"/>
      <c r="D1441" s="240" t="s">
        <v>174</v>
      </c>
      <c r="E1441" s="246" t="s">
        <v>21</v>
      </c>
      <c r="F1441" s="247" t="s">
        <v>1302</v>
      </c>
      <c r="G1441" s="245"/>
      <c r="H1441" s="246" t="s">
        <v>21</v>
      </c>
      <c r="I1441" s="248"/>
      <c r="J1441" s="245"/>
      <c r="K1441" s="245"/>
      <c r="L1441" s="249"/>
      <c r="M1441" s="250"/>
      <c r="N1441" s="251"/>
      <c r="O1441" s="251"/>
      <c r="P1441" s="251"/>
      <c r="Q1441" s="251"/>
      <c r="R1441" s="251"/>
      <c r="S1441" s="251"/>
      <c r="T1441" s="252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53" t="s">
        <v>174</v>
      </c>
      <c r="AU1441" s="253" t="s">
        <v>82</v>
      </c>
      <c r="AV1441" s="13" t="s">
        <v>80</v>
      </c>
      <c r="AW1441" s="13" t="s">
        <v>34</v>
      </c>
      <c r="AX1441" s="13" t="s">
        <v>73</v>
      </c>
      <c r="AY1441" s="253" t="s">
        <v>164</v>
      </c>
    </row>
    <row r="1442" s="14" customFormat="1">
      <c r="A1442" s="14"/>
      <c r="B1442" s="254"/>
      <c r="C1442" s="255"/>
      <c r="D1442" s="240" t="s">
        <v>174</v>
      </c>
      <c r="E1442" s="256" t="s">
        <v>21</v>
      </c>
      <c r="F1442" s="257" t="s">
        <v>1303</v>
      </c>
      <c r="G1442" s="255"/>
      <c r="H1442" s="258">
        <v>115.858</v>
      </c>
      <c r="I1442" s="259"/>
      <c r="J1442" s="255"/>
      <c r="K1442" s="255"/>
      <c r="L1442" s="260"/>
      <c r="M1442" s="261"/>
      <c r="N1442" s="262"/>
      <c r="O1442" s="262"/>
      <c r="P1442" s="262"/>
      <c r="Q1442" s="262"/>
      <c r="R1442" s="262"/>
      <c r="S1442" s="262"/>
      <c r="T1442" s="263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64" t="s">
        <v>174</v>
      </c>
      <c r="AU1442" s="264" t="s">
        <v>82</v>
      </c>
      <c r="AV1442" s="14" t="s">
        <v>82</v>
      </c>
      <c r="AW1442" s="14" t="s">
        <v>34</v>
      </c>
      <c r="AX1442" s="14" t="s">
        <v>73</v>
      </c>
      <c r="AY1442" s="264" t="s">
        <v>164</v>
      </c>
    </row>
    <row r="1443" s="14" customFormat="1">
      <c r="A1443" s="14"/>
      <c r="B1443" s="254"/>
      <c r="C1443" s="255"/>
      <c r="D1443" s="240" t="s">
        <v>174</v>
      </c>
      <c r="E1443" s="256" t="s">
        <v>21</v>
      </c>
      <c r="F1443" s="257" t="s">
        <v>1304</v>
      </c>
      <c r="G1443" s="255"/>
      <c r="H1443" s="258">
        <v>11.220000000000001</v>
      </c>
      <c r="I1443" s="259"/>
      <c r="J1443" s="255"/>
      <c r="K1443" s="255"/>
      <c r="L1443" s="260"/>
      <c r="M1443" s="261"/>
      <c r="N1443" s="262"/>
      <c r="O1443" s="262"/>
      <c r="P1443" s="262"/>
      <c r="Q1443" s="262"/>
      <c r="R1443" s="262"/>
      <c r="S1443" s="262"/>
      <c r="T1443" s="263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64" t="s">
        <v>174</v>
      </c>
      <c r="AU1443" s="264" t="s">
        <v>82</v>
      </c>
      <c r="AV1443" s="14" t="s">
        <v>82</v>
      </c>
      <c r="AW1443" s="14" t="s">
        <v>34</v>
      </c>
      <c r="AX1443" s="14" t="s">
        <v>73</v>
      </c>
      <c r="AY1443" s="264" t="s">
        <v>164</v>
      </c>
    </row>
    <row r="1444" s="14" customFormat="1">
      <c r="A1444" s="14"/>
      <c r="B1444" s="254"/>
      <c r="C1444" s="255"/>
      <c r="D1444" s="240" t="s">
        <v>174</v>
      </c>
      <c r="E1444" s="256" t="s">
        <v>21</v>
      </c>
      <c r="F1444" s="257" t="s">
        <v>1305</v>
      </c>
      <c r="G1444" s="255"/>
      <c r="H1444" s="258">
        <v>20.988</v>
      </c>
      <c r="I1444" s="259"/>
      <c r="J1444" s="255"/>
      <c r="K1444" s="255"/>
      <c r="L1444" s="260"/>
      <c r="M1444" s="261"/>
      <c r="N1444" s="262"/>
      <c r="O1444" s="262"/>
      <c r="P1444" s="262"/>
      <c r="Q1444" s="262"/>
      <c r="R1444" s="262"/>
      <c r="S1444" s="262"/>
      <c r="T1444" s="263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64" t="s">
        <v>174</v>
      </c>
      <c r="AU1444" s="264" t="s">
        <v>82</v>
      </c>
      <c r="AV1444" s="14" t="s">
        <v>82</v>
      </c>
      <c r="AW1444" s="14" t="s">
        <v>34</v>
      </c>
      <c r="AX1444" s="14" t="s">
        <v>73</v>
      </c>
      <c r="AY1444" s="264" t="s">
        <v>164</v>
      </c>
    </row>
    <row r="1445" s="13" customFormat="1">
      <c r="A1445" s="13"/>
      <c r="B1445" s="244"/>
      <c r="C1445" s="245"/>
      <c r="D1445" s="240" t="s">
        <v>174</v>
      </c>
      <c r="E1445" s="246" t="s">
        <v>21</v>
      </c>
      <c r="F1445" s="247" t="s">
        <v>223</v>
      </c>
      <c r="G1445" s="245"/>
      <c r="H1445" s="246" t="s">
        <v>21</v>
      </c>
      <c r="I1445" s="248"/>
      <c r="J1445" s="245"/>
      <c r="K1445" s="245"/>
      <c r="L1445" s="249"/>
      <c r="M1445" s="250"/>
      <c r="N1445" s="251"/>
      <c r="O1445" s="251"/>
      <c r="P1445" s="251"/>
      <c r="Q1445" s="251"/>
      <c r="R1445" s="251"/>
      <c r="S1445" s="251"/>
      <c r="T1445" s="252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53" t="s">
        <v>174</v>
      </c>
      <c r="AU1445" s="253" t="s">
        <v>82</v>
      </c>
      <c r="AV1445" s="13" t="s">
        <v>80</v>
      </c>
      <c r="AW1445" s="13" t="s">
        <v>34</v>
      </c>
      <c r="AX1445" s="13" t="s">
        <v>73</v>
      </c>
      <c r="AY1445" s="253" t="s">
        <v>164</v>
      </c>
    </row>
    <row r="1446" s="14" customFormat="1">
      <c r="A1446" s="14"/>
      <c r="B1446" s="254"/>
      <c r="C1446" s="255"/>
      <c r="D1446" s="240" t="s">
        <v>174</v>
      </c>
      <c r="E1446" s="256" t="s">
        <v>21</v>
      </c>
      <c r="F1446" s="257" t="s">
        <v>1306</v>
      </c>
      <c r="G1446" s="255"/>
      <c r="H1446" s="258">
        <v>-15.76</v>
      </c>
      <c r="I1446" s="259"/>
      <c r="J1446" s="255"/>
      <c r="K1446" s="255"/>
      <c r="L1446" s="260"/>
      <c r="M1446" s="261"/>
      <c r="N1446" s="262"/>
      <c r="O1446" s="262"/>
      <c r="P1446" s="262"/>
      <c r="Q1446" s="262"/>
      <c r="R1446" s="262"/>
      <c r="S1446" s="262"/>
      <c r="T1446" s="263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64" t="s">
        <v>174</v>
      </c>
      <c r="AU1446" s="264" t="s">
        <v>82</v>
      </c>
      <c r="AV1446" s="14" t="s">
        <v>82</v>
      </c>
      <c r="AW1446" s="14" t="s">
        <v>34</v>
      </c>
      <c r="AX1446" s="14" t="s">
        <v>73</v>
      </c>
      <c r="AY1446" s="264" t="s">
        <v>164</v>
      </c>
    </row>
    <row r="1447" s="14" customFormat="1">
      <c r="A1447" s="14"/>
      <c r="B1447" s="254"/>
      <c r="C1447" s="255"/>
      <c r="D1447" s="240" t="s">
        <v>174</v>
      </c>
      <c r="E1447" s="256" t="s">
        <v>21</v>
      </c>
      <c r="F1447" s="257" t="s">
        <v>1307</v>
      </c>
      <c r="G1447" s="255"/>
      <c r="H1447" s="258">
        <v>-1.379</v>
      </c>
      <c r="I1447" s="259"/>
      <c r="J1447" s="255"/>
      <c r="K1447" s="255"/>
      <c r="L1447" s="260"/>
      <c r="M1447" s="261"/>
      <c r="N1447" s="262"/>
      <c r="O1447" s="262"/>
      <c r="P1447" s="262"/>
      <c r="Q1447" s="262"/>
      <c r="R1447" s="262"/>
      <c r="S1447" s="262"/>
      <c r="T1447" s="263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64" t="s">
        <v>174</v>
      </c>
      <c r="AU1447" s="264" t="s">
        <v>82</v>
      </c>
      <c r="AV1447" s="14" t="s">
        <v>82</v>
      </c>
      <c r="AW1447" s="14" t="s">
        <v>34</v>
      </c>
      <c r="AX1447" s="14" t="s">
        <v>73</v>
      </c>
      <c r="AY1447" s="264" t="s">
        <v>164</v>
      </c>
    </row>
    <row r="1448" s="15" customFormat="1">
      <c r="A1448" s="15"/>
      <c r="B1448" s="276"/>
      <c r="C1448" s="277"/>
      <c r="D1448" s="240" t="s">
        <v>174</v>
      </c>
      <c r="E1448" s="278" t="s">
        <v>21</v>
      </c>
      <c r="F1448" s="279" t="s">
        <v>225</v>
      </c>
      <c r="G1448" s="277"/>
      <c r="H1448" s="280">
        <v>130.92699999999999</v>
      </c>
      <c r="I1448" s="281"/>
      <c r="J1448" s="277"/>
      <c r="K1448" s="277"/>
      <c r="L1448" s="282"/>
      <c r="M1448" s="283"/>
      <c r="N1448" s="284"/>
      <c r="O1448" s="284"/>
      <c r="P1448" s="284"/>
      <c r="Q1448" s="284"/>
      <c r="R1448" s="284"/>
      <c r="S1448" s="284"/>
      <c r="T1448" s="285"/>
      <c r="U1448" s="15"/>
      <c r="V1448" s="15"/>
      <c r="W1448" s="15"/>
      <c r="X1448" s="15"/>
      <c r="Y1448" s="15"/>
      <c r="Z1448" s="15"/>
      <c r="AA1448" s="15"/>
      <c r="AB1448" s="15"/>
      <c r="AC1448" s="15"/>
      <c r="AD1448" s="15"/>
      <c r="AE1448" s="15"/>
      <c r="AT1448" s="286" t="s">
        <v>174</v>
      </c>
      <c r="AU1448" s="286" t="s">
        <v>82</v>
      </c>
      <c r="AV1448" s="15" t="s">
        <v>171</v>
      </c>
      <c r="AW1448" s="15" t="s">
        <v>34</v>
      </c>
      <c r="AX1448" s="15" t="s">
        <v>80</v>
      </c>
      <c r="AY1448" s="286" t="s">
        <v>164</v>
      </c>
    </row>
    <row r="1449" s="2" customFormat="1" ht="21.75" customHeight="1">
      <c r="A1449" s="39"/>
      <c r="B1449" s="40"/>
      <c r="C1449" s="227" t="s">
        <v>1308</v>
      </c>
      <c r="D1449" s="227" t="s">
        <v>166</v>
      </c>
      <c r="E1449" s="228" t="s">
        <v>1309</v>
      </c>
      <c r="F1449" s="229" t="s">
        <v>1310</v>
      </c>
      <c r="G1449" s="230" t="s">
        <v>204</v>
      </c>
      <c r="H1449" s="231">
        <v>7.4509999999999996</v>
      </c>
      <c r="I1449" s="232"/>
      <c r="J1449" s="233">
        <f>ROUND(I1449*H1449,2)</f>
        <v>0</v>
      </c>
      <c r="K1449" s="229" t="s">
        <v>170</v>
      </c>
      <c r="L1449" s="45"/>
      <c r="M1449" s="234" t="s">
        <v>21</v>
      </c>
      <c r="N1449" s="235" t="s">
        <v>44</v>
      </c>
      <c r="O1449" s="85"/>
      <c r="P1449" s="236">
        <f>O1449*H1449</f>
        <v>0</v>
      </c>
      <c r="Q1449" s="236">
        <v>0</v>
      </c>
      <c r="R1449" s="236">
        <f>Q1449*H1449</f>
        <v>0</v>
      </c>
      <c r="S1449" s="236">
        <v>0.183</v>
      </c>
      <c r="T1449" s="237">
        <f>S1449*H1449</f>
        <v>1.3635329999999999</v>
      </c>
      <c r="U1449" s="39"/>
      <c r="V1449" s="39"/>
      <c r="W1449" s="39"/>
      <c r="X1449" s="39"/>
      <c r="Y1449" s="39"/>
      <c r="Z1449" s="39"/>
      <c r="AA1449" s="39"/>
      <c r="AB1449" s="39"/>
      <c r="AC1449" s="39"/>
      <c r="AD1449" s="39"/>
      <c r="AE1449" s="39"/>
      <c r="AR1449" s="238" t="s">
        <v>171</v>
      </c>
      <c r="AT1449" s="238" t="s">
        <v>166</v>
      </c>
      <c r="AU1449" s="238" t="s">
        <v>82</v>
      </c>
      <c r="AY1449" s="18" t="s">
        <v>164</v>
      </c>
      <c r="BE1449" s="239">
        <f>IF(N1449="základní",J1449,0)</f>
        <v>0</v>
      </c>
      <c r="BF1449" s="239">
        <f>IF(N1449="snížená",J1449,0)</f>
        <v>0</v>
      </c>
      <c r="BG1449" s="239">
        <f>IF(N1449="zákl. přenesená",J1449,0)</f>
        <v>0</v>
      </c>
      <c r="BH1449" s="239">
        <f>IF(N1449="sníž. přenesená",J1449,0)</f>
        <v>0</v>
      </c>
      <c r="BI1449" s="239">
        <f>IF(N1449="nulová",J1449,0)</f>
        <v>0</v>
      </c>
      <c r="BJ1449" s="18" t="s">
        <v>80</v>
      </c>
      <c r="BK1449" s="239">
        <f>ROUND(I1449*H1449,2)</f>
        <v>0</v>
      </c>
      <c r="BL1449" s="18" t="s">
        <v>171</v>
      </c>
      <c r="BM1449" s="238" t="s">
        <v>1311</v>
      </c>
    </row>
    <row r="1450" s="2" customFormat="1">
      <c r="A1450" s="39"/>
      <c r="B1450" s="40"/>
      <c r="C1450" s="41"/>
      <c r="D1450" s="240" t="s">
        <v>173</v>
      </c>
      <c r="E1450" s="41"/>
      <c r="F1450" s="241" t="s">
        <v>1310</v>
      </c>
      <c r="G1450" s="41"/>
      <c r="H1450" s="41"/>
      <c r="I1450" s="147"/>
      <c r="J1450" s="41"/>
      <c r="K1450" s="41"/>
      <c r="L1450" s="45"/>
      <c r="M1450" s="242"/>
      <c r="N1450" s="243"/>
      <c r="O1450" s="85"/>
      <c r="P1450" s="85"/>
      <c r="Q1450" s="85"/>
      <c r="R1450" s="85"/>
      <c r="S1450" s="85"/>
      <c r="T1450" s="86"/>
      <c r="U1450" s="39"/>
      <c r="V1450" s="39"/>
      <c r="W1450" s="39"/>
      <c r="X1450" s="39"/>
      <c r="Y1450" s="39"/>
      <c r="Z1450" s="39"/>
      <c r="AA1450" s="39"/>
      <c r="AB1450" s="39"/>
      <c r="AC1450" s="39"/>
      <c r="AD1450" s="39"/>
      <c r="AE1450" s="39"/>
      <c r="AT1450" s="18" t="s">
        <v>173</v>
      </c>
      <c r="AU1450" s="18" t="s">
        <v>82</v>
      </c>
    </row>
    <row r="1451" s="13" customFormat="1">
      <c r="A1451" s="13"/>
      <c r="B1451" s="244"/>
      <c r="C1451" s="245"/>
      <c r="D1451" s="240" t="s">
        <v>174</v>
      </c>
      <c r="E1451" s="246" t="s">
        <v>21</v>
      </c>
      <c r="F1451" s="247" t="s">
        <v>1312</v>
      </c>
      <c r="G1451" s="245"/>
      <c r="H1451" s="246" t="s">
        <v>21</v>
      </c>
      <c r="I1451" s="248"/>
      <c r="J1451" s="245"/>
      <c r="K1451" s="245"/>
      <c r="L1451" s="249"/>
      <c r="M1451" s="250"/>
      <c r="N1451" s="251"/>
      <c r="O1451" s="251"/>
      <c r="P1451" s="251"/>
      <c r="Q1451" s="251"/>
      <c r="R1451" s="251"/>
      <c r="S1451" s="251"/>
      <c r="T1451" s="252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53" t="s">
        <v>174</v>
      </c>
      <c r="AU1451" s="253" t="s">
        <v>82</v>
      </c>
      <c r="AV1451" s="13" t="s">
        <v>80</v>
      </c>
      <c r="AW1451" s="13" t="s">
        <v>34</v>
      </c>
      <c r="AX1451" s="13" t="s">
        <v>73</v>
      </c>
      <c r="AY1451" s="253" t="s">
        <v>164</v>
      </c>
    </row>
    <row r="1452" s="14" customFormat="1">
      <c r="A1452" s="14"/>
      <c r="B1452" s="254"/>
      <c r="C1452" s="255"/>
      <c r="D1452" s="240" t="s">
        <v>174</v>
      </c>
      <c r="E1452" s="256" t="s">
        <v>21</v>
      </c>
      <c r="F1452" s="257" t="s">
        <v>1313</v>
      </c>
      <c r="G1452" s="255"/>
      <c r="H1452" s="258">
        <v>2.1000000000000001</v>
      </c>
      <c r="I1452" s="259"/>
      <c r="J1452" s="255"/>
      <c r="K1452" s="255"/>
      <c r="L1452" s="260"/>
      <c r="M1452" s="261"/>
      <c r="N1452" s="262"/>
      <c r="O1452" s="262"/>
      <c r="P1452" s="262"/>
      <c r="Q1452" s="262"/>
      <c r="R1452" s="262"/>
      <c r="S1452" s="262"/>
      <c r="T1452" s="263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64" t="s">
        <v>174</v>
      </c>
      <c r="AU1452" s="264" t="s">
        <v>82</v>
      </c>
      <c r="AV1452" s="14" t="s">
        <v>82</v>
      </c>
      <c r="AW1452" s="14" t="s">
        <v>34</v>
      </c>
      <c r="AX1452" s="14" t="s">
        <v>73</v>
      </c>
      <c r="AY1452" s="264" t="s">
        <v>164</v>
      </c>
    </row>
    <row r="1453" s="14" customFormat="1">
      <c r="A1453" s="14"/>
      <c r="B1453" s="254"/>
      <c r="C1453" s="255"/>
      <c r="D1453" s="240" t="s">
        <v>174</v>
      </c>
      <c r="E1453" s="256" t="s">
        <v>21</v>
      </c>
      <c r="F1453" s="257" t="s">
        <v>1314</v>
      </c>
      <c r="G1453" s="255"/>
      <c r="H1453" s="258">
        <v>2.2530000000000001</v>
      </c>
      <c r="I1453" s="259"/>
      <c r="J1453" s="255"/>
      <c r="K1453" s="255"/>
      <c r="L1453" s="260"/>
      <c r="M1453" s="261"/>
      <c r="N1453" s="262"/>
      <c r="O1453" s="262"/>
      <c r="P1453" s="262"/>
      <c r="Q1453" s="262"/>
      <c r="R1453" s="262"/>
      <c r="S1453" s="262"/>
      <c r="T1453" s="263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64" t="s">
        <v>174</v>
      </c>
      <c r="AU1453" s="264" t="s">
        <v>82</v>
      </c>
      <c r="AV1453" s="14" t="s">
        <v>82</v>
      </c>
      <c r="AW1453" s="14" t="s">
        <v>34</v>
      </c>
      <c r="AX1453" s="14" t="s">
        <v>73</v>
      </c>
      <c r="AY1453" s="264" t="s">
        <v>164</v>
      </c>
    </row>
    <row r="1454" s="14" customFormat="1">
      <c r="A1454" s="14"/>
      <c r="B1454" s="254"/>
      <c r="C1454" s="255"/>
      <c r="D1454" s="240" t="s">
        <v>174</v>
      </c>
      <c r="E1454" s="256" t="s">
        <v>21</v>
      </c>
      <c r="F1454" s="257" t="s">
        <v>1315</v>
      </c>
      <c r="G1454" s="255"/>
      <c r="H1454" s="258">
        <v>1.988</v>
      </c>
      <c r="I1454" s="259"/>
      <c r="J1454" s="255"/>
      <c r="K1454" s="255"/>
      <c r="L1454" s="260"/>
      <c r="M1454" s="261"/>
      <c r="N1454" s="262"/>
      <c r="O1454" s="262"/>
      <c r="P1454" s="262"/>
      <c r="Q1454" s="262"/>
      <c r="R1454" s="262"/>
      <c r="S1454" s="262"/>
      <c r="T1454" s="263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64" t="s">
        <v>174</v>
      </c>
      <c r="AU1454" s="264" t="s">
        <v>82</v>
      </c>
      <c r="AV1454" s="14" t="s">
        <v>82</v>
      </c>
      <c r="AW1454" s="14" t="s">
        <v>34</v>
      </c>
      <c r="AX1454" s="14" t="s">
        <v>73</v>
      </c>
      <c r="AY1454" s="264" t="s">
        <v>164</v>
      </c>
    </row>
    <row r="1455" s="14" customFormat="1">
      <c r="A1455" s="14"/>
      <c r="B1455" s="254"/>
      <c r="C1455" s="255"/>
      <c r="D1455" s="240" t="s">
        <v>174</v>
      </c>
      <c r="E1455" s="256" t="s">
        <v>21</v>
      </c>
      <c r="F1455" s="257" t="s">
        <v>1316</v>
      </c>
      <c r="G1455" s="255"/>
      <c r="H1455" s="258">
        <v>0.75</v>
      </c>
      <c r="I1455" s="259"/>
      <c r="J1455" s="255"/>
      <c r="K1455" s="255"/>
      <c r="L1455" s="260"/>
      <c r="M1455" s="261"/>
      <c r="N1455" s="262"/>
      <c r="O1455" s="262"/>
      <c r="P1455" s="262"/>
      <c r="Q1455" s="262"/>
      <c r="R1455" s="262"/>
      <c r="S1455" s="262"/>
      <c r="T1455" s="263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64" t="s">
        <v>174</v>
      </c>
      <c r="AU1455" s="264" t="s">
        <v>82</v>
      </c>
      <c r="AV1455" s="14" t="s">
        <v>82</v>
      </c>
      <c r="AW1455" s="14" t="s">
        <v>34</v>
      </c>
      <c r="AX1455" s="14" t="s">
        <v>73</v>
      </c>
      <c r="AY1455" s="264" t="s">
        <v>164</v>
      </c>
    </row>
    <row r="1456" s="14" customFormat="1">
      <c r="A1456" s="14"/>
      <c r="B1456" s="254"/>
      <c r="C1456" s="255"/>
      <c r="D1456" s="240" t="s">
        <v>174</v>
      </c>
      <c r="E1456" s="256" t="s">
        <v>21</v>
      </c>
      <c r="F1456" s="257" t="s">
        <v>1317</v>
      </c>
      <c r="G1456" s="255"/>
      <c r="H1456" s="258">
        <v>0.35999999999999999</v>
      </c>
      <c r="I1456" s="259"/>
      <c r="J1456" s="255"/>
      <c r="K1456" s="255"/>
      <c r="L1456" s="260"/>
      <c r="M1456" s="261"/>
      <c r="N1456" s="262"/>
      <c r="O1456" s="262"/>
      <c r="P1456" s="262"/>
      <c r="Q1456" s="262"/>
      <c r="R1456" s="262"/>
      <c r="S1456" s="262"/>
      <c r="T1456" s="263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64" t="s">
        <v>174</v>
      </c>
      <c r="AU1456" s="264" t="s">
        <v>82</v>
      </c>
      <c r="AV1456" s="14" t="s">
        <v>82</v>
      </c>
      <c r="AW1456" s="14" t="s">
        <v>34</v>
      </c>
      <c r="AX1456" s="14" t="s">
        <v>73</v>
      </c>
      <c r="AY1456" s="264" t="s">
        <v>164</v>
      </c>
    </row>
    <row r="1457" s="15" customFormat="1">
      <c r="A1457" s="15"/>
      <c r="B1457" s="276"/>
      <c r="C1457" s="277"/>
      <c r="D1457" s="240" t="s">
        <v>174</v>
      </c>
      <c r="E1457" s="278" t="s">
        <v>21</v>
      </c>
      <c r="F1457" s="279" t="s">
        <v>225</v>
      </c>
      <c r="G1457" s="277"/>
      <c r="H1457" s="280">
        <v>7.4509999999999996</v>
      </c>
      <c r="I1457" s="281"/>
      <c r="J1457" s="277"/>
      <c r="K1457" s="277"/>
      <c r="L1457" s="282"/>
      <c r="M1457" s="283"/>
      <c r="N1457" s="284"/>
      <c r="O1457" s="284"/>
      <c r="P1457" s="284"/>
      <c r="Q1457" s="284"/>
      <c r="R1457" s="284"/>
      <c r="S1457" s="284"/>
      <c r="T1457" s="285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15"/>
      <c r="AT1457" s="286" t="s">
        <v>174</v>
      </c>
      <c r="AU1457" s="286" t="s">
        <v>82</v>
      </c>
      <c r="AV1457" s="15" t="s">
        <v>171</v>
      </c>
      <c r="AW1457" s="15" t="s">
        <v>34</v>
      </c>
      <c r="AX1457" s="15" t="s">
        <v>80</v>
      </c>
      <c r="AY1457" s="286" t="s">
        <v>164</v>
      </c>
    </row>
    <row r="1458" s="2" customFormat="1" ht="16.5" customHeight="1">
      <c r="A1458" s="39"/>
      <c r="B1458" s="40"/>
      <c r="C1458" s="227" t="s">
        <v>1318</v>
      </c>
      <c r="D1458" s="227" t="s">
        <v>166</v>
      </c>
      <c r="E1458" s="228" t="s">
        <v>1319</v>
      </c>
      <c r="F1458" s="229" t="s">
        <v>1320</v>
      </c>
      <c r="G1458" s="230" t="s">
        <v>253</v>
      </c>
      <c r="H1458" s="231">
        <v>2</v>
      </c>
      <c r="I1458" s="232"/>
      <c r="J1458" s="233">
        <f>ROUND(I1458*H1458,2)</f>
        <v>0</v>
      </c>
      <c r="K1458" s="229" t="s">
        <v>170</v>
      </c>
      <c r="L1458" s="45"/>
      <c r="M1458" s="234" t="s">
        <v>21</v>
      </c>
      <c r="N1458" s="235" t="s">
        <v>44</v>
      </c>
      <c r="O1458" s="85"/>
      <c r="P1458" s="236">
        <f>O1458*H1458</f>
        <v>0</v>
      </c>
      <c r="Q1458" s="236">
        <v>0</v>
      </c>
      <c r="R1458" s="236">
        <f>Q1458*H1458</f>
        <v>0</v>
      </c>
      <c r="S1458" s="236">
        <v>0.37</v>
      </c>
      <c r="T1458" s="237">
        <f>S1458*H1458</f>
        <v>0.73999999999999999</v>
      </c>
      <c r="U1458" s="39"/>
      <c r="V1458" s="39"/>
      <c r="W1458" s="39"/>
      <c r="X1458" s="39"/>
      <c r="Y1458" s="39"/>
      <c r="Z1458" s="39"/>
      <c r="AA1458" s="39"/>
      <c r="AB1458" s="39"/>
      <c r="AC1458" s="39"/>
      <c r="AD1458" s="39"/>
      <c r="AE1458" s="39"/>
      <c r="AR1458" s="238" t="s">
        <v>171</v>
      </c>
      <c r="AT1458" s="238" t="s">
        <v>166</v>
      </c>
      <c r="AU1458" s="238" t="s">
        <v>82</v>
      </c>
      <c r="AY1458" s="18" t="s">
        <v>164</v>
      </c>
      <c r="BE1458" s="239">
        <f>IF(N1458="základní",J1458,0)</f>
        <v>0</v>
      </c>
      <c r="BF1458" s="239">
        <f>IF(N1458="snížená",J1458,0)</f>
        <v>0</v>
      </c>
      <c r="BG1458" s="239">
        <f>IF(N1458="zákl. přenesená",J1458,0)</f>
        <v>0</v>
      </c>
      <c r="BH1458" s="239">
        <f>IF(N1458="sníž. přenesená",J1458,0)</f>
        <v>0</v>
      </c>
      <c r="BI1458" s="239">
        <f>IF(N1458="nulová",J1458,0)</f>
        <v>0</v>
      </c>
      <c r="BJ1458" s="18" t="s">
        <v>80</v>
      </c>
      <c r="BK1458" s="239">
        <f>ROUND(I1458*H1458,2)</f>
        <v>0</v>
      </c>
      <c r="BL1458" s="18" t="s">
        <v>171</v>
      </c>
      <c r="BM1458" s="238" t="s">
        <v>1321</v>
      </c>
    </row>
    <row r="1459" s="2" customFormat="1">
      <c r="A1459" s="39"/>
      <c r="B1459" s="40"/>
      <c r="C1459" s="41"/>
      <c r="D1459" s="240" t="s">
        <v>173</v>
      </c>
      <c r="E1459" s="41"/>
      <c r="F1459" s="241" t="s">
        <v>1320</v>
      </c>
      <c r="G1459" s="41"/>
      <c r="H1459" s="41"/>
      <c r="I1459" s="147"/>
      <c r="J1459" s="41"/>
      <c r="K1459" s="41"/>
      <c r="L1459" s="45"/>
      <c r="M1459" s="242"/>
      <c r="N1459" s="243"/>
      <c r="O1459" s="85"/>
      <c r="P1459" s="85"/>
      <c r="Q1459" s="85"/>
      <c r="R1459" s="85"/>
      <c r="S1459" s="85"/>
      <c r="T1459" s="86"/>
      <c r="U1459" s="39"/>
      <c r="V1459" s="39"/>
      <c r="W1459" s="39"/>
      <c r="X1459" s="39"/>
      <c r="Y1459" s="39"/>
      <c r="Z1459" s="39"/>
      <c r="AA1459" s="39"/>
      <c r="AB1459" s="39"/>
      <c r="AC1459" s="39"/>
      <c r="AD1459" s="39"/>
      <c r="AE1459" s="39"/>
      <c r="AT1459" s="18" t="s">
        <v>173</v>
      </c>
      <c r="AU1459" s="18" t="s">
        <v>82</v>
      </c>
    </row>
    <row r="1460" s="13" customFormat="1">
      <c r="A1460" s="13"/>
      <c r="B1460" s="244"/>
      <c r="C1460" s="245"/>
      <c r="D1460" s="240" t="s">
        <v>174</v>
      </c>
      <c r="E1460" s="246" t="s">
        <v>21</v>
      </c>
      <c r="F1460" s="247" t="s">
        <v>1322</v>
      </c>
      <c r="G1460" s="245"/>
      <c r="H1460" s="246" t="s">
        <v>21</v>
      </c>
      <c r="I1460" s="248"/>
      <c r="J1460" s="245"/>
      <c r="K1460" s="245"/>
      <c r="L1460" s="249"/>
      <c r="M1460" s="250"/>
      <c r="N1460" s="251"/>
      <c r="O1460" s="251"/>
      <c r="P1460" s="251"/>
      <c r="Q1460" s="251"/>
      <c r="R1460" s="251"/>
      <c r="S1460" s="251"/>
      <c r="T1460" s="252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53" t="s">
        <v>174</v>
      </c>
      <c r="AU1460" s="253" t="s">
        <v>82</v>
      </c>
      <c r="AV1460" s="13" t="s">
        <v>80</v>
      </c>
      <c r="AW1460" s="13" t="s">
        <v>34</v>
      </c>
      <c r="AX1460" s="13" t="s">
        <v>73</v>
      </c>
      <c r="AY1460" s="253" t="s">
        <v>164</v>
      </c>
    </row>
    <row r="1461" s="13" customFormat="1">
      <c r="A1461" s="13"/>
      <c r="B1461" s="244"/>
      <c r="C1461" s="245"/>
      <c r="D1461" s="240" t="s">
        <v>174</v>
      </c>
      <c r="E1461" s="246" t="s">
        <v>21</v>
      </c>
      <c r="F1461" s="247" t="s">
        <v>216</v>
      </c>
      <c r="G1461" s="245"/>
      <c r="H1461" s="246" t="s">
        <v>21</v>
      </c>
      <c r="I1461" s="248"/>
      <c r="J1461" s="245"/>
      <c r="K1461" s="245"/>
      <c r="L1461" s="249"/>
      <c r="M1461" s="250"/>
      <c r="N1461" s="251"/>
      <c r="O1461" s="251"/>
      <c r="P1461" s="251"/>
      <c r="Q1461" s="251"/>
      <c r="R1461" s="251"/>
      <c r="S1461" s="251"/>
      <c r="T1461" s="252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53" t="s">
        <v>174</v>
      </c>
      <c r="AU1461" s="253" t="s">
        <v>82</v>
      </c>
      <c r="AV1461" s="13" t="s">
        <v>80</v>
      </c>
      <c r="AW1461" s="13" t="s">
        <v>34</v>
      </c>
      <c r="AX1461" s="13" t="s">
        <v>73</v>
      </c>
      <c r="AY1461" s="253" t="s">
        <v>164</v>
      </c>
    </row>
    <row r="1462" s="13" customFormat="1">
      <c r="A1462" s="13"/>
      <c r="B1462" s="244"/>
      <c r="C1462" s="245"/>
      <c r="D1462" s="240" t="s">
        <v>174</v>
      </c>
      <c r="E1462" s="246" t="s">
        <v>21</v>
      </c>
      <c r="F1462" s="247" t="s">
        <v>1294</v>
      </c>
      <c r="G1462" s="245"/>
      <c r="H1462" s="246" t="s">
        <v>21</v>
      </c>
      <c r="I1462" s="248"/>
      <c r="J1462" s="245"/>
      <c r="K1462" s="245"/>
      <c r="L1462" s="249"/>
      <c r="M1462" s="250"/>
      <c r="N1462" s="251"/>
      <c r="O1462" s="251"/>
      <c r="P1462" s="251"/>
      <c r="Q1462" s="251"/>
      <c r="R1462" s="251"/>
      <c r="S1462" s="251"/>
      <c r="T1462" s="252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53" t="s">
        <v>174</v>
      </c>
      <c r="AU1462" s="253" t="s">
        <v>82</v>
      </c>
      <c r="AV1462" s="13" t="s">
        <v>80</v>
      </c>
      <c r="AW1462" s="13" t="s">
        <v>34</v>
      </c>
      <c r="AX1462" s="13" t="s">
        <v>73</v>
      </c>
      <c r="AY1462" s="253" t="s">
        <v>164</v>
      </c>
    </row>
    <row r="1463" s="14" customFormat="1">
      <c r="A1463" s="14"/>
      <c r="B1463" s="254"/>
      <c r="C1463" s="255"/>
      <c r="D1463" s="240" t="s">
        <v>174</v>
      </c>
      <c r="E1463" s="256" t="s">
        <v>21</v>
      </c>
      <c r="F1463" s="257" t="s">
        <v>1323</v>
      </c>
      <c r="G1463" s="255"/>
      <c r="H1463" s="258">
        <v>2</v>
      </c>
      <c r="I1463" s="259"/>
      <c r="J1463" s="255"/>
      <c r="K1463" s="255"/>
      <c r="L1463" s="260"/>
      <c r="M1463" s="261"/>
      <c r="N1463" s="262"/>
      <c r="O1463" s="262"/>
      <c r="P1463" s="262"/>
      <c r="Q1463" s="262"/>
      <c r="R1463" s="262"/>
      <c r="S1463" s="262"/>
      <c r="T1463" s="263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64" t="s">
        <v>174</v>
      </c>
      <c r="AU1463" s="264" t="s">
        <v>82</v>
      </c>
      <c r="AV1463" s="14" t="s">
        <v>82</v>
      </c>
      <c r="AW1463" s="14" t="s">
        <v>34</v>
      </c>
      <c r="AX1463" s="14" t="s">
        <v>73</v>
      </c>
      <c r="AY1463" s="264" t="s">
        <v>164</v>
      </c>
    </row>
    <row r="1464" s="15" customFormat="1">
      <c r="A1464" s="15"/>
      <c r="B1464" s="276"/>
      <c r="C1464" s="277"/>
      <c r="D1464" s="240" t="s">
        <v>174</v>
      </c>
      <c r="E1464" s="278" t="s">
        <v>21</v>
      </c>
      <c r="F1464" s="279" t="s">
        <v>225</v>
      </c>
      <c r="G1464" s="277"/>
      <c r="H1464" s="280">
        <v>2</v>
      </c>
      <c r="I1464" s="281"/>
      <c r="J1464" s="277"/>
      <c r="K1464" s="277"/>
      <c r="L1464" s="282"/>
      <c r="M1464" s="283"/>
      <c r="N1464" s="284"/>
      <c r="O1464" s="284"/>
      <c r="P1464" s="284"/>
      <c r="Q1464" s="284"/>
      <c r="R1464" s="284"/>
      <c r="S1464" s="284"/>
      <c r="T1464" s="285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15"/>
      <c r="AT1464" s="286" t="s">
        <v>174</v>
      </c>
      <c r="AU1464" s="286" t="s">
        <v>82</v>
      </c>
      <c r="AV1464" s="15" t="s">
        <v>171</v>
      </c>
      <c r="AW1464" s="15" t="s">
        <v>34</v>
      </c>
      <c r="AX1464" s="15" t="s">
        <v>80</v>
      </c>
      <c r="AY1464" s="286" t="s">
        <v>164</v>
      </c>
    </row>
    <row r="1465" s="2" customFormat="1" ht="16.5" customHeight="1">
      <c r="A1465" s="39"/>
      <c r="B1465" s="40"/>
      <c r="C1465" s="227" t="s">
        <v>1324</v>
      </c>
      <c r="D1465" s="227" t="s">
        <v>166</v>
      </c>
      <c r="E1465" s="228" t="s">
        <v>1325</v>
      </c>
      <c r="F1465" s="229" t="s">
        <v>1326</v>
      </c>
      <c r="G1465" s="230" t="s">
        <v>169</v>
      </c>
      <c r="H1465" s="231">
        <v>19.388000000000002</v>
      </c>
      <c r="I1465" s="232"/>
      <c r="J1465" s="233">
        <f>ROUND(I1465*H1465,2)</f>
        <v>0</v>
      </c>
      <c r="K1465" s="229" t="s">
        <v>170</v>
      </c>
      <c r="L1465" s="45"/>
      <c r="M1465" s="234" t="s">
        <v>21</v>
      </c>
      <c r="N1465" s="235" t="s">
        <v>44</v>
      </c>
      <c r="O1465" s="85"/>
      <c r="P1465" s="236">
        <f>O1465*H1465</f>
        <v>0</v>
      </c>
      <c r="Q1465" s="236">
        <v>0</v>
      </c>
      <c r="R1465" s="236">
        <f>Q1465*H1465</f>
        <v>0</v>
      </c>
      <c r="S1465" s="236">
        <v>2.2000000000000002</v>
      </c>
      <c r="T1465" s="237">
        <f>S1465*H1465</f>
        <v>42.653600000000004</v>
      </c>
      <c r="U1465" s="39"/>
      <c r="V1465" s="39"/>
      <c r="W1465" s="39"/>
      <c r="X1465" s="39"/>
      <c r="Y1465" s="39"/>
      <c r="Z1465" s="39"/>
      <c r="AA1465" s="39"/>
      <c r="AB1465" s="39"/>
      <c r="AC1465" s="39"/>
      <c r="AD1465" s="39"/>
      <c r="AE1465" s="39"/>
      <c r="AR1465" s="238" t="s">
        <v>171</v>
      </c>
      <c r="AT1465" s="238" t="s">
        <v>166</v>
      </c>
      <c r="AU1465" s="238" t="s">
        <v>82</v>
      </c>
      <c r="AY1465" s="18" t="s">
        <v>164</v>
      </c>
      <c r="BE1465" s="239">
        <f>IF(N1465="základní",J1465,0)</f>
        <v>0</v>
      </c>
      <c r="BF1465" s="239">
        <f>IF(N1465="snížená",J1465,0)</f>
        <v>0</v>
      </c>
      <c r="BG1465" s="239">
        <f>IF(N1465="zákl. přenesená",J1465,0)</f>
        <v>0</v>
      </c>
      <c r="BH1465" s="239">
        <f>IF(N1465="sníž. přenesená",J1465,0)</f>
        <v>0</v>
      </c>
      <c r="BI1465" s="239">
        <f>IF(N1465="nulová",J1465,0)</f>
        <v>0</v>
      </c>
      <c r="BJ1465" s="18" t="s">
        <v>80</v>
      </c>
      <c r="BK1465" s="239">
        <f>ROUND(I1465*H1465,2)</f>
        <v>0</v>
      </c>
      <c r="BL1465" s="18" t="s">
        <v>171</v>
      </c>
      <c r="BM1465" s="238" t="s">
        <v>1327</v>
      </c>
    </row>
    <row r="1466" s="2" customFormat="1">
      <c r="A1466" s="39"/>
      <c r="B1466" s="40"/>
      <c r="C1466" s="41"/>
      <c r="D1466" s="240" t="s">
        <v>173</v>
      </c>
      <c r="E1466" s="41"/>
      <c r="F1466" s="241" t="s">
        <v>1326</v>
      </c>
      <c r="G1466" s="41"/>
      <c r="H1466" s="41"/>
      <c r="I1466" s="147"/>
      <c r="J1466" s="41"/>
      <c r="K1466" s="41"/>
      <c r="L1466" s="45"/>
      <c r="M1466" s="242"/>
      <c r="N1466" s="243"/>
      <c r="O1466" s="85"/>
      <c r="P1466" s="85"/>
      <c r="Q1466" s="85"/>
      <c r="R1466" s="85"/>
      <c r="S1466" s="85"/>
      <c r="T1466" s="86"/>
      <c r="U1466" s="39"/>
      <c r="V1466" s="39"/>
      <c r="W1466" s="39"/>
      <c r="X1466" s="39"/>
      <c r="Y1466" s="39"/>
      <c r="Z1466" s="39"/>
      <c r="AA1466" s="39"/>
      <c r="AB1466" s="39"/>
      <c r="AC1466" s="39"/>
      <c r="AD1466" s="39"/>
      <c r="AE1466" s="39"/>
      <c r="AT1466" s="18" t="s">
        <v>173</v>
      </c>
      <c r="AU1466" s="18" t="s">
        <v>82</v>
      </c>
    </row>
    <row r="1467" s="13" customFormat="1">
      <c r="A1467" s="13"/>
      <c r="B1467" s="244"/>
      <c r="C1467" s="245"/>
      <c r="D1467" s="240" t="s">
        <v>174</v>
      </c>
      <c r="E1467" s="246" t="s">
        <v>21</v>
      </c>
      <c r="F1467" s="247" t="s">
        <v>1328</v>
      </c>
      <c r="G1467" s="245"/>
      <c r="H1467" s="246" t="s">
        <v>21</v>
      </c>
      <c r="I1467" s="248"/>
      <c r="J1467" s="245"/>
      <c r="K1467" s="245"/>
      <c r="L1467" s="249"/>
      <c r="M1467" s="250"/>
      <c r="N1467" s="251"/>
      <c r="O1467" s="251"/>
      <c r="P1467" s="251"/>
      <c r="Q1467" s="251"/>
      <c r="R1467" s="251"/>
      <c r="S1467" s="251"/>
      <c r="T1467" s="252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53" t="s">
        <v>174</v>
      </c>
      <c r="AU1467" s="253" t="s">
        <v>82</v>
      </c>
      <c r="AV1467" s="13" t="s">
        <v>80</v>
      </c>
      <c r="AW1467" s="13" t="s">
        <v>34</v>
      </c>
      <c r="AX1467" s="13" t="s">
        <v>73</v>
      </c>
      <c r="AY1467" s="253" t="s">
        <v>164</v>
      </c>
    </row>
    <row r="1468" s="13" customFormat="1">
      <c r="A1468" s="13"/>
      <c r="B1468" s="244"/>
      <c r="C1468" s="245"/>
      <c r="D1468" s="240" t="s">
        <v>174</v>
      </c>
      <c r="E1468" s="246" t="s">
        <v>21</v>
      </c>
      <c r="F1468" s="247" t="s">
        <v>843</v>
      </c>
      <c r="G1468" s="245"/>
      <c r="H1468" s="246" t="s">
        <v>21</v>
      </c>
      <c r="I1468" s="248"/>
      <c r="J1468" s="245"/>
      <c r="K1468" s="245"/>
      <c r="L1468" s="249"/>
      <c r="M1468" s="250"/>
      <c r="N1468" s="251"/>
      <c r="O1468" s="251"/>
      <c r="P1468" s="251"/>
      <c r="Q1468" s="251"/>
      <c r="R1468" s="251"/>
      <c r="S1468" s="251"/>
      <c r="T1468" s="252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53" t="s">
        <v>174</v>
      </c>
      <c r="AU1468" s="253" t="s">
        <v>82</v>
      </c>
      <c r="AV1468" s="13" t="s">
        <v>80</v>
      </c>
      <c r="AW1468" s="13" t="s">
        <v>34</v>
      </c>
      <c r="AX1468" s="13" t="s">
        <v>73</v>
      </c>
      <c r="AY1468" s="253" t="s">
        <v>164</v>
      </c>
    </row>
    <row r="1469" s="13" customFormat="1">
      <c r="A1469" s="13"/>
      <c r="B1469" s="244"/>
      <c r="C1469" s="245"/>
      <c r="D1469" s="240" t="s">
        <v>174</v>
      </c>
      <c r="E1469" s="246" t="s">
        <v>21</v>
      </c>
      <c r="F1469" s="247" t="s">
        <v>1329</v>
      </c>
      <c r="G1469" s="245"/>
      <c r="H1469" s="246" t="s">
        <v>21</v>
      </c>
      <c r="I1469" s="248"/>
      <c r="J1469" s="245"/>
      <c r="K1469" s="245"/>
      <c r="L1469" s="249"/>
      <c r="M1469" s="250"/>
      <c r="N1469" s="251"/>
      <c r="O1469" s="251"/>
      <c r="P1469" s="251"/>
      <c r="Q1469" s="251"/>
      <c r="R1469" s="251"/>
      <c r="S1469" s="251"/>
      <c r="T1469" s="252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53" t="s">
        <v>174</v>
      </c>
      <c r="AU1469" s="253" t="s">
        <v>82</v>
      </c>
      <c r="AV1469" s="13" t="s">
        <v>80</v>
      </c>
      <c r="AW1469" s="13" t="s">
        <v>34</v>
      </c>
      <c r="AX1469" s="13" t="s">
        <v>73</v>
      </c>
      <c r="AY1469" s="253" t="s">
        <v>164</v>
      </c>
    </row>
    <row r="1470" s="14" customFormat="1">
      <c r="A1470" s="14"/>
      <c r="B1470" s="254"/>
      <c r="C1470" s="255"/>
      <c r="D1470" s="240" t="s">
        <v>174</v>
      </c>
      <c r="E1470" s="256" t="s">
        <v>21</v>
      </c>
      <c r="F1470" s="257" t="s">
        <v>1330</v>
      </c>
      <c r="G1470" s="255"/>
      <c r="H1470" s="258">
        <v>1.623</v>
      </c>
      <c r="I1470" s="259"/>
      <c r="J1470" s="255"/>
      <c r="K1470" s="255"/>
      <c r="L1470" s="260"/>
      <c r="M1470" s="261"/>
      <c r="N1470" s="262"/>
      <c r="O1470" s="262"/>
      <c r="P1470" s="262"/>
      <c r="Q1470" s="262"/>
      <c r="R1470" s="262"/>
      <c r="S1470" s="262"/>
      <c r="T1470" s="263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64" t="s">
        <v>174</v>
      </c>
      <c r="AU1470" s="264" t="s">
        <v>82</v>
      </c>
      <c r="AV1470" s="14" t="s">
        <v>82</v>
      </c>
      <c r="AW1470" s="14" t="s">
        <v>34</v>
      </c>
      <c r="AX1470" s="14" t="s">
        <v>73</v>
      </c>
      <c r="AY1470" s="264" t="s">
        <v>164</v>
      </c>
    </row>
    <row r="1471" s="14" customFormat="1">
      <c r="A1471" s="14"/>
      <c r="B1471" s="254"/>
      <c r="C1471" s="255"/>
      <c r="D1471" s="240" t="s">
        <v>174</v>
      </c>
      <c r="E1471" s="256" t="s">
        <v>21</v>
      </c>
      <c r="F1471" s="257" t="s">
        <v>1331</v>
      </c>
      <c r="G1471" s="255"/>
      <c r="H1471" s="258">
        <v>0.84499999999999997</v>
      </c>
      <c r="I1471" s="259"/>
      <c r="J1471" s="255"/>
      <c r="K1471" s="255"/>
      <c r="L1471" s="260"/>
      <c r="M1471" s="261"/>
      <c r="N1471" s="262"/>
      <c r="O1471" s="262"/>
      <c r="P1471" s="262"/>
      <c r="Q1471" s="262"/>
      <c r="R1471" s="262"/>
      <c r="S1471" s="262"/>
      <c r="T1471" s="263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64" t="s">
        <v>174</v>
      </c>
      <c r="AU1471" s="264" t="s">
        <v>82</v>
      </c>
      <c r="AV1471" s="14" t="s">
        <v>82</v>
      </c>
      <c r="AW1471" s="14" t="s">
        <v>34</v>
      </c>
      <c r="AX1471" s="14" t="s">
        <v>73</v>
      </c>
      <c r="AY1471" s="264" t="s">
        <v>164</v>
      </c>
    </row>
    <row r="1472" s="13" customFormat="1">
      <c r="A1472" s="13"/>
      <c r="B1472" s="244"/>
      <c r="C1472" s="245"/>
      <c r="D1472" s="240" t="s">
        <v>174</v>
      </c>
      <c r="E1472" s="246" t="s">
        <v>21</v>
      </c>
      <c r="F1472" s="247" t="s">
        <v>193</v>
      </c>
      <c r="G1472" s="245"/>
      <c r="H1472" s="246" t="s">
        <v>21</v>
      </c>
      <c r="I1472" s="248"/>
      <c r="J1472" s="245"/>
      <c r="K1472" s="245"/>
      <c r="L1472" s="249"/>
      <c r="M1472" s="250"/>
      <c r="N1472" s="251"/>
      <c r="O1472" s="251"/>
      <c r="P1472" s="251"/>
      <c r="Q1472" s="251"/>
      <c r="R1472" s="251"/>
      <c r="S1472" s="251"/>
      <c r="T1472" s="252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53" t="s">
        <v>174</v>
      </c>
      <c r="AU1472" s="253" t="s">
        <v>82</v>
      </c>
      <c r="AV1472" s="13" t="s">
        <v>80</v>
      </c>
      <c r="AW1472" s="13" t="s">
        <v>34</v>
      </c>
      <c r="AX1472" s="13" t="s">
        <v>73</v>
      </c>
      <c r="AY1472" s="253" t="s">
        <v>164</v>
      </c>
    </row>
    <row r="1473" s="14" customFormat="1">
      <c r="A1473" s="14"/>
      <c r="B1473" s="254"/>
      <c r="C1473" s="255"/>
      <c r="D1473" s="240" t="s">
        <v>174</v>
      </c>
      <c r="E1473" s="256" t="s">
        <v>21</v>
      </c>
      <c r="F1473" s="257" t="s">
        <v>1053</v>
      </c>
      <c r="G1473" s="255"/>
      <c r="H1473" s="258">
        <v>16.920000000000002</v>
      </c>
      <c r="I1473" s="259"/>
      <c r="J1473" s="255"/>
      <c r="K1473" s="255"/>
      <c r="L1473" s="260"/>
      <c r="M1473" s="261"/>
      <c r="N1473" s="262"/>
      <c r="O1473" s="262"/>
      <c r="P1473" s="262"/>
      <c r="Q1473" s="262"/>
      <c r="R1473" s="262"/>
      <c r="S1473" s="262"/>
      <c r="T1473" s="263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64" t="s">
        <v>174</v>
      </c>
      <c r="AU1473" s="264" t="s">
        <v>82</v>
      </c>
      <c r="AV1473" s="14" t="s">
        <v>82</v>
      </c>
      <c r="AW1473" s="14" t="s">
        <v>34</v>
      </c>
      <c r="AX1473" s="14" t="s">
        <v>73</v>
      </c>
      <c r="AY1473" s="264" t="s">
        <v>164</v>
      </c>
    </row>
    <row r="1474" s="15" customFormat="1">
      <c r="A1474" s="15"/>
      <c r="B1474" s="276"/>
      <c r="C1474" s="277"/>
      <c r="D1474" s="240" t="s">
        <v>174</v>
      </c>
      <c r="E1474" s="278" t="s">
        <v>21</v>
      </c>
      <c r="F1474" s="279" t="s">
        <v>225</v>
      </c>
      <c r="G1474" s="277"/>
      <c r="H1474" s="280">
        <v>19.388000000000002</v>
      </c>
      <c r="I1474" s="281"/>
      <c r="J1474" s="277"/>
      <c r="K1474" s="277"/>
      <c r="L1474" s="282"/>
      <c r="M1474" s="283"/>
      <c r="N1474" s="284"/>
      <c r="O1474" s="284"/>
      <c r="P1474" s="284"/>
      <c r="Q1474" s="284"/>
      <c r="R1474" s="284"/>
      <c r="S1474" s="284"/>
      <c r="T1474" s="285"/>
      <c r="U1474" s="15"/>
      <c r="V1474" s="15"/>
      <c r="W1474" s="15"/>
      <c r="X1474" s="15"/>
      <c r="Y1474" s="15"/>
      <c r="Z1474" s="15"/>
      <c r="AA1474" s="15"/>
      <c r="AB1474" s="15"/>
      <c r="AC1474" s="15"/>
      <c r="AD1474" s="15"/>
      <c r="AE1474" s="15"/>
      <c r="AT1474" s="286" t="s">
        <v>174</v>
      </c>
      <c r="AU1474" s="286" t="s">
        <v>82</v>
      </c>
      <c r="AV1474" s="15" t="s">
        <v>171</v>
      </c>
      <c r="AW1474" s="15" t="s">
        <v>34</v>
      </c>
      <c r="AX1474" s="15" t="s">
        <v>80</v>
      </c>
      <c r="AY1474" s="286" t="s">
        <v>164</v>
      </c>
    </row>
    <row r="1475" s="2" customFormat="1" ht="16.5" customHeight="1">
      <c r="A1475" s="39"/>
      <c r="B1475" s="40"/>
      <c r="C1475" s="227" t="s">
        <v>1332</v>
      </c>
      <c r="D1475" s="227" t="s">
        <v>166</v>
      </c>
      <c r="E1475" s="228" t="s">
        <v>1333</v>
      </c>
      <c r="F1475" s="229" t="s">
        <v>1334</v>
      </c>
      <c r="G1475" s="230" t="s">
        <v>169</v>
      </c>
      <c r="H1475" s="231">
        <v>19.199000000000002</v>
      </c>
      <c r="I1475" s="232"/>
      <c r="J1475" s="233">
        <f>ROUND(I1475*H1475,2)</f>
        <v>0</v>
      </c>
      <c r="K1475" s="229" t="s">
        <v>170</v>
      </c>
      <c r="L1475" s="45"/>
      <c r="M1475" s="234" t="s">
        <v>21</v>
      </c>
      <c r="N1475" s="235" t="s">
        <v>44</v>
      </c>
      <c r="O1475" s="85"/>
      <c r="P1475" s="236">
        <f>O1475*H1475</f>
        <v>0</v>
      </c>
      <c r="Q1475" s="236">
        <v>0</v>
      </c>
      <c r="R1475" s="236">
        <f>Q1475*H1475</f>
        <v>0</v>
      </c>
      <c r="S1475" s="236">
        <v>1.3999999999999999</v>
      </c>
      <c r="T1475" s="237">
        <f>S1475*H1475</f>
        <v>26.878600000000002</v>
      </c>
      <c r="U1475" s="39"/>
      <c r="V1475" s="39"/>
      <c r="W1475" s="39"/>
      <c r="X1475" s="39"/>
      <c r="Y1475" s="39"/>
      <c r="Z1475" s="39"/>
      <c r="AA1475" s="39"/>
      <c r="AB1475" s="39"/>
      <c r="AC1475" s="39"/>
      <c r="AD1475" s="39"/>
      <c r="AE1475" s="39"/>
      <c r="AR1475" s="238" t="s">
        <v>277</v>
      </c>
      <c r="AT1475" s="238" t="s">
        <v>166</v>
      </c>
      <c r="AU1475" s="238" t="s">
        <v>82</v>
      </c>
      <c r="AY1475" s="18" t="s">
        <v>164</v>
      </c>
      <c r="BE1475" s="239">
        <f>IF(N1475="základní",J1475,0)</f>
        <v>0</v>
      </c>
      <c r="BF1475" s="239">
        <f>IF(N1475="snížená",J1475,0)</f>
        <v>0</v>
      </c>
      <c r="BG1475" s="239">
        <f>IF(N1475="zákl. přenesená",J1475,0)</f>
        <v>0</v>
      </c>
      <c r="BH1475" s="239">
        <f>IF(N1475="sníž. přenesená",J1475,0)</f>
        <v>0</v>
      </c>
      <c r="BI1475" s="239">
        <f>IF(N1475="nulová",J1475,0)</f>
        <v>0</v>
      </c>
      <c r="BJ1475" s="18" t="s">
        <v>80</v>
      </c>
      <c r="BK1475" s="239">
        <f>ROUND(I1475*H1475,2)</f>
        <v>0</v>
      </c>
      <c r="BL1475" s="18" t="s">
        <v>277</v>
      </c>
      <c r="BM1475" s="238" t="s">
        <v>1335</v>
      </c>
    </row>
    <row r="1476" s="2" customFormat="1">
      <c r="A1476" s="39"/>
      <c r="B1476" s="40"/>
      <c r="C1476" s="41"/>
      <c r="D1476" s="240" t="s">
        <v>173</v>
      </c>
      <c r="E1476" s="41"/>
      <c r="F1476" s="241" t="s">
        <v>1334</v>
      </c>
      <c r="G1476" s="41"/>
      <c r="H1476" s="41"/>
      <c r="I1476" s="147"/>
      <c r="J1476" s="41"/>
      <c r="K1476" s="41"/>
      <c r="L1476" s="45"/>
      <c r="M1476" s="242"/>
      <c r="N1476" s="243"/>
      <c r="O1476" s="85"/>
      <c r="P1476" s="85"/>
      <c r="Q1476" s="85"/>
      <c r="R1476" s="85"/>
      <c r="S1476" s="85"/>
      <c r="T1476" s="86"/>
      <c r="U1476" s="39"/>
      <c r="V1476" s="39"/>
      <c r="W1476" s="39"/>
      <c r="X1476" s="39"/>
      <c r="Y1476" s="39"/>
      <c r="Z1476" s="39"/>
      <c r="AA1476" s="39"/>
      <c r="AB1476" s="39"/>
      <c r="AC1476" s="39"/>
      <c r="AD1476" s="39"/>
      <c r="AE1476" s="39"/>
      <c r="AT1476" s="18" t="s">
        <v>173</v>
      </c>
      <c r="AU1476" s="18" t="s">
        <v>82</v>
      </c>
    </row>
    <row r="1477" s="13" customFormat="1">
      <c r="A1477" s="13"/>
      <c r="B1477" s="244"/>
      <c r="C1477" s="245"/>
      <c r="D1477" s="240" t="s">
        <v>174</v>
      </c>
      <c r="E1477" s="246" t="s">
        <v>21</v>
      </c>
      <c r="F1477" s="247" t="s">
        <v>208</v>
      </c>
      <c r="G1477" s="245"/>
      <c r="H1477" s="246" t="s">
        <v>21</v>
      </c>
      <c r="I1477" s="248"/>
      <c r="J1477" s="245"/>
      <c r="K1477" s="245"/>
      <c r="L1477" s="249"/>
      <c r="M1477" s="250"/>
      <c r="N1477" s="251"/>
      <c r="O1477" s="251"/>
      <c r="P1477" s="251"/>
      <c r="Q1477" s="251"/>
      <c r="R1477" s="251"/>
      <c r="S1477" s="251"/>
      <c r="T1477" s="252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53" t="s">
        <v>174</v>
      </c>
      <c r="AU1477" s="253" t="s">
        <v>82</v>
      </c>
      <c r="AV1477" s="13" t="s">
        <v>80</v>
      </c>
      <c r="AW1477" s="13" t="s">
        <v>34</v>
      </c>
      <c r="AX1477" s="13" t="s">
        <v>73</v>
      </c>
      <c r="AY1477" s="253" t="s">
        <v>164</v>
      </c>
    </row>
    <row r="1478" s="14" customFormat="1">
      <c r="A1478" s="14"/>
      <c r="B1478" s="254"/>
      <c r="C1478" s="255"/>
      <c r="D1478" s="240" t="s">
        <v>174</v>
      </c>
      <c r="E1478" s="256" t="s">
        <v>21</v>
      </c>
      <c r="F1478" s="257" t="s">
        <v>1336</v>
      </c>
      <c r="G1478" s="255"/>
      <c r="H1478" s="258">
        <v>16.731000000000002</v>
      </c>
      <c r="I1478" s="259"/>
      <c r="J1478" s="255"/>
      <c r="K1478" s="255"/>
      <c r="L1478" s="260"/>
      <c r="M1478" s="261"/>
      <c r="N1478" s="262"/>
      <c r="O1478" s="262"/>
      <c r="P1478" s="262"/>
      <c r="Q1478" s="262"/>
      <c r="R1478" s="262"/>
      <c r="S1478" s="262"/>
      <c r="T1478" s="263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64" t="s">
        <v>174</v>
      </c>
      <c r="AU1478" s="264" t="s">
        <v>82</v>
      </c>
      <c r="AV1478" s="14" t="s">
        <v>82</v>
      </c>
      <c r="AW1478" s="14" t="s">
        <v>34</v>
      </c>
      <c r="AX1478" s="14" t="s">
        <v>73</v>
      </c>
      <c r="AY1478" s="264" t="s">
        <v>164</v>
      </c>
    </row>
    <row r="1479" s="13" customFormat="1">
      <c r="A1479" s="13"/>
      <c r="B1479" s="244"/>
      <c r="C1479" s="245"/>
      <c r="D1479" s="240" t="s">
        <v>174</v>
      </c>
      <c r="E1479" s="246" t="s">
        <v>21</v>
      </c>
      <c r="F1479" s="247" t="s">
        <v>1328</v>
      </c>
      <c r="G1479" s="245"/>
      <c r="H1479" s="246" t="s">
        <v>21</v>
      </c>
      <c r="I1479" s="248"/>
      <c r="J1479" s="245"/>
      <c r="K1479" s="245"/>
      <c r="L1479" s="249"/>
      <c r="M1479" s="250"/>
      <c r="N1479" s="251"/>
      <c r="O1479" s="251"/>
      <c r="P1479" s="251"/>
      <c r="Q1479" s="251"/>
      <c r="R1479" s="251"/>
      <c r="S1479" s="251"/>
      <c r="T1479" s="252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53" t="s">
        <v>174</v>
      </c>
      <c r="AU1479" s="253" t="s">
        <v>82</v>
      </c>
      <c r="AV1479" s="13" t="s">
        <v>80</v>
      </c>
      <c r="AW1479" s="13" t="s">
        <v>34</v>
      </c>
      <c r="AX1479" s="13" t="s">
        <v>73</v>
      </c>
      <c r="AY1479" s="253" t="s">
        <v>164</v>
      </c>
    </row>
    <row r="1480" s="13" customFormat="1">
      <c r="A1480" s="13"/>
      <c r="B1480" s="244"/>
      <c r="C1480" s="245"/>
      <c r="D1480" s="240" t="s">
        <v>174</v>
      </c>
      <c r="E1480" s="246" t="s">
        <v>21</v>
      </c>
      <c r="F1480" s="247" t="s">
        <v>843</v>
      </c>
      <c r="G1480" s="245"/>
      <c r="H1480" s="246" t="s">
        <v>21</v>
      </c>
      <c r="I1480" s="248"/>
      <c r="J1480" s="245"/>
      <c r="K1480" s="245"/>
      <c r="L1480" s="249"/>
      <c r="M1480" s="250"/>
      <c r="N1480" s="251"/>
      <c r="O1480" s="251"/>
      <c r="P1480" s="251"/>
      <c r="Q1480" s="251"/>
      <c r="R1480" s="251"/>
      <c r="S1480" s="251"/>
      <c r="T1480" s="252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53" t="s">
        <v>174</v>
      </c>
      <c r="AU1480" s="253" t="s">
        <v>82</v>
      </c>
      <c r="AV1480" s="13" t="s">
        <v>80</v>
      </c>
      <c r="AW1480" s="13" t="s">
        <v>34</v>
      </c>
      <c r="AX1480" s="13" t="s">
        <v>73</v>
      </c>
      <c r="AY1480" s="253" t="s">
        <v>164</v>
      </c>
    </row>
    <row r="1481" s="13" customFormat="1">
      <c r="A1481" s="13"/>
      <c r="B1481" s="244"/>
      <c r="C1481" s="245"/>
      <c r="D1481" s="240" t="s">
        <v>174</v>
      </c>
      <c r="E1481" s="246" t="s">
        <v>21</v>
      </c>
      <c r="F1481" s="247" t="s">
        <v>1329</v>
      </c>
      <c r="G1481" s="245"/>
      <c r="H1481" s="246" t="s">
        <v>21</v>
      </c>
      <c r="I1481" s="248"/>
      <c r="J1481" s="245"/>
      <c r="K1481" s="245"/>
      <c r="L1481" s="249"/>
      <c r="M1481" s="250"/>
      <c r="N1481" s="251"/>
      <c r="O1481" s="251"/>
      <c r="P1481" s="251"/>
      <c r="Q1481" s="251"/>
      <c r="R1481" s="251"/>
      <c r="S1481" s="251"/>
      <c r="T1481" s="252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53" t="s">
        <v>174</v>
      </c>
      <c r="AU1481" s="253" t="s">
        <v>82</v>
      </c>
      <c r="AV1481" s="13" t="s">
        <v>80</v>
      </c>
      <c r="AW1481" s="13" t="s">
        <v>34</v>
      </c>
      <c r="AX1481" s="13" t="s">
        <v>73</v>
      </c>
      <c r="AY1481" s="253" t="s">
        <v>164</v>
      </c>
    </row>
    <row r="1482" s="14" customFormat="1">
      <c r="A1482" s="14"/>
      <c r="B1482" s="254"/>
      <c r="C1482" s="255"/>
      <c r="D1482" s="240" t="s">
        <v>174</v>
      </c>
      <c r="E1482" s="256" t="s">
        <v>21</v>
      </c>
      <c r="F1482" s="257" t="s">
        <v>1330</v>
      </c>
      <c r="G1482" s="255"/>
      <c r="H1482" s="258">
        <v>1.623</v>
      </c>
      <c r="I1482" s="259"/>
      <c r="J1482" s="255"/>
      <c r="K1482" s="255"/>
      <c r="L1482" s="260"/>
      <c r="M1482" s="261"/>
      <c r="N1482" s="262"/>
      <c r="O1482" s="262"/>
      <c r="P1482" s="262"/>
      <c r="Q1482" s="262"/>
      <c r="R1482" s="262"/>
      <c r="S1482" s="262"/>
      <c r="T1482" s="263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64" t="s">
        <v>174</v>
      </c>
      <c r="AU1482" s="264" t="s">
        <v>82</v>
      </c>
      <c r="AV1482" s="14" t="s">
        <v>82</v>
      </c>
      <c r="AW1482" s="14" t="s">
        <v>34</v>
      </c>
      <c r="AX1482" s="14" t="s">
        <v>73</v>
      </c>
      <c r="AY1482" s="264" t="s">
        <v>164</v>
      </c>
    </row>
    <row r="1483" s="14" customFormat="1">
      <c r="A1483" s="14"/>
      <c r="B1483" s="254"/>
      <c r="C1483" s="255"/>
      <c r="D1483" s="240" t="s">
        <v>174</v>
      </c>
      <c r="E1483" s="256" t="s">
        <v>21</v>
      </c>
      <c r="F1483" s="257" t="s">
        <v>1331</v>
      </c>
      <c r="G1483" s="255"/>
      <c r="H1483" s="258">
        <v>0.84499999999999997</v>
      </c>
      <c r="I1483" s="259"/>
      <c r="J1483" s="255"/>
      <c r="K1483" s="255"/>
      <c r="L1483" s="260"/>
      <c r="M1483" s="261"/>
      <c r="N1483" s="262"/>
      <c r="O1483" s="262"/>
      <c r="P1483" s="262"/>
      <c r="Q1483" s="262"/>
      <c r="R1483" s="262"/>
      <c r="S1483" s="262"/>
      <c r="T1483" s="263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64" t="s">
        <v>174</v>
      </c>
      <c r="AU1483" s="264" t="s">
        <v>82</v>
      </c>
      <c r="AV1483" s="14" t="s">
        <v>82</v>
      </c>
      <c r="AW1483" s="14" t="s">
        <v>34</v>
      </c>
      <c r="AX1483" s="14" t="s">
        <v>73</v>
      </c>
      <c r="AY1483" s="264" t="s">
        <v>164</v>
      </c>
    </row>
    <row r="1484" s="15" customFormat="1">
      <c r="A1484" s="15"/>
      <c r="B1484" s="276"/>
      <c r="C1484" s="277"/>
      <c r="D1484" s="240" t="s">
        <v>174</v>
      </c>
      <c r="E1484" s="278" t="s">
        <v>21</v>
      </c>
      <c r="F1484" s="279" t="s">
        <v>225</v>
      </c>
      <c r="G1484" s="277"/>
      <c r="H1484" s="280">
        <v>19.199000000000002</v>
      </c>
      <c r="I1484" s="281"/>
      <c r="J1484" s="277"/>
      <c r="K1484" s="277"/>
      <c r="L1484" s="282"/>
      <c r="M1484" s="283"/>
      <c r="N1484" s="284"/>
      <c r="O1484" s="284"/>
      <c r="P1484" s="284"/>
      <c r="Q1484" s="284"/>
      <c r="R1484" s="284"/>
      <c r="S1484" s="284"/>
      <c r="T1484" s="285"/>
      <c r="U1484" s="15"/>
      <c r="V1484" s="15"/>
      <c r="W1484" s="15"/>
      <c r="X1484" s="15"/>
      <c r="Y1484" s="15"/>
      <c r="Z1484" s="15"/>
      <c r="AA1484" s="15"/>
      <c r="AB1484" s="15"/>
      <c r="AC1484" s="15"/>
      <c r="AD1484" s="15"/>
      <c r="AE1484" s="15"/>
      <c r="AT1484" s="286" t="s">
        <v>174</v>
      </c>
      <c r="AU1484" s="286" t="s">
        <v>82</v>
      </c>
      <c r="AV1484" s="15" t="s">
        <v>171</v>
      </c>
      <c r="AW1484" s="15" t="s">
        <v>34</v>
      </c>
      <c r="AX1484" s="15" t="s">
        <v>80</v>
      </c>
      <c r="AY1484" s="286" t="s">
        <v>164</v>
      </c>
    </row>
    <row r="1485" s="12" customFormat="1" ht="22.8" customHeight="1">
      <c r="A1485" s="12"/>
      <c r="B1485" s="211"/>
      <c r="C1485" s="212"/>
      <c r="D1485" s="213" t="s">
        <v>72</v>
      </c>
      <c r="E1485" s="225" t="s">
        <v>1032</v>
      </c>
      <c r="F1485" s="225" t="s">
        <v>1337</v>
      </c>
      <c r="G1485" s="212"/>
      <c r="H1485" s="212"/>
      <c r="I1485" s="215"/>
      <c r="J1485" s="226">
        <f>BK1485</f>
        <v>0</v>
      </c>
      <c r="K1485" s="212"/>
      <c r="L1485" s="217"/>
      <c r="M1485" s="218"/>
      <c r="N1485" s="219"/>
      <c r="O1485" s="219"/>
      <c r="P1485" s="220">
        <f>SUM(P1486:P1490)</f>
        <v>0</v>
      </c>
      <c r="Q1485" s="219"/>
      <c r="R1485" s="220">
        <f>SUM(R1486:R1490)</f>
        <v>0.8906400000000001</v>
      </c>
      <c r="S1485" s="219"/>
      <c r="T1485" s="221">
        <f>SUM(T1486:T1490)</f>
        <v>0</v>
      </c>
      <c r="U1485" s="12"/>
      <c r="V1485" s="12"/>
      <c r="W1485" s="12"/>
      <c r="X1485" s="12"/>
      <c r="Y1485" s="12"/>
      <c r="Z1485" s="12"/>
      <c r="AA1485" s="12"/>
      <c r="AB1485" s="12"/>
      <c r="AC1485" s="12"/>
      <c r="AD1485" s="12"/>
      <c r="AE1485" s="12"/>
      <c r="AR1485" s="222" t="s">
        <v>80</v>
      </c>
      <c r="AT1485" s="223" t="s">
        <v>72</v>
      </c>
      <c r="AU1485" s="223" t="s">
        <v>80</v>
      </c>
      <c r="AY1485" s="222" t="s">
        <v>164</v>
      </c>
      <c r="BK1485" s="224">
        <f>SUM(BK1486:BK1490)</f>
        <v>0</v>
      </c>
    </row>
    <row r="1486" s="2" customFormat="1" ht="21.75" customHeight="1">
      <c r="A1486" s="39"/>
      <c r="B1486" s="40"/>
      <c r="C1486" s="227" t="s">
        <v>1338</v>
      </c>
      <c r="D1486" s="227" t="s">
        <v>166</v>
      </c>
      <c r="E1486" s="228" t="s">
        <v>1339</v>
      </c>
      <c r="F1486" s="229" t="s">
        <v>1340</v>
      </c>
      <c r="G1486" s="230" t="s">
        <v>253</v>
      </c>
      <c r="H1486" s="231">
        <v>36</v>
      </c>
      <c r="I1486" s="232"/>
      <c r="J1486" s="233">
        <f>ROUND(I1486*H1486,2)</f>
        <v>0</v>
      </c>
      <c r="K1486" s="229" t="s">
        <v>170</v>
      </c>
      <c r="L1486" s="45"/>
      <c r="M1486" s="234" t="s">
        <v>21</v>
      </c>
      <c r="N1486" s="235" t="s">
        <v>44</v>
      </c>
      <c r="O1486" s="85"/>
      <c r="P1486" s="236">
        <f>O1486*H1486</f>
        <v>0</v>
      </c>
      <c r="Q1486" s="236">
        <v>0.024740000000000002</v>
      </c>
      <c r="R1486" s="236">
        <f>Q1486*H1486</f>
        <v>0.8906400000000001</v>
      </c>
      <c r="S1486" s="236">
        <v>0</v>
      </c>
      <c r="T1486" s="237">
        <f>S1486*H1486</f>
        <v>0</v>
      </c>
      <c r="U1486" s="39"/>
      <c r="V1486" s="39"/>
      <c r="W1486" s="39"/>
      <c r="X1486" s="39"/>
      <c r="Y1486" s="39"/>
      <c r="Z1486" s="39"/>
      <c r="AA1486" s="39"/>
      <c r="AB1486" s="39"/>
      <c r="AC1486" s="39"/>
      <c r="AD1486" s="39"/>
      <c r="AE1486" s="39"/>
      <c r="AR1486" s="238" t="s">
        <v>171</v>
      </c>
      <c r="AT1486" s="238" t="s">
        <v>166</v>
      </c>
      <c r="AU1486" s="238" t="s">
        <v>82</v>
      </c>
      <c r="AY1486" s="18" t="s">
        <v>164</v>
      </c>
      <c r="BE1486" s="239">
        <f>IF(N1486="základní",J1486,0)</f>
        <v>0</v>
      </c>
      <c r="BF1486" s="239">
        <f>IF(N1486="snížená",J1486,0)</f>
        <v>0</v>
      </c>
      <c r="BG1486" s="239">
        <f>IF(N1486="zákl. přenesená",J1486,0)</f>
        <v>0</v>
      </c>
      <c r="BH1486" s="239">
        <f>IF(N1486="sníž. přenesená",J1486,0)</f>
        <v>0</v>
      </c>
      <c r="BI1486" s="239">
        <f>IF(N1486="nulová",J1486,0)</f>
        <v>0</v>
      </c>
      <c r="BJ1486" s="18" t="s">
        <v>80</v>
      </c>
      <c r="BK1486" s="239">
        <f>ROUND(I1486*H1486,2)</f>
        <v>0</v>
      </c>
      <c r="BL1486" s="18" t="s">
        <v>171</v>
      </c>
      <c r="BM1486" s="238" t="s">
        <v>1341</v>
      </c>
    </row>
    <row r="1487" s="2" customFormat="1">
      <c r="A1487" s="39"/>
      <c r="B1487" s="40"/>
      <c r="C1487" s="41"/>
      <c r="D1487" s="240" t="s">
        <v>173</v>
      </c>
      <c r="E1487" s="41"/>
      <c r="F1487" s="241" t="s">
        <v>1340</v>
      </c>
      <c r="G1487" s="41"/>
      <c r="H1487" s="41"/>
      <c r="I1487" s="147"/>
      <c r="J1487" s="41"/>
      <c r="K1487" s="41"/>
      <c r="L1487" s="45"/>
      <c r="M1487" s="242"/>
      <c r="N1487" s="243"/>
      <c r="O1487" s="85"/>
      <c r="P1487" s="85"/>
      <c r="Q1487" s="85"/>
      <c r="R1487" s="85"/>
      <c r="S1487" s="85"/>
      <c r="T1487" s="86"/>
      <c r="U1487" s="39"/>
      <c r="V1487" s="39"/>
      <c r="W1487" s="39"/>
      <c r="X1487" s="39"/>
      <c r="Y1487" s="39"/>
      <c r="Z1487" s="39"/>
      <c r="AA1487" s="39"/>
      <c r="AB1487" s="39"/>
      <c r="AC1487" s="39"/>
      <c r="AD1487" s="39"/>
      <c r="AE1487" s="39"/>
      <c r="AT1487" s="18" t="s">
        <v>173</v>
      </c>
      <c r="AU1487" s="18" t="s">
        <v>82</v>
      </c>
    </row>
    <row r="1488" s="13" customFormat="1">
      <c r="A1488" s="13"/>
      <c r="B1488" s="244"/>
      <c r="C1488" s="245"/>
      <c r="D1488" s="240" t="s">
        <v>174</v>
      </c>
      <c r="E1488" s="246" t="s">
        <v>21</v>
      </c>
      <c r="F1488" s="247" t="s">
        <v>1342</v>
      </c>
      <c r="G1488" s="245"/>
      <c r="H1488" s="246" t="s">
        <v>21</v>
      </c>
      <c r="I1488" s="248"/>
      <c r="J1488" s="245"/>
      <c r="K1488" s="245"/>
      <c r="L1488" s="249"/>
      <c r="M1488" s="250"/>
      <c r="N1488" s="251"/>
      <c r="O1488" s="251"/>
      <c r="P1488" s="251"/>
      <c r="Q1488" s="251"/>
      <c r="R1488" s="251"/>
      <c r="S1488" s="251"/>
      <c r="T1488" s="252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53" t="s">
        <v>174</v>
      </c>
      <c r="AU1488" s="253" t="s">
        <v>82</v>
      </c>
      <c r="AV1488" s="13" t="s">
        <v>80</v>
      </c>
      <c r="AW1488" s="13" t="s">
        <v>34</v>
      </c>
      <c r="AX1488" s="13" t="s">
        <v>73</v>
      </c>
      <c r="AY1488" s="253" t="s">
        <v>164</v>
      </c>
    </row>
    <row r="1489" s="13" customFormat="1">
      <c r="A1489" s="13"/>
      <c r="B1489" s="244"/>
      <c r="C1489" s="245"/>
      <c r="D1489" s="240" t="s">
        <v>174</v>
      </c>
      <c r="E1489" s="246" t="s">
        <v>21</v>
      </c>
      <c r="F1489" s="247" t="s">
        <v>1343</v>
      </c>
      <c r="G1489" s="245"/>
      <c r="H1489" s="246" t="s">
        <v>21</v>
      </c>
      <c r="I1489" s="248"/>
      <c r="J1489" s="245"/>
      <c r="K1489" s="245"/>
      <c r="L1489" s="249"/>
      <c r="M1489" s="250"/>
      <c r="N1489" s="251"/>
      <c r="O1489" s="251"/>
      <c r="P1489" s="251"/>
      <c r="Q1489" s="251"/>
      <c r="R1489" s="251"/>
      <c r="S1489" s="251"/>
      <c r="T1489" s="252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53" t="s">
        <v>174</v>
      </c>
      <c r="AU1489" s="253" t="s">
        <v>82</v>
      </c>
      <c r="AV1489" s="13" t="s">
        <v>80</v>
      </c>
      <c r="AW1489" s="13" t="s">
        <v>34</v>
      </c>
      <c r="AX1489" s="13" t="s">
        <v>73</v>
      </c>
      <c r="AY1489" s="253" t="s">
        <v>164</v>
      </c>
    </row>
    <row r="1490" s="14" customFormat="1">
      <c r="A1490" s="14"/>
      <c r="B1490" s="254"/>
      <c r="C1490" s="255"/>
      <c r="D1490" s="240" t="s">
        <v>174</v>
      </c>
      <c r="E1490" s="256" t="s">
        <v>21</v>
      </c>
      <c r="F1490" s="257" t="s">
        <v>1344</v>
      </c>
      <c r="G1490" s="255"/>
      <c r="H1490" s="258">
        <v>36</v>
      </c>
      <c r="I1490" s="259"/>
      <c r="J1490" s="255"/>
      <c r="K1490" s="255"/>
      <c r="L1490" s="260"/>
      <c r="M1490" s="261"/>
      <c r="N1490" s="262"/>
      <c r="O1490" s="262"/>
      <c r="P1490" s="262"/>
      <c r="Q1490" s="262"/>
      <c r="R1490" s="262"/>
      <c r="S1490" s="262"/>
      <c r="T1490" s="263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64" t="s">
        <v>174</v>
      </c>
      <c r="AU1490" s="264" t="s">
        <v>82</v>
      </c>
      <c r="AV1490" s="14" t="s">
        <v>82</v>
      </c>
      <c r="AW1490" s="14" t="s">
        <v>34</v>
      </c>
      <c r="AX1490" s="14" t="s">
        <v>80</v>
      </c>
      <c r="AY1490" s="264" t="s">
        <v>164</v>
      </c>
    </row>
    <row r="1491" s="12" customFormat="1" ht="22.8" customHeight="1">
      <c r="A1491" s="12"/>
      <c r="B1491" s="211"/>
      <c r="C1491" s="212"/>
      <c r="D1491" s="213" t="s">
        <v>72</v>
      </c>
      <c r="E1491" s="225" t="s">
        <v>1345</v>
      </c>
      <c r="F1491" s="225" t="s">
        <v>1346</v>
      </c>
      <c r="G1491" s="212"/>
      <c r="H1491" s="212"/>
      <c r="I1491" s="215"/>
      <c r="J1491" s="226">
        <f>BK1491</f>
        <v>0</v>
      </c>
      <c r="K1491" s="212"/>
      <c r="L1491" s="217"/>
      <c r="M1491" s="218"/>
      <c r="N1491" s="219"/>
      <c r="O1491" s="219"/>
      <c r="P1491" s="220">
        <f>SUM(P1492:P1503)</f>
        <v>0</v>
      </c>
      <c r="Q1491" s="219"/>
      <c r="R1491" s="220">
        <f>SUM(R1492:R1503)</f>
        <v>0</v>
      </c>
      <c r="S1491" s="219"/>
      <c r="T1491" s="221">
        <f>SUM(T1492:T1503)</f>
        <v>0</v>
      </c>
      <c r="U1491" s="12"/>
      <c r="V1491" s="12"/>
      <c r="W1491" s="12"/>
      <c r="X1491" s="12"/>
      <c r="Y1491" s="12"/>
      <c r="Z1491" s="12"/>
      <c r="AA1491" s="12"/>
      <c r="AB1491" s="12"/>
      <c r="AC1491" s="12"/>
      <c r="AD1491" s="12"/>
      <c r="AE1491" s="12"/>
      <c r="AR1491" s="222" t="s">
        <v>80</v>
      </c>
      <c r="AT1491" s="223" t="s">
        <v>72</v>
      </c>
      <c r="AU1491" s="223" t="s">
        <v>80</v>
      </c>
      <c r="AY1491" s="222" t="s">
        <v>164</v>
      </c>
      <c r="BK1491" s="224">
        <f>SUM(BK1492:BK1503)</f>
        <v>0</v>
      </c>
    </row>
    <row r="1492" s="2" customFormat="1" ht="16.5" customHeight="1">
      <c r="A1492" s="39"/>
      <c r="B1492" s="40"/>
      <c r="C1492" s="227" t="s">
        <v>1347</v>
      </c>
      <c r="D1492" s="227" t="s">
        <v>166</v>
      </c>
      <c r="E1492" s="228" t="s">
        <v>1348</v>
      </c>
      <c r="F1492" s="229" t="s">
        <v>1349</v>
      </c>
      <c r="G1492" s="230" t="s">
        <v>181</v>
      </c>
      <c r="H1492" s="231">
        <v>275.53399999999999</v>
      </c>
      <c r="I1492" s="232"/>
      <c r="J1492" s="233">
        <f>ROUND(I1492*H1492,2)</f>
        <v>0</v>
      </c>
      <c r="K1492" s="229" t="s">
        <v>170</v>
      </c>
      <c r="L1492" s="45"/>
      <c r="M1492" s="234" t="s">
        <v>21</v>
      </c>
      <c r="N1492" s="235" t="s">
        <v>44</v>
      </c>
      <c r="O1492" s="85"/>
      <c r="P1492" s="236">
        <f>O1492*H1492</f>
        <v>0</v>
      </c>
      <c r="Q1492" s="236">
        <v>0</v>
      </c>
      <c r="R1492" s="236">
        <f>Q1492*H1492</f>
        <v>0</v>
      </c>
      <c r="S1492" s="236">
        <v>0</v>
      </c>
      <c r="T1492" s="237">
        <f>S1492*H1492</f>
        <v>0</v>
      </c>
      <c r="U1492" s="39"/>
      <c r="V1492" s="39"/>
      <c r="W1492" s="39"/>
      <c r="X1492" s="39"/>
      <c r="Y1492" s="39"/>
      <c r="Z1492" s="39"/>
      <c r="AA1492" s="39"/>
      <c r="AB1492" s="39"/>
      <c r="AC1492" s="39"/>
      <c r="AD1492" s="39"/>
      <c r="AE1492" s="39"/>
      <c r="AR1492" s="238" t="s">
        <v>171</v>
      </c>
      <c r="AT1492" s="238" t="s">
        <v>166</v>
      </c>
      <c r="AU1492" s="238" t="s">
        <v>82</v>
      </c>
      <c r="AY1492" s="18" t="s">
        <v>164</v>
      </c>
      <c r="BE1492" s="239">
        <f>IF(N1492="základní",J1492,0)</f>
        <v>0</v>
      </c>
      <c r="BF1492" s="239">
        <f>IF(N1492="snížená",J1492,0)</f>
        <v>0</v>
      </c>
      <c r="BG1492" s="239">
        <f>IF(N1492="zákl. přenesená",J1492,0)</f>
        <v>0</v>
      </c>
      <c r="BH1492" s="239">
        <f>IF(N1492="sníž. přenesená",J1492,0)</f>
        <v>0</v>
      </c>
      <c r="BI1492" s="239">
        <f>IF(N1492="nulová",J1492,0)</f>
        <v>0</v>
      </c>
      <c r="BJ1492" s="18" t="s">
        <v>80</v>
      </c>
      <c r="BK1492" s="239">
        <f>ROUND(I1492*H1492,2)</f>
        <v>0</v>
      </c>
      <c r="BL1492" s="18" t="s">
        <v>171</v>
      </c>
      <c r="BM1492" s="238" t="s">
        <v>1350</v>
      </c>
    </row>
    <row r="1493" s="2" customFormat="1">
      <c r="A1493" s="39"/>
      <c r="B1493" s="40"/>
      <c r="C1493" s="41"/>
      <c r="D1493" s="240" t="s">
        <v>173</v>
      </c>
      <c r="E1493" s="41"/>
      <c r="F1493" s="241" t="s">
        <v>1351</v>
      </c>
      <c r="G1493" s="41"/>
      <c r="H1493" s="41"/>
      <c r="I1493" s="147"/>
      <c r="J1493" s="41"/>
      <c r="K1493" s="41"/>
      <c r="L1493" s="45"/>
      <c r="M1493" s="242"/>
      <c r="N1493" s="243"/>
      <c r="O1493" s="85"/>
      <c r="P1493" s="85"/>
      <c r="Q1493" s="85"/>
      <c r="R1493" s="85"/>
      <c r="S1493" s="85"/>
      <c r="T1493" s="86"/>
      <c r="U1493" s="39"/>
      <c r="V1493" s="39"/>
      <c r="W1493" s="39"/>
      <c r="X1493" s="39"/>
      <c r="Y1493" s="39"/>
      <c r="Z1493" s="39"/>
      <c r="AA1493" s="39"/>
      <c r="AB1493" s="39"/>
      <c r="AC1493" s="39"/>
      <c r="AD1493" s="39"/>
      <c r="AE1493" s="39"/>
      <c r="AT1493" s="18" t="s">
        <v>173</v>
      </c>
      <c r="AU1493" s="18" t="s">
        <v>82</v>
      </c>
    </row>
    <row r="1494" s="2" customFormat="1">
      <c r="A1494" s="39"/>
      <c r="B1494" s="40"/>
      <c r="C1494" s="41"/>
      <c r="D1494" s="240" t="s">
        <v>191</v>
      </c>
      <c r="E1494" s="41"/>
      <c r="F1494" s="275" t="s">
        <v>1352</v>
      </c>
      <c r="G1494" s="41"/>
      <c r="H1494" s="41"/>
      <c r="I1494" s="147"/>
      <c r="J1494" s="41"/>
      <c r="K1494" s="41"/>
      <c r="L1494" s="45"/>
      <c r="M1494" s="242"/>
      <c r="N1494" s="243"/>
      <c r="O1494" s="85"/>
      <c r="P1494" s="85"/>
      <c r="Q1494" s="85"/>
      <c r="R1494" s="85"/>
      <c r="S1494" s="85"/>
      <c r="T1494" s="86"/>
      <c r="U1494" s="39"/>
      <c r="V1494" s="39"/>
      <c r="W1494" s="39"/>
      <c r="X1494" s="39"/>
      <c r="Y1494" s="39"/>
      <c r="Z1494" s="39"/>
      <c r="AA1494" s="39"/>
      <c r="AB1494" s="39"/>
      <c r="AC1494" s="39"/>
      <c r="AD1494" s="39"/>
      <c r="AE1494" s="39"/>
      <c r="AT1494" s="18" t="s">
        <v>191</v>
      </c>
      <c r="AU1494" s="18" t="s">
        <v>82</v>
      </c>
    </row>
    <row r="1495" s="2" customFormat="1" ht="16.5" customHeight="1">
      <c r="A1495" s="39"/>
      <c r="B1495" s="40"/>
      <c r="C1495" s="227" t="s">
        <v>1353</v>
      </c>
      <c r="D1495" s="227" t="s">
        <v>166</v>
      </c>
      <c r="E1495" s="228" t="s">
        <v>1354</v>
      </c>
      <c r="F1495" s="229" t="s">
        <v>1355</v>
      </c>
      <c r="G1495" s="230" t="s">
        <v>181</v>
      </c>
      <c r="H1495" s="231">
        <v>275.53399999999999</v>
      </c>
      <c r="I1495" s="232"/>
      <c r="J1495" s="233">
        <f>ROUND(I1495*H1495,2)</f>
        <v>0</v>
      </c>
      <c r="K1495" s="229" t="s">
        <v>170</v>
      </c>
      <c r="L1495" s="45"/>
      <c r="M1495" s="234" t="s">
        <v>21</v>
      </c>
      <c r="N1495" s="235" t="s">
        <v>44</v>
      </c>
      <c r="O1495" s="85"/>
      <c r="P1495" s="236">
        <f>O1495*H1495</f>
        <v>0</v>
      </c>
      <c r="Q1495" s="236">
        <v>0</v>
      </c>
      <c r="R1495" s="236">
        <f>Q1495*H1495</f>
        <v>0</v>
      </c>
      <c r="S1495" s="236">
        <v>0</v>
      </c>
      <c r="T1495" s="237">
        <f>S1495*H1495</f>
        <v>0</v>
      </c>
      <c r="U1495" s="39"/>
      <c r="V1495" s="39"/>
      <c r="W1495" s="39"/>
      <c r="X1495" s="39"/>
      <c r="Y1495" s="39"/>
      <c r="Z1495" s="39"/>
      <c r="AA1495" s="39"/>
      <c r="AB1495" s="39"/>
      <c r="AC1495" s="39"/>
      <c r="AD1495" s="39"/>
      <c r="AE1495" s="39"/>
      <c r="AR1495" s="238" t="s">
        <v>277</v>
      </c>
      <c r="AT1495" s="238" t="s">
        <v>166</v>
      </c>
      <c r="AU1495" s="238" t="s">
        <v>82</v>
      </c>
      <c r="AY1495" s="18" t="s">
        <v>164</v>
      </c>
      <c r="BE1495" s="239">
        <f>IF(N1495="základní",J1495,0)</f>
        <v>0</v>
      </c>
      <c r="BF1495" s="239">
        <f>IF(N1495="snížená",J1495,0)</f>
        <v>0</v>
      </c>
      <c r="BG1495" s="239">
        <f>IF(N1495="zákl. přenesená",J1495,0)</f>
        <v>0</v>
      </c>
      <c r="BH1495" s="239">
        <f>IF(N1495="sníž. přenesená",J1495,0)</f>
        <v>0</v>
      </c>
      <c r="BI1495" s="239">
        <f>IF(N1495="nulová",J1495,0)</f>
        <v>0</v>
      </c>
      <c r="BJ1495" s="18" t="s">
        <v>80</v>
      </c>
      <c r="BK1495" s="239">
        <f>ROUND(I1495*H1495,2)</f>
        <v>0</v>
      </c>
      <c r="BL1495" s="18" t="s">
        <v>277</v>
      </c>
      <c r="BM1495" s="238" t="s">
        <v>1356</v>
      </c>
    </row>
    <row r="1496" s="2" customFormat="1">
      <c r="A1496" s="39"/>
      <c r="B1496" s="40"/>
      <c r="C1496" s="41"/>
      <c r="D1496" s="240" t="s">
        <v>173</v>
      </c>
      <c r="E1496" s="41"/>
      <c r="F1496" s="241" t="s">
        <v>1357</v>
      </c>
      <c r="G1496" s="41"/>
      <c r="H1496" s="41"/>
      <c r="I1496" s="147"/>
      <c r="J1496" s="41"/>
      <c r="K1496" s="41"/>
      <c r="L1496" s="45"/>
      <c r="M1496" s="242"/>
      <c r="N1496" s="243"/>
      <c r="O1496" s="85"/>
      <c r="P1496" s="85"/>
      <c r="Q1496" s="85"/>
      <c r="R1496" s="85"/>
      <c r="S1496" s="85"/>
      <c r="T1496" s="86"/>
      <c r="U1496" s="39"/>
      <c r="V1496" s="39"/>
      <c r="W1496" s="39"/>
      <c r="X1496" s="39"/>
      <c r="Y1496" s="39"/>
      <c r="Z1496" s="39"/>
      <c r="AA1496" s="39"/>
      <c r="AB1496" s="39"/>
      <c r="AC1496" s="39"/>
      <c r="AD1496" s="39"/>
      <c r="AE1496" s="39"/>
      <c r="AT1496" s="18" t="s">
        <v>173</v>
      </c>
      <c r="AU1496" s="18" t="s">
        <v>82</v>
      </c>
    </row>
    <row r="1497" s="2" customFormat="1">
      <c r="A1497" s="39"/>
      <c r="B1497" s="40"/>
      <c r="C1497" s="41"/>
      <c r="D1497" s="240" t="s">
        <v>191</v>
      </c>
      <c r="E1497" s="41"/>
      <c r="F1497" s="275" t="s">
        <v>1358</v>
      </c>
      <c r="G1497" s="41"/>
      <c r="H1497" s="41"/>
      <c r="I1497" s="147"/>
      <c r="J1497" s="41"/>
      <c r="K1497" s="41"/>
      <c r="L1497" s="45"/>
      <c r="M1497" s="242"/>
      <c r="N1497" s="243"/>
      <c r="O1497" s="85"/>
      <c r="P1497" s="85"/>
      <c r="Q1497" s="85"/>
      <c r="R1497" s="85"/>
      <c r="S1497" s="85"/>
      <c r="T1497" s="86"/>
      <c r="U1497" s="39"/>
      <c r="V1497" s="39"/>
      <c r="W1497" s="39"/>
      <c r="X1497" s="39"/>
      <c r="Y1497" s="39"/>
      <c r="Z1497" s="39"/>
      <c r="AA1497" s="39"/>
      <c r="AB1497" s="39"/>
      <c r="AC1497" s="39"/>
      <c r="AD1497" s="39"/>
      <c r="AE1497" s="39"/>
      <c r="AT1497" s="18" t="s">
        <v>191</v>
      </c>
      <c r="AU1497" s="18" t="s">
        <v>82</v>
      </c>
    </row>
    <row r="1498" s="2" customFormat="1" ht="21.75" customHeight="1">
      <c r="A1498" s="39"/>
      <c r="B1498" s="40"/>
      <c r="C1498" s="227" t="s">
        <v>1359</v>
      </c>
      <c r="D1498" s="227" t="s">
        <v>166</v>
      </c>
      <c r="E1498" s="228" t="s">
        <v>1360</v>
      </c>
      <c r="F1498" s="229" t="s">
        <v>1361</v>
      </c>
      <c r="G1498" s="230" t="s">
        <v>181</v>
      </c>
      <c r="H1498" s="231">
        <v>3030.8739999999998</v>
      </c>
      <c r="I1498" s="232"/>
      <c r="J1498" s="233">
        <f>ROUND(I1498*H1498,2)</f>
        <v>0</v>
      </c>
      <c r="K1498" s="229" t="s">
        <v>170</v>
      </c>
      <c r="L1498" s="45"/>
      <c r="M1498" s="234" t="s">
        <v>21</v>
      </c>
      <c r="N1498" s="235" t="s">
        <v>44</v>
      </c>
      <c r="O1498" s="85"/>
      <c r="P1498" s="236">
        <f>O1498*H1498</f>
        <v>0</v>
      </c>
      <c r="Q1498" s="236">
        <v>0</v>
      </c>
      <c r="R1498" s="236">
        <f>Q1498*H1498</f>
        <v>0</v>
      </c>
      <c r="S1498" s="236">
        <v>0</v>
      </c>
      <c r="T1498" s="237">
        <f>S1498*H1498</f>
        <v>0</v>
      </c>
      <c r="U1498" s="39"/>
      <c r="V1498" s="39"/>
      <c r="W1498" s="39"/>
      <c r="X1498" s="39"/>
      <c r="Y1498" s="39"/>
      <c r="Z1498" s="39"/>
      <c r="AA1498" s="39"/>
      <c r="AB1498" s="39"/>
      <c r="AC1498" s="39"/>
      <c r="AD1498" s="39"/>
      <c r="AE1498" s="39"/>
      <c r="AR1498" s="238" t="s">
        <v>277</v>
      </c>
      <c r="AT1498" s="238" t="s">
        <v>166</v>
      </c>
      <c r="AU1498" s="238" t="s">
        <v>82</v>
      </c>
      <c r="AY1498" s="18" t="s">
        <v>164</v>
      </c>
      <c r="BE1498" s="239">
        <f>IF(N1498="základní",J1498,0)</f>
        <v>0</v>
      </c>
      <c r="BF1498" s="239">
        <f>IF(N1498="snížená",J1498,0)</f>
        <v>0</v>
      </c>
      <c r="BG1498" s="239">
        <f>IF(N1498="zákl. přenesená",J1498,0)</f>
        <v>0</v>
      </c>
      <c r="BH1498" s="239">
        <f>IF(N1498="sníž. přenesená",J1498,0)</f>
        <v>0</v>
      </c>
      <c r="BI1498" s="239">
        <f>IF(N1498="nulová",J1498,0)</f>
        <v>0</v>
      </c>
      <c r="BJ1498" s="18" t="s">
        <v>80</v>
      </c>
      <c r="BK1498" s="239">
        <f>ROUND(I1498*H1498,2)</f>
        <v>0</v>
      </c>
      <c r="BL1498" s="18" t="s">
        <v>277</v>
      </c>
      <c r="BM1498" s="238" t="s">
        <v>1362</v>
      </c>
    </row>
    <row r="1499" s="2" customFormat="1">
      <c r="A1499" s="39"/>
      <c r="B1499" s="40"/>
      <c r="C1499" s="41"/>
      <c r="D1499" s="240" t="s">
        <v>173</v>
      </c>
      <c r="E1499" s="41"/>
      <c r="F1499" s="241" t="s">
        <v>1361</v>
      </c>
      <c r="G1499" s="41"/>
      <c r="H1499" s="41"/>
      <c r="I1499" s="147"/>
      <c r="J1499" s="41"/>
      <c r="K1499" s="41"/>
      <c r="L1499" s="45"/>
      <c r="M1499" s="242"/>
      <c r="N1499" s="243"/>
      <c r="O1499" s="85"/>
      <c r="P1499" s="85"/>
      <c r="Q1499" s="85"/>
      <c r="R1499" s="85"/>
      <c r="S1499" s="85"/>
      <c r="T1499" s="86"/>
      <c r="U1499" s="39"/>
      <c r="V1499" s="39"/>
      <c r="W1499" s="39"/>
      <c r="X1499" s="39"/>
      <c r="Y1499" s="39"/>
      <c r="Z1499" s="39"/>
      <c r="AA1499" s="39"/>
      <c r="AB1499" s="39"/>
      <c r="AC1499" s="39"/>
      <c r="AD1499" s="39"/>
      <c r="AE1499" s="39"/>
      <c r="AT1499" s="18" t="s">
        <v>173</v>
      </c>
      <c r="AU1499" s="18" t="s">
        <v>82</v>
      </c>
    </row>
    <row r="1500" s="2" customFormat="1">
      <c r="A1500" s="39"/>
      <c r="B1500" s="40"/>
      <c r="C1500" s="41"/>
      <c r="D1500" s="240" t="s">
        <v>1094</v>
      </c>
      <c r="E1500" s="41"/>
      <c r="F1500" s="275" t="s">
        <v>1363</v>
      </c>
      <c r="G1500" s="41"/>
      <c r="H1500" s="41"/>
      <c r="I1500" s="147"/>
      <c r="J1500" s="41"/>
      <c r="K1500" s="41"/>
      <c r="L1500" s="45"/>
      <c r="M1500" s="242"/>
      <c r="N1500" s="243"/>
      <c r="O1500" s="85"/>
      <c r="P1500" s="85"/>
      <c r="Q1500" s="85"/>
      <c r="R1500" s="85"/>
      <c r="S1500" s="85"/>
      <c r="T1500" s="86"/>
      <c r="U1500" s="39"/>
      <c r="V1500" s="39"/>
      <c r="W1500" s="39"/>
      <c r="X1500" s="39"/>
      <c r="Y1500" s="39"/>
      <c r="Z1500" s="39"/>
      <c r="AA1500" s="39"/>
      <c r="AB1500" s="39"/>
      <c r="AC1500" s="39"/>
      <c r="AD1500" s="39"/>
      <c r="AE1500" s="39"/>
      <c r="AT1500" s="18" t="s">
        <v>1094</v>
      </c>
      <c r="AU1500" s="18" t="s">
        <v>82</v>
      </c>
    </row>
    <row r="1501" s="14" customFormat="1">
      <c r="A1501" s="14"/>
      <c r="B1501" s="254"/>
      <c r="C1501" s="255"/>
      <c r="D1501" s="240" t="s">
        <v>174</v>
      </c>
      <c r="E1501" s="255"/>
      <c r="F1501" s="257" t="s">
        <v>1364</v>
      </c>
      <c r="G1501" s="255"/>
      <c r="H1501" s="258">
        <v>3030.8739999999998</v>
      </c>
      <c r="I1501" s="259"/>
      <c r="J1501" s="255"/>
      <c r="K1501" s="255"/>
      <c r="L1501" s="260"/>
      <c r="M1501" s="261"/>
      <c r="N1501" s="262"/>
      <c r="O1501" s="262"/>
      <c r="P1501" s="262"/>
      <c r="Q1501" s="262"/>
      <c r="R1501" s="262"/>
      <c r="S1501" s="262"/>
      <c r="T1501" s="263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64" t="s">
        <v>174</v>
      </c>
      <c r="AU1501" s="264" t="s">
        <v>82</v>
      </c>
      <c r="AV1501" s="14" t="s">
        <v>82</v>
      </c>
      <c r="AW1501" s="14" t="s">
        <v>4</v>
      </c>
      <c r="AX1501" s="14" t="s">
        <v>80</v>
      </c>
      <c r="AY1501" s="264" t="s">
        <v>164</v>
      </c>
    </row>
    <row r="1502" s="2" customFormat="1" ht="21.75" customHeight="1">
      <c r="A1502" s="39"/>
      <c r="B1502" s="40"/>
      <c r="C1502" s="227" t="s">
        <v>1365</v>
      </c>
      <c r="D1502" s="227" t="s">
        <v>166</v>
      </c>
      <c r="E1502" s="228" t="s">
        <v>1366</v>
      </c>
      <c r="F1502" s="229" t="s">
        <v>1367</v>
      </c>
      <c r="G1502" s="230" t="s">
        <v>181</v>
      </c>
      <c r="H1502" s="231">
        <v>275.53399999999999</v>
      </c>
      <c r="I1502" s="232"/>
      <c r="J1502" s="233">
        <f>ROUND(I1502*H1502,2)</f>
        <v>0</v>
      </c>
      <c r="K1502" s="229" t="s">
        <v>170</v>
      </c>
      <c r="L1502" s="45"/>
      <c r="M1502" s="234" t="s">
        <v>21</v>
      </c>
      <c r="N1502" s="235" t="s">
        <v>44</v>
      </c>
      <c r="O1502" s="85"/>
      <c r="P1502" s="236">
        <f>O1502*H1502</f>
        <v>0</v>
      </c>
      <c r="Q1502" s="236">
        <v>0</v>
      </c>
      <c r="R1502" s="236">
        <f>Q1502*H1502</f>
        <v>0</v>
      </c>
      <c r="S1502" s="236">
        <v>0</v>
      </c>
      <c r="T1502" s="237">
        <f>S1502*H1502</f>
        <v>0</v>
      </c>
      <c r="U1502" s="39"/>
      <c r="V1502" s="39"/>
      <c r="W1502" s="39"/>
      <c r="X1502" s="39"/>
      <c r="Y1502" s="39"/>
      <c r="Z1502" s="39"/>
      <c r="AA1502" s="39"/>
      <c r="AB1502" s="39"/>
      <c r="AC1502" s="39"/>
      <c r="AD1502" s="39"/>
      <c r="AE1502" s="39"/>
      <c r="AR1502" s="238" t="s">
        <v>171</v>
      </c>
      <c r="AT1502" s="238" t="s">
        <v>166</v>
      </c>
      <c r="AU1502" s="238" t="s">
        <v>82</v>
      </c>
      <c r="AY1502" s="18" t="s">
        <v>164</v>
      </c>
      <c r="BE1502" s="239">
        <f>IF(N1502="základní",J1502,0)</f>
        <v>0</v>
      </c>
      <c r="BF1502" s="239">
        <f>IF(N1502="snížená",J1502,0)</f>
        <v>0</v>
      </c>
      <c r="BG1502" s="239">
        <f>IF(N1502="zákl. přenesená",J1502,0)</f>
        <v>0</v>
      </c>
      <c r="BH1502" s="239">
        <f>IF(N1502="sníž. přenesená",J1502,0)</f>
        <v>0</v>
      </c>
      <c r="BI1502" s="239">
        <f>IF(N1502="nulová",J1502,0)</f>
        <v>0</v>
      </c>
      <c r="BJ1502" s="18" t="s">
        <v>80</v>
      </c>
      <c r="BK1502" s="239">
        <f>ROUND(I1502*H1502,2)</f>
        <v>0</v>
      </c>
      <c r="BL1502" s="18" t="s">
        <v>171</v>
      </c>
      <c r="BM1502" s="238" t="s">
        <v>1368</v>
      </c>
    </row>
    <row r="1503" s="2" customFormat="1">
      <c r="A1503" s="39"/>
      <c r="B1503" s="40"/>
      <c r="C1503" s="41"/>
      <c r="D1503" s="240" t="s">
        <v>173</v>
      </c>
      <c r="E1503" s="41"/>
      <c r="F1503" s="241" t="s">
        <v>1367</v>
      </c>
      <c r="G1503" s="41"/>
      <c r="H1503" s="41"/>
      <c r="I1503" s="147"/>
      <c r="J1503" s="41"/>
      <c r="K1503" s="41"/>
      <c r="L1503" s="45"/>
      <c r="M1503" s="242"/>
      <c r="N1503" s="243"/>
      <c r="O1503" s="85"/>
      <c r="P1503" s="85"/>
      <c r="Q1503" s="85"/>
      <c r="R1503" s="85"/>
      <c r="S1503" s="85"/>
      <c r="T1503" s="86"/>
      <c r="U1503" s="39"/>
      <c r="V1503" s="39"/>
      <c r="W1503" s="39"/>
      <c r="X1503" s="39"/>
      <c r="Y1503" s="39"/>
      <c r="Z1503" s="39"/>
      <c r="AA1503" s="39"/>
      <c r="AB1503" s="39"/>
      <c r="AC1503" s="39"/>
      <c r="AD1503" s="39"/>
      <c r="AE1503" s="39"/>
      <c r="AT1503" s="18" t="s">
        <v>173</v>
      </c>
      <c r="AU1503" s="18" t="s">
        <v>82</v>
      </c>
    </row>
    <row r="1504" s="12" customFormat="1" ht="22.8" customHeight="1">
      <c r="A1504" s="12"/>
      <c r="B1504" s="211"/>
      <c r="C1504" s="212"/>
      <c r="D1504" s="213" t="s">
        <v>72</v>
      </c>
      <c r="E1504" s="225" t="s">
        <v>1369</v>
      </c>
      <c r="F1504" s="225" t="s">
        <v>1370</v>
      </c>
      <c r="G1504" s="212"/>
      <c r="H1504" s="212"/>
      <c r="I1504" s="215"/>
      <c r="J1504" s="226">
        <f>BK1504</f>
        <v>0</v>
      </c>
      <c r="K1504" s="212"/>
      <c r="L1504" s="217"/>
      <c r="M1504" s="218"/>
      <c r="N1504" s="219"/>
      <c r="O1504" s="219"/>
      <c r="P1504" s="220">
        <f>SUM(P1505:P1507)</f>
        <v>0</v>
      </c>
      <c r="Q1504" s="219"/>
      <c r="R1504" s="220">
        <f>SUM(R1505:R1507)</f>
        <v>0</v>
      </c>
      <c r="S1504" s="219"/>
      <c r="T1504" s="221">
        <f>SUM(T1505:T1507)</f>
        <v>0</v>
      </c>
      <c r="U1504" s="12"/>
      <c r="V1504" s="12"/>
      <c r="W1504" s="12"/>
      <c r="X1504" s="12"/>
      <c r="Y1504" s="12"/>
      <c r="Z1504" s="12"/>
      <c r="AA1504" s="12"/>
      <c r="AB1504" s="12"/>
      <c r="AC1504" s="12"/>
      <c r="AD1504" s="12"/>
      <c r="AE1504" s="12"/>
      <c r="AR1504" s="222" t="s">
        <v>80</v>
      </c>
      <c r="AT1504" s="223" t="s">
        <v>72</v>
      </c>
      <c r="AU1504" s="223" t="s">
        <v>80</v>
      </c>
      <c r="AY1504" s="222" t="s">
        <v>164</v>
      </c>
      <c r="BK1504" s="224">
        <f>SUM(BK1505:BK1507)</f>
        <v>0</v>
      </c>
    </row>
    <row r="1505" s="2" customFormat="1" ht="16.5" customHeight="1">
      <c r="A1505" s="39"/>
      <c r="B1505" s="40"/>
      <c r="C1505" s="227" t="s">
        <v>1371</v>
      </c>
      <c r="D1505" s="227" t="s">
        <v>166</v>
      </c>
      <c r="E1505" s="228" t="s">
        <v>1372</v>
      </c>
      <c r="F1505" s="229" t="s">
        <v>1373</v>
      </c>
      <c r="G1505" s="230" t="s">
        <v>181</v>
      </c>
      <c r="H1505" s="231">
        <v>309.637</v>
      </c>
      <c r="I1505" s="232"/>
      <c r="J1505" s="233">
        <f>ROUND(I1505*H1505,2)</f>
        <v>0</v>
      </c>
      <c r="K1505" s="229" t="s">
        <v>170</v>
      </c>
      <c r="L1505" s="45"/>
      <c r="M1505" s="234" t="s">
        <v>21</v>
      </c>
      <c r="N1505" s="235" t="s">
        <v>44</v>
      </c>
      <c r="O1505" s="85"/>
      <c r="P1505" s="236">
        <f>O1505*H1505</f>
        <v>0</v>
      </c>
      <c r="Q1505" s="236">
        <v>0</v>
      </c>
      <c r="R1505" s="236">
        <f>Q1505*H1505</f>
        <v>0</v>
      </c>
      <c r="S1505" s="236">
        <v>0</v>
      </c>
      <c r="T1505" s="237">
        <f>S1505*H1505</f>
        <v>0</v>
      </c>
      <c r="U1505" s="39"/>
      <c r="V1505" s="39"/>
      <c r="W1505" s="39"/>
      <c r="X1505" s="39"/>
      <c r="Y1505" s="39"/>
      <c r="Z1505" s="39"/>
      <c r="AA1505" s="39"/>
      <c r="AB1505" s="39"/>
      <c r="AC1505" s="39"/>
      <c r="AD1505" s="39"/>
      <c r="AE1505" s="39"/>
      <c r="AR1505" s="238" t="s">
        <v>171</v>
      </c>
      <c r="AT1505" s="238" t="s">
        <v>166</v>
      </c>
      <c r="AU1505" s="238" t="s">
        <v>82</v>
      </c>
      <c r="AY1505" s="18" t="s">
        <v>164</v>
      </c>
      <c r="BE1505" s="239">
        <f>IF(N1505="základní",J1505,0)</f>
        <v>0</v>
      </c>
      <c r="BF1505" s="239">
        <f>IF(N1505="snížená",J1505,0)</f>
        <v>0</v>
      </c>
      <c r="BG1505" s="239">
        <f>IF(N1505="zákl. přenesená",J1505,0)</f>
        <v>0</v>
      </c>
      <c r="BH1505" s="239">
        <f>IF(N1505="sníž. přenesená",J1505,0)</f>
        <v>0</v>
      </c>
      <c r="BI1505" s="239">
        <f>IF(N1505="nulová",J1505,0)</f>
        <v>0</v>
      </c>
      <c r="BJ1505" s="18" t="s">
        <v>80</v>
      </c>
      <c r="BK1505" s="239">
        <f>ROUND(I1505*H1505,2)</f>
        <v>0</v>
      </c>
      <c r="BL1505" s="18" t="s">
        <v>171</v>
      </c>
      <c r="BM1505" s="238" t="s">
        <v>1374</v>
      </c>
    </row>
    <row r="1506" s="2" customFormat="1">
      <c r="A1506" s="39"/>
      <c r="B1506" s="40"/>
      <c r="C1506" s="41"/>
      <c r="D1506" s="240" t="s">
        <v>173</v>
      </c>
      <c r="E1506" s="41"/>
      <c r="F1506" s="241" t="s">
        <v>1375</v>
      </c>
      <c r="G1506" s="41"/>
      <c r="H1506" s="41"/>
      <c r="I1506" s="147"/>
      <c r="J1506" s="41"/>
      <c r="K1506" s="41"/>
      <c r="L1506" s="45"/>
      <c r="M1506" s="242"/>
      <c r="N1506" s="243"/>
      <c r="O1506" s="85"/>
      <c r="P1506" s="85"/>
      <c r="Q1506" s="85"/>
      <c r="R1506" s="85"/>
      <c r="S1506" s="85"/>
      <c r="T1506" s="86"/>
      <c r="U1506" s="39"/>
      <c r="V1506" s="39"/>
      <c r="W1506" s="39"/>
      <c r="X1506" s="39"/>
      <c r="Y1506" s="39"/>
      <c r="Z1506" s="39"/>
      <c r="AA1506" s="39"/>
      <c r="AB1506" s="39"/>
      <c r="AC1506" s="39"/>
      <c r="AD1506" s="39"/>
      <c r="AE1506" s="39"/>
      <c r="AT1506" s="18" t="s">
        <v>173</v>
      </c>
      <c r="AU1506" s="18" t="s">
        <v>82</v>
      </c>
    </row>
    <row r="1507" s="2" customFormat="1">
      <c r="A1507" s="39"/>
      <c r="B1507" s="40"/>
      <c r="C1507" s="41"/>
      <c r="D1507" s="240" t="s">
        <v>191</v>
      </c>
      <c r="E1507" s="41"/>
      <c r="F1507" s="275" t="s">
        <v>1376</v>
      </c>
      <c r="G1507" s="41"/>
      <c r="H1507" s="41"/>
      <c r="I1507" s="147"/>
      <c r="J1507" s="41"/>
      <c r="K1507" s="41"/>
      <c r="L1507" s="45"/>
      <c r="M1507" s="242"/>
      <c r="N1507" s="243"/>
      <c r="O1507" s="85"/>
      <c r="P1507" s="85"/>
      <c r="Q1507" s="85"/>
      <c r="R1507" s="85"/>
      <c r="S1507" s="85"/>
      <c r="T1507" s="86"/>
      <c r="U1507" s="39"/>
      <c r="V1507" s="39"/>
      <c r="W1507" s="39"/>
      <c r="X1507" s="39"/>
      <c r="Y1507" s="39"/>
      <c r="Z1507" s="39"/>
      <c r="AA1507" s="39"/>
      <c r="AB1507" s="39"/>
      <c r="AC1507" s="39"/>
      <c r="AD1507" s="39"/>
      <c r="AE1507" s="39"/>
      <c r="AT1507" s="18" t="s">
        <v>191</v>
      </c>
      <c r="AU1507" s="18" t="s">
        <v>82</v>
      </c>
    </row>
    <row r="1508" s="12" customFormat="1" ht="25.92" customHeight="1">
      <c r="A1508" s="12"/>
      <c r="B1508" s="211"/>
      <c r="C1508" s="212"/>
      <c r="D1508" s="213" t="s">
        <v>72</v>
      </c>
      <c r="E1508" s="214" t="s">
        <v>1377</v>
      </c>
      <c r="F1508" s="214" t="s">
        <v>1378</v>
      </c>
      <c r="G1508" s="212"/>
      <c r="H1508" s="212"/>
      <c r="I1508" s="215"/>
      <c r="J1508" s="216">
        <f>BK1508</f>
        <v>0</v>
      </c>
      <c r="K1508" s="212"/>
      <c r="L1508" s="217"/>
      <c r="M1508" s="218"/>
      <c r="N1508" s="219"/>
      <c r="O1508" s="219"/>
      <c r="P1508" s="220">
        <f>P1509+P1599+P1626+P1668+P1698+P1891+P1951+P2212+P2241+P2478+P2585+P2608+P2632+P2659+P2709+P2782+P2877+P2902+P2919</f>
        <v>0</v>
      </c>
      <c r="Q1508" s="219"/>
      <c r="R1508" s="220">
        <f>R1509+R1599+R1626+R1668+R1698+R1891+R1951+R2212+R2241+R2478+R2585+R2608+R2632+R2659+R2709+R2782+R2877+R2902+R2919</f>
        <v>39.792742550000007</v>
      </c>
      <c r="S1508" s="219"/>
      <c r="T1508" s="221">
        <f>T1509+T1599+T1626+T1668+T1698+T1891+T1951+T2212+T2241+T2478+T2585+T2608+T2632+T2659+T2709+T2782+T2877+T2902+T2919</f>
        <v>60.139808270000003</v>
      </c>
      <c r="U1508" s="12"/>
      <c r="V1508" s="12"/>
      <c r="W1508" s="12"/>
      <c r="X1508" s="12"/>
      <c r="Y1508" s="12"/>
      <c r="Z1508" s="12"/>
      <c r="AA1508" s="12"/>
      <c r="AB1508" s="12"/>
      <c r="AC1508" s="12"/>
      <c r="AD1508" s="12"/>
      <c r="AE1508" s="12"/>
      <c r="AR1508" s="222" t="s">
        <v>82</v>
      </c>
      <c r="AT1508" s="223" t="s">
        <v>72</v>
      </c>
      <c r="AU1508" s="223" t="s">
        <v>73</v>
      </c>
      <c r="AY1508" s="222" t="s">
        <v>164</v>
      </c>
      <c r="BK1508" s="224">
        <f>BK1509+BK1599+BK1626+BK1668+BK1698+BK1891+BK1951+BK2212+BK2241+BK2478+BK2585+BK2608+BK2632+BK2659+BK2709+BK2782+BK2877+BK2902+BK2919</f>
        <v>0</v>
      </c>
    </row>
    <row r="1509" s="12" customFormat="1" ht="22.8" customHeight="1">
      <c r="A1509" s="12"/>
      <c r="B1509" s="211"/>
      <c r="C1509" s="212"/>
      <c r="D1509" s="213" t="s">
        <v>72</v>
      </c>
      <c r="E1509" s="225" t="s">
        <v>1379</v>
      </c>
      <c r="F1509" s="225" t="s">
        <v>1380</v>
      </c>
      <c r="G1509" s="212"/>
      <c r="H1509" s="212"/>
      <c r="I1509" s="215"/>
      <c r="J1509" s="226">
        <f>BK1509</f>
        <v>0</v>
      </c>
      <c r="K1509" s="212"/>
      <c r="L1509" s="217"/>
      <c r="M1509" s="218"/>
      <c r="N1509" s="219"/>
      <c r="O1509" s="219"/>
      <c r="P1509" s="220">
        <f>SUM(P1510:P1598)</f>
        <v>0</v>
      </c>
      <c r="Q1509" s="219"/>
      <c r="R1509" s="220">
        <f>SUM(R1510:R1598)</f>
        <v>0.266818</v>
      </c>
      <c r="S1509" s="219"/>
      <c r="T1509" s="221">
        <f>SUM(T1510:T1598)</f>
        <v>0.068819999999999992</v>
      </c>
      <c r="U1509" s="12"/>
      <c r="V1509" s="12"/>
      <c r="W1509" s="12"/>
      <c r="X1509" s="12"/>
      <c r="Y1509" s="12"/>
      <c r="Z1509" s="12"/>
      <c r="AA1509" s="12"/>
      <c r="AB1509" s="12"/>
      <c r="AC1509" s="12"/>
      <c r="AD1509" s="12"/>
      <c r="AE1509" s="12"/>
      <c r="AR1509" s="222" t="s">
        <v>82</v>
      </c>
      <c r="AT1509" s="223" t="s">
        <v>72</v>
      </c>
      <c r="AU1509" s="223" t="s">
        <v>80</v>
      </c>
      <c r="AY1509" s="222" t="s">
        <v>164</v>
      </c>
      <c r="BK1509" s="224">
        <f>SUM(BK1510:BK1598)</f>
        <v>0</v>
      </c>
    </row>
    <row r="1510" s="2" customFormat="1" ht="16.5" customHeight="1">
      <c r="A1510" s="39"/>
      <c r="B1510" s="40"/>
      <c r="C1510" s="227" t="s">
        <v>1381</v>
      </c>
      <c r="D1510" s="227" t="s">
        <v>166</v>
      </c>
      <c r="E1510" s="228" t="s">
        <v>1382</v>
      </c>
      <c r="F1510" s="229" t="s">
        <v>1383</v>
      </c>
      <c r="G1510" s="230" t="s">
        <v>204</v>
      </c>
      <c r="H1510" s="231">
        <v>17.204999999999998</v>
      </c>
      <c r="I1510" s="232"/>
      <c r="J1510" s="233">
        <f>ROUND(I1510*H1510,2)</f>
        <v>0</v>
      </c>
      <c r="K1510" s="229" t="s">
        <v>170</v>
      </c>
      <c r="L1510" s="45"/>
      <c r="M1510" s="234" t="s">
        <v>21</v>
      </c>
      <c r="N1510" s="235" t="s">
        <v>44</v>
      </c>
      <c r="O1510" s="85"/>
      <c r="P1510" s="236">
        <f>O1510*H1510</f>
        <v>0</v>
      </c>
      <c r="Q1510" s="236">
        <v>0</v>
      </c>
      <c r="R1510" s="236">
        <f>Q1510*H1510</f>
        <v>0</v>
      </c>
      <c r="S1510" s="236">
        <v>0.0040000000000000001</v>
      </c>
      <c r="T1510" s="237">
        <f>S1510*H1510</f>
        <v>0.068819999999999992</v>
      </c>
      <c r="U1510" s="39"/>
      <c r="V1510" s="39"/>
      <c r="W1510" s="39"/>
      <c r="X1510" s="39"/>
      <c r="Y1510" s="39"/>
      <c r="Z1510" s="39"/>
      <c r="AA1510" s="39"/>
      <c r="AB1510" s="39"/>
      <c r="AC1510" s="39"/>
      <c r="AD1510" s="39"/>
      <c r="AE1510" s="39"/>
      <c r="AR1510" s="238" t="s">
        <v>277</v>
      </c>
      <c r="AT1510" s="238" t="s">
        <v>166</v>
      </c>
      <c r="AU1510" s="238" t="s">
        <v>82</v>
      </c>
      <c r="AY1510" s="18" t="s">
        <v>164</v>
      </c>
      <c r="BE1510" s="239">
        <f>IF(N1510="základní",J1510,0)</f>
        <v>0</v>
      </c>
      <c r="BF1510" s="239">
        <f>IF(N1510="snížená",J1510,0)</f>
        <v>0</v>
      </c>
      <c r="BG1510" s="239">
        <f>IF(N1510="zákl. přenesená",J1510,0)</f>
        <v>0</v>
      </c>
      <c r="BH1510" s="239">
        <f>IF(N1510="sníž. přenesená",J1510,0)</f>
        <v>0</v>
      </c>
      <c r="BI1510" s="239">
        <f>IF(N1510="nulová",J1510,0)</f>
        <v>0</v>
      </c>
      <c r="BJ1510" s="18" t="s">
        <v>80</v>
      </c>
      <c r="BK1510" s="239">
        <f>ROUND(I1510*H1510,2)</f>
        <v>0</v>
      </c>
      <c r="BL1510" s="18" t="s">
        <v>277</v>
      </c>
      <c r="BM1510" s="238" t="s">
        <v>1384</v>
      </c>
    </row>
    <row r="1511" s="2" customFormat="1">
      <c r="A1511" s="39"/>
      <c r="B1511" s="40"/>
      <c r="C1511" s="41"/>
      <c r="D1511" s="240" t="s">
        <v>173</v>
      </c>
      <c r="E1511" s="41"/>
      <c r="F1511" s="241" t="s">
        <v>1383</v>
      </c>
      <c r="G1511" s="41"/>
      <c r="H1511" s="41"/>
      <c r="I1511" s="147"/>
      <c r="J1511" s="41"/>
      <c r="K1511" s="41"/>
      <c r="L1511" s="45"/>
      <c r="M1511" s="242"/>
      <c r="N1511" s="243"/>
      <c r="O1511" s="85"/>
      <c r="P1511" s="85"/>
      <c r="Q1511" s="85"/>
      <c r="R1511" s="85"/>
      <c r="S1511" s="85"/>
      <c r="T1511" s="86"/>
      <c r="U1511" s="39"/>
      <c r="V1511" s="39"/>
      <c r="W1511" s="39"/>
      <c r="X1511" s="39"/>
      <c r="Y1511" s="39"/>
      <c r="Z1511" s="39"/>
      <c r="AA1511" s="39"/>
      <c r="AB1511" s="39"/>
      <c r="AC1511" s="39"/>
      <c r="AD1511" s="39"/>
      <c r="AE1511" s="39"/>
      <c r="AT1511" s="18" t="s">
        <v>173</v>
      </c>
      <c r="AU1511" s="18" t="s">
        <v>82</v>
      </c>
    </row>
    <row r="1512" s="13" customFormat="1">
      <c r="A1512" s="13"/>
      <c r="B1512" s="244"/>
      <c r="C1512" s="245"/>
      <c r="D1512" s="240" t="s">
        <v>174</v>
      </c>
      <c r="E1512" s="246" t="s">
        <v>21</v>
      </c>
      <c r="F1512" s="247" t="s">
        <v>1328</v>
      </c>
      <c r="G1512" s="245"/>
      <c r="H1512" s="246" t="s">
        <v>21</v>
      </c>
      <c r="I1512" s="248"/>
      <c r="J1512" s="245"/>
      <c r="K1512" s="245"/>
      <c r="L1512" s="249"/>
      <c r="M1512" s="250"/>
      <c r="N1512" s="251"/>
      <c r="O1512" s="251"/>
      <c r="P1512" s="251"/>
      <c r="Q1512" s="251"/>
      <c r="R1512" s="251"/>
      <c r="S1512" s="251"/>
      <c r="T1512" s="252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53" t="s">
        <v>174</v>
      </c>
      <c r="AU1512" s="253" t="s">
        <v>82</v>
      </c>
      <c r="AV1512" s="13" t="s">
        <v>80</v>
      </c>
      <c r="AW1512" s="13" t="s">
        <v>34</v>
      </c>
      <c r="AX1512" s="13" t="s">
        <v>73</v>
      </c>
      <c r="AY1512" s="253" t="s">
        <v>164</v>
      </c>
    </row>
    <row r="1513" s="13" customFormat="1">
      <c r="A1513" s="13"/>
      <c r="B1513" s="244"/>
      <c r="C1513" s="245"/>
      <c r="D1513" s="240" t="s">
        <v>174</v>
      </c>
      <c r="E1513" s="246" t="s">
        <v>21</v>
      </c>
      <c r="F1513" s="247" t="s">
        <v>1385</v>
      </c>
      <c r="G1513" s="245"/>
      <c r="H1513" s="246" t="s">
        <v>21</v>
      </c>
      <c r="I1513" s="248"/>
      <c r="J1513" s="245"/>
      <c r="K1513" s="245"/>
      <c r="L1513" s="249"/>
      <c r="M1513" s="250"/>
      <c r="N1513" s="251"/>
      <c r="O1513" s="251"/>
      <c r="P1513" s="251"/>
      <c r="Q1513" s="251"/>
      <c r="R1513" s="251"/>
      <c r="S1513" s="251"/>
      <c r="T1513" s="252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53" t="s">
        <v>174</v>
      </c>
      <c r="AU1513" s="253" t="s">
        <v>82</v>
      </c>
      <c r="AV1513" s="13" t="s">
        <v>80</v>
      </c>
      <c r="AW1513" s="13" t="s">
        <v>34</v>
      </c>
      <c r="AX1513" s="13" t="s">
        <v>73</v>
      </c>
      <c r="AY1513" s="253" t="s">
        <v>164</v>
      </c>
    </row>
    <row r="1514" s="13" customFormat="1">
      <c r="A1514" s="13"/>
      <c r="B1514" s="244"/>
      <c r="C1514" s="245"/>
      <c r="D1514" s="240" t="s">
        <v>174</v>
      </c>
      <c r="E1514" s="246" t="s">
        <v>21</v>
      </c>
      <c r="F1514" s="247" t="s">
        <v>1329</v>
      </c>
      <c r="G1514" s="245"/>
      <c r="H1514" s="246" t="s">
        <v>21</v>
      </c>
      <c r="I1514" s="248"/>
      <c r="J1514" s="245"/>
      <c r="K1514" s="245"/>
      <c r="L1514" s="249"/>
      <c r="M1514" s="250"/>
      <c r="N1514" s="251"/>
      <c r="O1514" s="251"/>
      <c r="P1514" s="251"/>
      <c r="Q1514" s="251"/>
      <c r="R1514" s="251"/>
      <c r="S1514" s="251"/>
      <c r="T1514" s="252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53" t="s">
        <v>174</v>
      </c>
      <c r="AU1514" s="253" t="s">
        <v>82</v>
      </c>
      <c r="AV1514" s="13" t="s">
        <v>80</v>
      </c>
      <c r="AW1514" s="13" t="s">
        <v>34</v>
      </c>
      <c r="AX1514" s="13" t="s">
        <v>73</v>
      </c>
      <c r="AY1514" s="253" t="s">
        <v>164</v>
      </c>
    </row>
    <row r="1515" s="14" customFormat="1">
      <c r="A1515" s="14"/>
      <c r="B1515" s="254"/>
      <c r="C1515" s="255"/>
      <c r="D1515" s="240" t="s">
        <v>174</v>
      </c>
      <c r="E1515" s="256" t="s">
        <v>21</v>
      </c>
      <c r="F1515" s="257" t="s">
        <v>1386</v>
      </c>
      <c r="G1515" s="255"/>
      <c r="H1515" s="258">
        <v>17.204999999999998</v>
      </c>
      <c r="I1515" s="259"/>
      <c r="J1515" s="255"/>
      <c r="K1515" s="255"/>
      <c r="L1515" s="260"/>
      <c r="M1515" s="261"/>
      <c r="N1515" s="262"/>
      <c r="O1515" s="262"/>
      <c r="P1515" s="262"/>
      <c r="Q1515" s="262"/>
      <c r="R1515" s="262"/>
      <c r="S1515" s="262"/>
      <c r="T1515" s="263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64" t="s">
        <v>174</v>
      </c>
      <c r="AU1515" s="264" t="s">
        <v>82</v>
      </c>
      <c r="AV1515" s="14" t="s">
        <v>82</v>
      </c>
      <c r="AW1515" s="14" t="s">
        <v>34</v>
      </c>
      <c r="AX1515" s="14" t="s">
        <v>73</v>
      </c>
      <c r="AY1515" s="264" t="s">
        <v>164</v>
      </c>
    </row>
    <row r="1516" s="15" customFormat="1">
      <c r="A1516" s="15"/>
      <c r="B1516" s="276"/>
      <c r="C1516" s="277"/>
      <c r="D1516" s="240" t="s">
        <v>174</v>
      </c>
      <c r="E1516" s="278" t="s">
        <v>21</v>
      </c>
      <c r="F1516" s="279" t="s">
        <v>225</v>
      </c>
      <c r="G1516" s="277"/>
      <c r="H1516" s="280">
        <v>17.204999999999998</v>
      </c>
      <c r="I1516" s="281"/>
      <c r="J1516" s="277"/>
      <c r="K1516" s="277"/>
      <c r="L1516" s="282"/>
      <c r="M1516" s="283"/>
      <c r="N1516" s="284"/>
      <c r="O1516" s="284"/>
      <c r="P1516" s="284"/>
      <c r="Q1516" s="284"/>
      <c r="R1516" s="284"/>
      <c r="S1516" s="284"/>
      <c r="T1516" s="285"/>
      <c r="U1516" s="15"/>
      <c r="V1516" s="15"/>
      <c r="W1516" s="15"/>
      <c r="X1516" s="15"/>
      <c r="Y1516" s="15"/>
      <c r="Z1516" s="15"/>
      <c r="AA1516" s="15"/>
      <c r="AB1516" s="15"/>
      <c r="AC1516" s="15"/>
      <c r="AD1516" s="15"/>
      <c r="AE1516" s="15"/>
      <c r="AT1516" s="286" t="s">
        <v>174</v>
      </c>
      <c r="AU1516" s="286" t="s">
        <v>82</v>
      </c>
      <c r="AV1516" s="15" t="s">
        <v>171</v>
      </c>
      <c r="AW1516" s="15" t="s">
        <v>34</v>
      </c>
      <c r="AX1516" s="15" t="s">
        <v>80</v>
      </c>
      <c r="AY1516" s="286" t="s">
        <v>164</v>
      </c>
    </row>
    <row r="1517" s="2" customFormat="1" ht="16.5" customHeight="1">
      <c r="A1517" s="39"/>
      <c r="B1517" s="40"/>
      <c r="C1517" s="227" t="s">
        <v>1387</v>
      </c>
      <c r="D1517" s="227" t="s">
        <v>166</v>
      </c>
      <c r="E1517" s="228" t="s">
        <v>1348</v>
      </c>
      <c r="F1517" s="229" t="s">
        <v>1349</v>
      </c>
      <c r="G1517" s="230" t="s">
        <v>181</v>
      </c>
      <c r="H1517" s="231">
        <v>0.069000000000000006</v>
      </c>
      <c r="I1517" s="232"/>
      <c r="J1517" s="233">
        <f>ROUND(I1517*H1517,2)</f>
        <v>0</v>
      </c>
      <c r="K1517" s="229" t="s">
        <v>170</v>
      </c>
      <c r="L1517" s="45"/>
      <c r="M1517" s="234" t="s">
        <v>21</v>
      </c>
      <c r="N1517" s="235" t="s">
        <v>44</v>
      </c>
      <c r="O1517" s="85"/>
      <c r="P1517" s="236">
        <f>O1517*H1517</f>
        <v>0</v>
      </c>
      <c r="Q1517" s="236">
        <v>0</v>
      </c>
      <c r="R1517" s="236">
        <f>Q1517*H1517</f>
        <v>0</v>
      </c>
      <c r="S1517" s="236">
        <v>0</v>
      </c>
      <c r="T1517" s="237">
        <f>S1517*H1517</f>
        <v>0</v>
      </c>
      <c r="U1517" s="39"/>
      <c r="V1517" s="39"/>
      <c r="W1517" s="39"/>
      <c r="X1517" s="39"/>
      <c r="Y1517" s="39"/>
      <c r="Z1517" s="39"/>
      <c r="AA1517" s="39"/>
      <c r="AB1517" s="39"/>
      <c r="AC1517" s="39"/>
      <c r="AD1517" s="39"/>
      <c r="AE1517" s="39"/>
      <c r="AR1517" s="238" t="s">
        <v>277</v>
      </c>
      <c r="AT1517" s="238" t="s">
        <v>166</v>
      </c>
      <c r="AU1517" s="238" t="s">
        <v>82</v>
      </c>
      <c r="AY1517" s="18" t="s">
        <v>164</v>
      </c>
      <c r="BE1517" s="239">
        <f>IF(N1517="základní",J1517,0)</f>
        <v>0</v>
      </c>
      <c r="BF1517" s="239">
        <f>IF(N1517="snížená",J1517,0)</f>
        <v>0</v>
      </c>
      <c r="BG1517" s="239">
        <f>IF(N1517="zákl. přenesená",J1517,0)</f>
        <v>0</v>
      </c>
      <c r="BH1517" s="239">
        <f>IF(N1517="sníž. přenesená",J1517,0)</f>
        <v>0</v>
      </c>
      <c r="BI1517" s="239">
        <f>IF(N1517="nulová",J1517,0)</f>
        <v>0</v>
      </c>
      <c r="BJ1517" s="18" t="s">
        <v>80</v>
      </c>
      <c r="BK1517" s="239">
        <f>ROUND(I1517*H1517,2)</f>
        <v>0</v>
      </c>
      <c r="BL1517" s="18" t="s">
        <v>277</v>
      </c>
      <c r="BM1517" s="238" t="s">
        <v>1388</v>
      </c>
    </row>
    <row r="1518" s="2" customFormat="1">
      <c r="A1518" s="39"/>
      <c r="B1518" s="40"/>
      <c r="C1518" s="41"/>
      <c r="D1518" s="240" t="s">
        <v>173</v>
      </c>
      <c r="E1518" s="41"/>
      <c r="F1518" s="241" t="s">
        <v>1351</v>
      </c>
      <c r="G1518" s="41"/>
      <c r="H1518" s="41"/>
      <c r="I1518" s="147"/>
      <c r="J1518" s="41"/>
      <c r="K1518" s="41"/>
      <c r="L1518" s="45"/>
      <c r="M1518" s="242"/>
      <c r="N1518" s="243"/>
      <c r="O1518" s="85"/>
      <c r="P1518" s="85"/>
      <c r="Q1518" s="85"/>
      <c r="R1518" s="85"/>
      <c r="S1518" s="85"/>
      <c r="T1518" s="86"/>
      <c r="U1518" s="39"/>
      <c r="V1518" s="39"/>
      <c r="W1518" s="39"/>
      <c r="X1518" s="39"/>
      <c r="Y1518" s="39"/>
      <c r="Z1518" s="39"/>
      <c r="AA1518" s="39"/>
      <c r="AB1518" s="39"/>
      <c r="AC1518" s="39"/>
      <c r="AD1518" s="39"/>
      <c r="AE1518" s="39"/>
      <c r="AT1518" s="18" t="s">
        <v>173</v>
      </c>
      <c r="AU1518" s="18" t="s">
        <v>82</v>
      </c>
    </row>
    <row r="1519" s="2" customFormat="1">
      <c r="A1519" s="39"/>
      <c r="B1519" s="40"/>
      <c r="C1519" s="41"/>
      <c r="D1519" s="240" t="s">
        <v>191</v>
      </c>
      <c r="E1519" s="41"/>
      <c r="F1519" s="275" t="s">
        <v>1352</v>
      </c>
      <c r="G1519" s="41"/>
      <c r="H1519" s="41"/>
      <c r="I1519" s="147"/>
      <c r="J1519" s="41"/>
      <c r="K1519" s="41"/>
      <c r="L1519" s="45"/>
      <c r="M1519" s="242"/>
      <c r="N1519" s="243"/>
      <c r="O1519" s="85"/>
      <c r="P1519" s="85"/>
      <c r="Q1519" s="85"/>
      <c r="R1519" s="85"/>
      <c r="S1519" s="85"/>
      <c r="T1519" s="86"/>
      <c r="U1519" s="39"/>
      <c r="V1519" s="39"/>
      <c r="W1519" s="39"/>
      <c r="X1519" s="39"/>
      <c r="Y1519" s="39"/>
      <c r="Z1519" s="39"/>
      <c r="AA1519" s="39"/>
      <c r="AB1519" s="39"/>
      <c r="AC1519" s="39"/>
      <c r="AD1519" s="39"/>
      <c r="AE1519" s="39"/>
      <c r="AT1519" s="18" t="s">
        <v>191</v>
      </c>
      <c r="AU1519" s="18" t="s">
        <v>82</v>
      </c>
    </row>
    <row r="1520" s="2" customFormat="1" ht="16.5" customHeight="1">
      <c r="A1520" s="39"/>
      <c r="B1520" s="40"/>
      <c r="C1520" s="227" t="s">
        <v>1389</v>
      </c>
      <c r="D1520" s="227" t="s">
        <v>166</v>
      </c>
      <c r="E1520" s="228" t="s">
        <v>1354</v>
      </c>
      <c r="F1520" s="229" t="s">
        <v>1355</v>
      </c>
      <c r="G1520" s="230" t="s">
        <v>181</v>
      </c>
      <c r="H1520" s="231">
        <v>0.069000000000000006</v>
      </c>
      <c r="I1520" s="232"/>
      <c r="J1520" s="233">
        <f>ROUND(I1520*H1520,2)</f>
        <v>0</v>
      </c>
      <c r="K1520" s="229" t="s">
        <v>170</v>
      </c>
      <c r="L1520" s="45"/>
      <c r="M1520" s="234" t="s">
        <v>21</v>
      </c>
      <c r="N1520" s="235" t="s">
        <v>44</v>
      </c>
      <c r="O1520" s="85"/>
      <c r="P1520" s="236">
        <f>O1520*H1520</f>
        <v>0</v>
      </c>
      <c r="Q1520" s="236">
        <v>0</v>
      </c>
      <c r="R1520" s="236">
        <f>Q1520*H1520</f>
        <v>0</v>
      </c>
      <c r="S1520" s="236">
        <v>0</v>
      </c>
      <c r="T1520" s="237">
        <f>S1520*H1520</f>
        <v>0</v>
      </c>
      <c r="U1520" s="39"/>
      <c r="V1520" s="39"/>
      <c r="W1520" s="39"/>
      <c r="X1520" s="39"/>
      <c r="Y1520" s="39"/>
      <c r="Z1520" s="39"/>
      <c r="AA1520" s="39"/>
      <c r="AB1520" s="39"/>
      <c r="AC1520" s="39"/>
      <c r="AD1520" s="39"/>
      <c r="AE1520" s="39"/>
      <c r="AR1520" s="238" t="s">
        <v>277</v>
      </c>
      <c r="AT1520" s="238" t="s">
        <v>166</v>
      </c>
      <c r="AU1520" s="238" t="s">
        <v>82</v>
      </c>
      <c r="AY1520" s="18" t="s">
        <v>164</v>
      </c>
      <c r="BE1520" s="239">
        <f>IF(N1520="základní",J1520,0)</f>
        <v>0</v>
      </c>
      <c r="BF1520" s="239">
        <f>IF(N1520="snížená",J1520,0)</f>
        <v>0</v>
      </c>
      <c r="BG1520" s="239">
        <f>IF(N1520="zákl. přenesená",J1520,0)</f>
        <v>0</v>
      </c>
      <c r="BH1520" s="239">
        <f>IF(N1520="sníž. přenesená",J1520,0)</f>
        <v>0</v>
      </c>
      <c r="BI1520" s="239">
        <f>IF(N1520="nulová",J1520,0)</f>
        <v>0</v>
      </c>
      <c r="BJ1520" s="18" t="s">
        <v>80</v>
      </c>
      <c r="BK1520" s="239">
        <f>ROUND(I1520*H1520,2)</f>
        <v>0</v>
      </c>
      <c r="BL1520" s="18" t="s">
        <v>277</v>
      </c>
      <c r="BM1520" s="238" t="s">
        <v>1390</v>
      </c>
    </row>
    <row r="1521" s="2" customFormat="1">
      <c r="A1521" s="39"/>
      <c r="B1521" s="40"/>
      <c r="C1521" s="41"/>
      <c r="D1521" s="240" t="s">
        <v>173</v>
      </c>
      <c r="E1521" s="41"/>
      <c r="F1521" s="241" t="s">
        <v>1357</v>
      </c>
      <c r="G1521" s="41"/>
      <c r="H1521" s="41"/>
      <c r="I1521" s="147"/>
      <c r="J1521" s="41"/>
      <c r="K1521" s="41"/>
      <c r="L1521" s="45"/>
      <c r="M1521" s="242"/>
      <c r="N1521" s="243"/>
      <c r="O1521" s="85"/>
      <c r="P1521" s="85"/>
      <c r="Q1521" s="85"/>
      <c r="R1521" s="85"/>
      <c r="S1521" s="85"/>
      <c r="T1521" s="86"/>
      <c r="U1521" s="39"/>
      <c r="V1521" s="39"/>
      <c r="W1521" s="39"/>
      <c r="X1521" s="39"/>
      <c r="Y1521" s="39"/>
      <c r="Z1521" s="39"/>
      <c r="AA1521" s="39"/>
      <c r="AB1521" s="39"/>
      <c r="AC1521" s="39"/>
      <c r="AD1521" s="39"/>
      <c r="AE1521" s="39"/>
      <c r="AT1521" s="18" t="s">
        <v>173</v>
      </c>
      <c r="AU1521" s="18" t="s">
        <v>82</v>
      </c>
    </row>
    <row r="1522" s="2" customFormat="1">
      <c r="A1522" s="39"/>
      <c r="B1522" s="40"/>
      <c r="C1522" s="41"/>
      <c r="D1522" s="240" t="s">
        <v>191</v>
      </c>
      <c r="E1522" s="41"/>
      <c r="F1522" s="275" t="s">
        <v>1358</v>
      </c>
      <c r="G1522" s="41"/>
      <c r="H1522" s="41"/>
      <c r="I1522" s="147"/>
      <c r="J1522" s="41"/>
      <c r="K1522" s="41"/>
      <c r="L1522" s="45"/>
      <c r="M1522" s="242"/>
      <c r="N1522" s="243"/>
      <c r="O1522" s="85"/>
      <c r="P1522" s="85"/>
      <c r="Q1522" s="85"/>
      <c r="R1522" s="85"/>
      <c r="S1522" s="85"/>
      <c r="T1522" s="86"/>
      <c r="U1522" s="39"/>
      <c r="V1522" s="39"/>
      <c r="W1522" s="39"/>
      <c r="X1522" s="39"/>
      <c r="Y1522" s="39"/>
      <c r="Z1522" s="39"/>
      <c r="AA1522" s="39"/>
      <c r="AB1522" s="39"/>
      <c r="AC1522" s="39"/>
      <c r="AD1522" s="39"/>
      <c r="AE1522" s="39"/>
      <c r="AT1522" s="18" t="s">
        <v>191</v>
      </c>
      <c r="AU1522" s="18" t="s">
        <v>82</v>
      </c>
    </row>
    <row r="1523" s="2" customFormat="1" ht="21.75" customHeight="1">
      <c r="A1523" s="39"/>
      <c r="B1523" s="40"/>
      <c r="C1523" s="227" t="s">
        <v>1391</v>
      </c>
      <c r="D1523" s="227" t="s">
        <v>166</v>
      </c>
      <c r="E1523" s="228" t="s">
        <v>1360</v>
      </c>
      <c r="F1523" s="229" t="s">
        <v>1361</v>
      </c>
      <c r="G1523" s="230" t="s">
        <v>181</v>
      </c>
      <c r="H1523" s="231">
        <v>0.75900000000000001</v>
      </c>
      <c r="I1523" s="232"/>
      <c r="J1523" s="233">
        <f>ROUND(I1523*H1523,2)</f>
        <v>0</v>
      </c>
      <c r="K1523" s="229" t="s">
        <v>170</v>
      </c>
      <c r="L1523" s="45"/>
      <c r="M1523" s="234" t="s">
        <v>21</v>
      </c>
      <c r="N1523" s="235" t="s">
        <v>44</v>
      </c>
      <c r="O1523" s="85"/>
      <c r="P1523" s="236">
        <f>O1523*H1523</f>
        <v>0</v>
      </c>
      <c r="Q1523" s="236">
        <v>0</v>
      </c>
      <c r="R1523" s="236">
        <f>Q1523*H1523</f>
        <v>0</v>
      </c>
      <c r="S1523" s="236">
        <v>0</v>
      </c>
      <c r="T1523" s="237">
        <f>S1523*H1523</f>
        <v>0</v>
      </c>
      <c r="U1523" s="39"/>
      <c r="V1523" s="39"/>
      <c r="W1523" s="39"/>
      <c r="X1523" s="39"/>
      <c r="Y1523" s="39"/>
      <c r="Z1523" s="39"/>
      <c r="AA1523" s="39"/>
      <c r="AB1523" s="39"/>
      <c r="AC1523" s="39"/>
      <c r="AD1523" s="39"/>
      <c r="AE1523" s="39"/>
      <c r="AR1523" s="238" t="s">
        <v>277</v>
      </c>
      <c r="AT1523" s="238" t="s">
        <v>166</v>
      </c>
      <c r="AU1523" s="238" t="s">
        <v>82</v>
      </c>
      <c r="AY1523" s="18" t="s">
        <v>164</v>
      </c>
      <c r="BE1523" s="239">
        <f>IF(N1523="základní",J1523,0)</f>
        <v>0</v>
      </c>
      <c r="BF1523" s="239">
        <f>IF(N1523="snížená",J1523,0)</f>
        <v>0</v>
      </c>
      <c r="BG1523" s="239">
        <f>IF(N1523="zákl. přenesená",J1523,0)</f>
        <v>0</v>
      </c>
      <c r="BH1523" s="239">
        <f>IF(N1523="sníž. přenesená",J1523,0)</f>
        <v>0</v>
      </c>
      <c r="BI1523" s="239">
        <f>IF(N1523="nulová",J1523,0)</f>
        <v>0</v>
      </c>
      <c r="BJ1523" s="18" t="s">
        <v>80</v>
      </c>
      <c r="BK1523" s="239">
        <f>ROUND(I1523*H1523,2)</f>
        <v>0</v>
      </c>
      <c r="BL1523" s="18" t="s">
        <v>277</v>
      </c>
      <c r="BM1523" s="238" t="s">
        <v>1392</v>
      </c>
    </row>
    <row r="1524" s="2" customFormat="1">
      <c r="A1524" s="39"/>
      <c r="B1524" s="40"/>
      <c r="C1524" s="41"/>
      <c r="D1524" s="240" t="s">
        <v>173</v>
      </c>
      <c r="E1524" s="41"/>
      <c r="F1524" s="241" t="s">
        <v>1361</v>
      </c>
      <c r="G1524" s="41"/>
      <c r="H1524" s="41"/>
      <c r="I1524" s="147"/>
      <c r="J1524" s="41"/>
      <c r="K1524" s="41"/>
      <c r="L1524" s="45"/>
      <c r="M1524" s="242"/>
      <c r="N1524" s="243"/>
      <c r="O1524" s="85"/>
      <c r="P1524" s="85"/>
      <c r="Q1524" s="85"/>
      <c r="R1524" s="85"/>
      <c r="S1524" s="85"/>
      <c r="T1524" s="86"/>
      <c r="U1524" s="39"/>
      <c r="V1524" s="39"/>
      <c r="W1524" s="39"/>
      <c r="X1524" s="39"/>
      <c r="Y1524" s="39"/>
      <c r="Z1524" s="39"/>
      <c r="AA1524" s="39"/>
      <c r="AB1524" s="39"/>
      <c r="AC1524" s="39"/>
      <c r="AD1524" s="39"/>
      <c r="AE1524" s="39"/>
      <c r="AT1524" s="18" t="s">
        <v>173</v>
      </c>
      <c r="AU1524" s="18" t="s">
        <v>82</v>
      </c>
    </row>
    <row r="1525" s="2" customFormat="1">
      <c r="A1525" s="39"/>
      <c r="B1525" s="40"/>
      <c r="C1525" s="41"/>
      <c r="D1525" s="240" t="s">
        <v>1094</v>
      </c>
      <c r="E1525" s="41"/>
      <c r="F1525" s="275" t="s">
        <v>1363</v>
      </c>
      <c r="G1525" s="41"/>
      <c r="H1525" s="41"/>
      <c r="I1525" s="147"/>
      <c r="J1525" s="41"/>
      <c r="K1525" s="41"/>
      <c r="L1525" s="45"/>
      <c r="M1525" s="242"/>
      <c r="N1525" s="243"/>
      <c r="O1525" s="85"/>
      <c r="P1525" s="85"/>
      <c r="Q1525" s="85"/>
      <c r="R1525" s="85"/>
      <c r="S1525" s="85"/>
      <c r="T1525" s="86"/>
      <c r="U1525" s="39"/>
      <c r="V1525" s="39"/>
      <c r="W1525" s="39"/>
      <c r="X1525" s="39"/>
      <c r="Y1525" s="39"/>
      <c r="Z1525" s="39"/>
      <c r="AA1525" s="39"/>
      <c r="AB1525" s="39"/>
      <c r="AC1525" s="39"/>
      <c r="AD1525" s="39"/>
      <c r="AE1525" s="39"/>
      <c r="AT1525" s="18" t="s">
        <v>1094</v>
      </c>
      <c r="AU1525" s="18" t="s">
        <v>82</v>
      </c>
    </row>
    <row r="1526" s="14" customFormat="1">
      <c r="A1526" s="14"/>
      <c r="B1526" s="254"/>
      <c r="C1526" s="255"/>
      <c r="D1526" s="240" t="s">
        <v>174</v>
      </c>
      <c r="E1526" s="255"/>
      <c r="F1526" s="257" t="s">
        <v>1393</v>
      </c>
      <c r="G1526" s="255"/>
      <c r="H1526" s="258">
        <v>0.75900000000000001</v>
      </c>
      <c r="I1526" s="259"/>
      <c r="J1526" s="255"/>
      <c r="K1526" s="255"/>
      <c r="L1526" s="260"/>
      <c r="M1526" s="261"/>
      <c r="N1526" s="262"/>
      <c r="O1526" s="262"/>
      <c r="P1526" s="262"/>
      <c r="Q1526" s="262"/>
      <c r="R1526" s="262"/>
      <c r="S1526" s="262"/>
      <c r="T1526" s="263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64" t="s">
        <v>174</v>
      </c>
      <c r="AU1526" s="264" t="s">
        <v>82</v>
      </c>
      <c r="AV1526" s="14" t="s">
        <v>82</v>
      </c>
      <c r="AW1526" s="14" t="s">
        <v>4</v>
      </c>
      <c r="AX1526" s="14" t="s">
        <v>80</v>
      </c>
      <c r="AY1526" s="264" t="s">
        <v>164</v>
      </c>
    </row>
    <row r="1527" s="2" customFormat="1" ht="21.75" customHeight="1">
      <c r="A1527" s="39"/>
      <c r="B1527" s="40"/>
      <c r="C1527" s="227" t="s">
        <v>1394</v>
      </c>
      <c r="D1527" s="227" t="s">
        <v>166</v>
      </c>
      <c r="E1527" s="228" t="s">
        <v>1395</v>
      </c>
      <c r="F1527" s="229" t="s">
        <v>1396</v>
      </c>
      <c r="G1527" s="230" t="s">
        <v>181</v>
      </c>
      <c r="H1527" s="231">
        <v>0.069000000000000006</v>
      </c>
      <c r="I1527" s="232"/>
      <c r="J1527" s="233">
        <f>ROUND(I1527*H1527,2)</f>
        <v>0</v>
      </c>
      <c r="K1527" s="229" t="s">
        <v>170</v>
      </c>
      <c r="L1527" s="45"/>
      <c r="M1527" s="234" t="s">
        <v>21</v>
      </c>
      <c r="N1527" s="235" t="s">
        <v>44</v>
      </c>
      <c r="O1527" s="85"/>
      <c r="P1527" s="236">
        <f>O1527*H1527</f>
        <v>0</v>
      </c>
      <c r="Q1527" s="236">
        <v>0</v>
      </c>
      <c r="R1527" s="236">
        <f>Q1527*H1527</f>
        <v>0</v>
      </c>
      <c r="S1527" s="236">
        <v>0</v>
      </c>
      <c r="T1527" s="237">
        <f>S1527*H1527</f>
        <v>0</v>
      </c>
      <c r="U1527" s="39"/>
      <c r="V1527" s="39"/>
      <c r="W1527" s="39"/>
      <c r="X1527" s="39"/>
      <c r="Y1527" s="39"/>
      <c r="Z1527" s="39"/>
      <c r="AA1527" s="39"/>
      <c r="AB1527" s="39"/>
      <c r="AC1527" s="39"/>
      <c r="AD1527" s="39"/>
      <c r="AE1527" s="39"/>
      <c r="AR1527" s="238" t="s">
        <v>277</v>
      </c>
      <c r="AT1527" s="238" t="s">
        <v>166</v>
      </c>
      <c r="AU1527" s="238" t="s">
        <v>82</v>
      </c>
      <c r="AY1527" s="18" t="s">
        <v>164</v>
      </c>
      <c r="BE1527" s="239">
        <f>IF(N1527="základní",J1527,0)</f>
        <v>0</v>
      </c>
      <c r="BF1527" s="239">
        <f>IF(N1527="snížená",J1527,0)</f>
        <v>0</v>
      </c>
      <c r="BG1527" s="239">
        <f>IF(N1527="zákl. přenesená",J1527,0)</f>
        <v>0</v>
      </c>
      <c r="BH1527" s="239">
        <f>IF(N1527="sníž. přenesená",J1527,0)</f>
        <v>0</v>
      </c>
      <c r="BI1527" s="239">
        <f>IF(N1527="nulová",J1527,0)</f>
        <v>0</v>
      </c>
      <c r="BJ1527" s="18" t="s">
        <v>80</v>
      </c>
      <c r="BK1527" s="239">
        <f>ROUND(I1527*H1527,2)</f>
        <v>0</v>
      </c>
      <c r="BL1527" s="18" t="s">
        <v>277</v>
      </c>
      <c r="BM1527" s="238" t="s">
        <v>1397</v>
      </c>
    </row>
    <row r="1528" s="2" customFormat="1">
      <c r="A1528" s="39"/>
      <c r="B1528" s="40"/>
      <c r="C1528" s="41"/>
      <c r="D1528" s="240" t="s">
        <v>173</v>
      </c>
      <c r="E1528" s="41"/>
      <c r="F1528" s="241" t="s">
        <v>1396</v>
      </c>
      <c r="G1528" s="41"/>
      <c r="H1528" s="41"/>
      <c r="I1528" s="147"/>
      <c r="J1528" s="41"/>
      <c r="K1528" s="41"/>
      <c r="L1528" s="45"/>
      <c r="M1528" s="242"/>
      <c r="N1528" s="243"/>
      <c r="O1528" s="85"/>
      <c r="P1528" s="85"/>
      <c r="Q1528" s="85"/>
      <c r="R1528" s="85"/>
      <c r="S1528" s="85"/>
      <c r="T1528" s="86"/>
      <c r="U1528" s="39"/>
      <c r="V1528" s="39"/>
      <c r="W1528" s="39"/>
      <c r="X1528" s="39"/>
      <c r="Y1528" s="39"/>
      <c r="Z1528" s="39"/>
      <c r="AA1528" s="39"/>
      <c r="AB1528" s="39"/>
      <c r="AC1528" s="39"/>
      <c r="AD1528" s="39"/>
      <c r="AE1528" s="39"/>
      <c r="AT1528" s="18" t="s">
        <v>173</v>
      </c>
      <c r="AU1528" s="18" t="s">
        <v>82</v>
      </c>
    </row>
    <row r="1529" s="14" customFormat="1">
      <c r="A1529" s="14"/>
      <c r="B1529" s="254"/>
      <c r="C1529" s="255"/>
      <c r="D1529" s="240" t="s">
        <v>174</v>
      </c>
      <c r="E1529" s="256" t="s">
        <v>21</v>
      </c>
      <c r="F1529" s="257" t="s">
        <v>1398</v>
      </c>
      <c r="G1529" s="255"/>
      <c r="H1529" s="258">
        <v>0.069000000000000006</v>
      </c>
      <c r="I1529" s="259"/>
      <c r="J1529" s="255"/>
      <c r="K1529" s="255"/>
      <c r="L1529" s="260"/>
      <c r="M1529" s="261"/>
      <c r="N1529" s="262"/>
      <c r="O1529" s="262"/>
      <c r="P1529" s="262"/>
      <c r="Q1529" s="262"/>
      <c r="R1529" s="262"/>
      <c r="S1529" s="262"/>
      <c r="T1529" s="263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64" t="s">
        <v>174</v>
      </c>
      <c r="AU1529" s="264" t="s">
        <v>82</v>
      </c>
      <c r="AV1529" s="14" t="s">
        <v>82</v>
      </c>
      <c r="AW1529" s="14" t="s">
        <v>34</v>
      </c>
      <c r="AX1529" s="14" t="s">
        <v>80</v>
      </c>
      <c r="AY1529" s="264" t="s">
        <v>164</v>
      </c>
    </row>
    <row r="1530" s="2" customFormat="1" ht="16.5" customHeight="1">
      <c r="A1530" s="39"/>
      <c r="B1530" s="40"/>
      <c r="C1530" s="227" t="s">
        <v>1399</v>
      </c>
      <c r="D1530" s="227" t="s">
        <v>166</v>
      </c>
      <c r="E1530" s="228" t="s">
        <v>1400</v>
      </c>
      <c r="F1530" s="229" t="s">
        <v>1401</v>
      </c>
      <c r="G1530" s="230" t="s">
        <v>204</v>
      </c>
      <c r="H1530" s="231">
        <v>32.799999999999997</v>
      </c>
      <c r="I1530" s="232"/>
      <c r="J1530" s="233">
        <f>ROUND(I1530*H1530,2)</f>
        <v>0</v>
      </c>
      <c r="K1530" s="229" t="s">
        <v>170</v>
      </c>
      <c r="L1530" s="45"/>
      <c r="M1530" s="234" t="s">
        <v>21</v>
      </c>
      <c r="N1530" s="235" t="s">
        <v>44</v>
      </c>
      <c r="O1530" s="85"/>
      <c r="P1530" s="236">
        <f>O1530*H1530</f>
        <v>0</v>
      </c>
      <c r="Q1530" s="236">
        <v>0</v>
      </c>
      <c r="R1530" s="236">
        <f>Q1530*H1530</f>
        <v>0</v>
      </c>
      <c r="S1530" s="236">
        <v>0</v>
      </c>
      <c r="T1530" s="237">
        <f>S1530*H1530</f>
        <v>0</v>
      </c>
      <c r="U1530" s="39"/>
      <c r="V1530" s="39"/>
      <c r="W1530" s="39"/>
      <c r="X1530" s="39"/>
      <c r="Y1530" s="39"/>
      <c r="Z1530" s="39"/>
      <c r="AA1530" s="39"/>
      <c r="AB1530" s="39"/>
      <c r="AC1530" s="39"/>
      <c r="AD1530" s="39"/>
      <c r="AE1530" s="39"/>
      <c r="AR1530" s="238" t="s">
        <v>277</v>
      </c>
      <c r="AT1530" s="238" t="s">
        <v>166</v>
      </c>
      <c r="AU1530" s="238" t="s">
        <v>82</v>
      </c>
      <c r="AY1530" s="18" t="s">
        <v>164</v>
      </c>
      <c r="BE1530" s="239">
        <f>IF(N1530="základní",J1530,0)</f>
        <v>0</v>
      </c>
      <c r="BF1530" s="239">
        <f>IF(N1530="snížená",J1530,0)</f>
        <v>0</v>
      </c>
      <c r="BG1530" s="239">
        <f>IF(N1530="zákl. přenesená",J1530,0)</f>
        <v>0</v>
      </c>
      <c r="BH1530" s="239">
        <f>IF(N1530="sníž. přenesená",J1530,0)</f>
        <v>0</v>
      </c>
      <c r="BI1530" s="239">
        <f>IF(N1530="nulová",J1530,0)</f>
        <v>0</v>
      </c>
      <c r="BJ1530" s="18" t="s">
        <v>80</v>
      </c>
      <c r="BK1530" s="239">
        <f>ROUND(I1530*H1530,2)</f>
        <v>0</v>
      </c>
      <c r="BL1530" s="18" t="s">
        <v>277</v>
      </c>
      <c r="BM1530" s="238" t="s">
        <v>1402</v>
      </c>
    </row>
    <row r="1531" s="2" customFormat="1">
      <c r="A1531" s="39"/>
      <c r="B1531" s="40"/>
      <c r="C1531" s="41"/>
      <c r="D1531" s="240" t="s">
        <v>173</v>
      </c>
      <c r="E1531" s="41"/>
      <c r="F1531" s="241" t="s">
        <v>1401</v>
      </c>
      <c r="G1531" s="41"/>
      <c r="H1531" s="41"/>
      <c r="I1531" s="147"/>
      <c r="J1531" s="41"/>
      <c r="K1531" s="41"/>
      <c r="L1531" s="45"/>
      <c r="M1531" s="242"/>
      <c r="N1531" s="243"/>
      <c r="O1531" s="85"/>
      <c r="P1531" s="85"/>
      <c r="Q1531" s="85"/>
      <c r="R1531" s="85"/>
      <c r="S1531" s="85"/>
      <c r="T1531" s="86"/>
      <c r="U1531" s="39"/>
      <c r="V1531" s="39"/>
      <c r="W1531" s="39"/>
      <c r="X1531" s="39"/>
      <c r="Y1531" s="39"/>
      <c r="Z1531" s="39"/>
      <c r="AA1531" s="39"/>
      <c r="AB1531" s="39"/>
      <c r="AC1531" s="39"/>
      <c r="AD1531" s="39"/>
      <c r="AE1531" s="39"/>
      <c r="AT1531" s="18" t="s">
        <v>173</v>
      </c>
      <c r="AU1531" s="18" t="s">
        <v>82</v>
      </c>
    </row>
    <row r="1532" s="13" customFormat="1">
      <c r="A1532" s="13"/>
      <c r="B1532" s="244"/>
      <c r="C1532" s="245"/>
      <c r="D1532" s="240" t="s">
        <v>174</v>
      </c>
      <c r="E1532" s="246" t="s">
        <v>21</v>
      </c>
      <c r="F1532" s="247" t="s">
        <v>843</v>
      </c>
      <c r="G1532" s="245"/>
      <c r="H1532" s="246" t="s">
        <v>21</v>
      </c>
      <c r="I1532" s="248"/>
      <c r="J1532" s="245"/>
      <c r="K1532" s="245"/>
      <c r="L1532" s="249"/>
      <c r="M1532" s="250"/>
      <c r="N1532" s="251"/>
      <c r="O1532" s="251"/>
      <c r="P1532" s="251"/>
      <c r="Q1532" s="251"/>
      <c r="R1532" s="251"/>
      <c r="S1532" s="251"/>
      <c r="T1532" s="252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53" t="s">
        <v>174</v>
      </c>
      <c r="AU1532" s="253" t="s">
        <v>82</v>
      </c>
      <c r="AV1532" s="13" t="s">
        <v>80</v>
      </c>
      <c r="AW1532" s="13" t="s">
        <v>34</v>
      </c>
      <c r="AX1532" s="13" t="s">
        <v>73</v>
      </c>
      <c r="AY1532" s="253" t="s">
        <v>164</v>
      </c>
    </row>
    <row r="1533" s="13" customFormat="1">
      <c r="A1533" s="13"/>
      <c r="B1533" s="244"/>
      <c r="C1533" s="245"/>
      <c r="D1533" s="240" t="s">
        <v>174</v>
      </c>
      <c r="E1533" s="246" t="s">
        <v>21</v>
      </c>
      <c r="F1533" s="247" t="s">
        <v>844</v>
      </c>
      <c r="G1533" s="245"/>
      <c r="H1533" s="246" t="s">
        <v>21</v>
      </c>
      <c r="I1533" s="248"/>
      <c r="J1533" s="245"/>
      <c r="K1533" s="245"/>
      <c r="L1533" s="249"/>
      <c r="M1533" s="250"/>
      <c r="N1533" s="251"/>
      <c r="O1533" s="251"/>
      <c r="P1533" s="251"/>
      <c r="Q1533" s="251"/>
      <c r="R1533" s="251"/>
      <c r="S1533" s="251"/>
      <c r="T1533" s="252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53" t="s">
        <v>174</v>
      </c>
      <c r="AU1533" s="253" t="s">
        <v>82</v>
      </c>
      <c r="AV1533" s="13" t="s">
        <v>80</v>
      </c>
      <c r="AW1533" s="13" t="s">
        <v>34</v>
      </c>
      <c r="AX1533" s="13" t="s">
        <v>73</v>
      </c>
      <c r="AY1533" s="253" t="s">
        <v>164</v>
      </c>
    </row>
    <row r="1534" s="14" customFormat="1">
      <c r="A1534" s="14"/>
      <c r="B1534" s="254"/>
      <c r="C1534" s="255"/>
      <c r="D1534" s="240" t="s">
        <v>174</v>
      </c>
      <c r="E1534" s="256" t="s">
        <v>21</v>
      </c>
      <c r="F1534" s="257" t="s">
        <v>1403</v>
      </c>
      <c r="G1534" s="255"/>
      <c r="H1534" s="258">
        <v>16.649999999999999</v>
      </c>
      <c r="I1534" s="259"/>
      <c r="J1534" s="255"/>
      <c r="K1534" s="255"/>
      <c r="L1534" s="260"/>
      <c r="M1534" s="261"/>
      <c r="N1534" s="262"/>
      <c r="O1534" s="262"/>
      <c r="P1534" s="262"/>
      <c r="Q1534" s="262"/>
      <c r="R1534" s="262"/>
      <c r="S1534" s="262"/>
      <c r="T1534" s="263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64" t="s">
        <v>174</v>
      </c>
      <c r="AU1534" s="264" t="s">
        <v>82</v>
      </c>
      <c r="AV1534" s="14" t="s">
        <v>82</v>
      </c>
      <c r="AW1534" s="14" t="s">
        <v>34</v>
      </c>
      <c r="AX1534" s="14" t="s">
        <v>73</v>
      </c>
      <c r="AY1534" s="264" t="s">
        <v>164</v>
      </c>
    </row>
    <row r="1535" s="14" customFormat="1">
      <c r="A1535" s="14"/>
      <c r="B1535" s="254"/>
      <c r="C1535" s="255"/>
      <c r="D1535" s="240" t="s">
        <v>174</v>
      </c>
      <c r="E1535" s="256" t="s">
        <v>21</v>
      </c>
      <c r="F1535" s="257" t="s">
        <v>905</v>
      </c>
      <c r="G1535" s="255"/>
      <c r="H1535" s="258">
        <v>15.15</v>
      </c>
      <c r="I1535" s="259"/>
      <c r="J1535" s="255"/>
      <c r="K1535" s="255"/>
      <c r="L1535" s="260"/>
      <c r="M1535" s="261"/>
      <c r="N1535" s="262"/>
      <c r="O1535" s="262"/>
      <c r="P1535" s="262"/>
      <c r="Q1535" s="262"/>
      <c r="R1535" s="262"/>
      <c r="S1535" s="262"/>
      <c r="T1535" s="263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64" t="s">
        <v>174</v>
      </c>
      <c r="AU1535" s="264" t="s">
        <v>82</v>
      </c>
      <c r="AV1535" s="14" t="s">
        <v>82</v>
      </c>
      <c r="AW1535" s="14" t="s">
        <v>34</v>
      </c>
      <c r="AX1535" s="14" t="s">
        <v>73</v>
      </c>
      <c r="AY1535" s="264" t="s">
        <v>164</v>
      </c>
    </row>
    <row r="1536" s="16" customFormat="1">
      <c r="A1536" s="16"/>
      <c r="B1536" s="287"/>
      <c r="C1536" s="288"/>
      <c r="D1536" s="240" t="s">
        <v>174</v>
      </c>
      <c r="E1536" s="289" t="s">
        <v>21</v>
      </c>
      <c r="F1536" s="290" t="s">
        <v>514</v>
      </c>
      <c r="G1536" s="288"/>
      <c r="H1536" s="291">
        <v>31.800000000000001</v>
      </c>
      <c r="I1536" s="292"/>
      <c r="J1536" s="288"/>
      <c r="K1536" s="288"/>
      <c r="L1536" s="293"/>
      <c r="M1536" s="294"/>
      <c r="N1536" s="295"/>
      <c r="O1536" s="295"/>
      <c r="P1536" s="295"/>
      <c r="Q1536" s="295"/>
      <c r="R1536" s="295"/>
      <c r="S1536" s="295"/>
      <c r="T1536" s="296"/>
      <c r="U1536" s="16"/>
      <c r="V1536" s="16"/>
      <c r="W1536" s="16"/>
      <c r="X1536" s="16"/>
      <c r="Y1536" s="16"/>
      <c r="Z1536" s="16"/>
      <c r="AA1536" s="16"/>
      <c r="AB1536" s="16"/>
      <c r="AC1536" s="16"/>
      <c r="AD1536" s="16"/>
      <c r="AE1536" s="16"/>
      <c r="AT1536" s="297" t="s">
        <v>174</v>
      </c>
      <c r="AU1536" s="297" t="s">
        <v>82</v>
      </c>
      <c r="AV1536" s="16" t="s">
        <v>186</v>
      </c>
      <c r="AW1536" s="16" t="s">
        <v>34</v>
      </c>
      <c r="AX1536" s="16" t="s">
        <v>73</v>
      </c>
      <c r="AY1536" s="297" t="s">
        <v>164</v>
      </c>
    </row>
    <row r="1537" s="13" customFormat="1">
      <c r="A1537" s="13"/>
      <c r="B1537" s="244"/>
      <c r="C1537" s="245"/>
      <c r="D1537" s="240" t="s">
        <v>174</v>
      </c>
      <c r="E1537" s="246" t="s">
        <v>21</v>
      </c>
      <c r="F1537" s="247" t="s">
        <v>1404</v>
      </c>
      <c r="G1537" s="245"/>
      <c r="H1537" s="246" t="s">
        <v>21</v>
      </c>
      <c r="I1537" s="248"/>
      <c r="J1537" s="245"/>
      <c r="K1537" s="245"/>
      <c r="L1537" s="249"/>
      <c r="M1537" s="250"/>
      <c r="N1537" s="251"/>
      <c r="O1537" s="251"/>
      <c r="P1537" s="251"/>
      <c r="Q1537" s="251"/>
      <c r="R1537" s="251"/>
      <c r="S1537" s="251"/>
      <c r="T1537" s="252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53" t="s">
        <v>174</v>
      </c>
      <c r="AU1537" s="253" t="s">
        <v>82</v>
      </c>
      <c r="AV1537" s="13" t="s">
        <v>80</v>
      </c>
      <c r="AW1537" s="13" t="s">
        <v>34</v>
      </c>
      <c r="AX1537" s="13" t="s">
        <v>73</v>
      </c>
      <c r="AY1537" s="253" t="s">
        <v>164</v>
      </c>
    </row>
    <row r="1538" s="14" customFormat="1">
      <c r="A1538" s="14"/>
      <c r="B1538" s="254"/>
      <c r="C1538" s="255"/>
      <c r="D1538" s="240" t="s">
        <v>174</v>
      </c>
      <c r="E1538" s="256" t="s">
        <v>21</v>
      </c>
      <c r="F1538" s="257" t="s">
        <v>1405</v>
      </c>
      <c r="G1538" s="255"/>
      <c r="H1538" s="258">
        <v>1</v>
      </c>
      <c r="I1538" s="259"/>
      <c r="J1538" s="255"/>
      <c r="K1538" s="255"/>
      <c r="L1538" s="260"/>
      <c r="M1538" s="261"/>
      <c r="N1538" s="262"/>
      <c r="O1538" s="262"/>
      <c r="P1538" s="262"/>
      <c r="Q1538" s="262"/>
      <c r="R1538" s="262"/>
      <c r="S1538" s="262"/>
      <c r="T1538" s="263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64" t="s">
        <v>174</v>
      </c>
      <c r="AU1538" s="264" t="s">
        <v>82</v>
      </c>
      <c r="AV1538" s="14" t="s">
        <v>82</v>
      </c>
      <c r="AW1538" s="14" t="s">
        <v>34</v>
      </c>
      <c r="AX1538" s="14" t="s">
        <v>73</v>
      </c>
      <c r="AY1538" s="264" t="s">
        <v>164</v>
      </c>
    </row>
    <row r="1539" s="15" customFormat="1">
      <c r="A1539" s="15"/>
      <c r="B1539" s="276"/>
      <c r="C1539" s="277"/>
      <c r="D1539" s="240" t="s">
        <v>174</v>
      </c>
      <c r="E1539" s="278" t="s">
        <v>21</v>
      </c>
      <c r="F1539" s="279" t="s">
        <v>225</v>
      </c>
      <c r="G1539" s="277"/>
      <c r="H1539" s="280">
        <v>32.799999999999997</v>
      </c>
      <c r="I1539" s="281"/>
      <c r="J1539" s="277"/>
      <c r="K1539" s="277"/>
      <c r="L1539" s="282"/>
      <c r="M1539" s="283"/>
      <c r="N1539" s="284"/>
      <c r="O1539" s="284"/>
      <c r="P1539" s="284"/>
      <c r="Q1539" s="284"/>
      <c r="R1539" s="284"/>
      <c r="S1539" s="284"/>
      <c r="T1539" s="285"/>
      <c r="U1539" s="15"/>
      <c r="V1539" s="15"/>
      <c r="W1539" s="15"/>
      <c r="X1539" s="15"/>
      <c r="Y1539" s="15"/>
      <c r="Z1539" s="15"/>
      <c r="AA1539" s="15"/>
      <c r="AB1539" s="15"/>
      <c r="AC1539" s="15"/>
      <c r="AD1539" s="15"/>
      <c r="AE1539" s="15"/>
      <c r="AT1539" s="286" t="s">
        <v>174</v>
      </c>
      <c r="AU1539" s="286" t="s">
        <v>82</v>
      </c>
      <c r="AV1539" s="15" t="s">
        <v>171</v>
      </c>
      <c r="AW1539" s="15" t="s">
        <v>34</v>
      </c>
      <c r="AX1539" s="15" t="s">
        <v>80</v>
      </c>
      <c r="AY1539" s="286" t="s">
        <v>164</v>
      </c>
    </row>
    <row r="1540" s="2" customFormat="1" ht="16.5" customHeight="1">
      <c r="A1540" s="39"/>
      <c r="B1540" s="40"/>
      <c r="C1540" s="265" t="s">
        <v>1406</v>
      </c>
      <c r="D1540" s="265" t="s">
        <v>178</v>
      </c>
      <c r="E1540" s="266" t="s">
        <v>1407</v>
      </c>
      <c r="F1540" s="267" t="s">
        <v>1408</v>
      </c>
      <c r="G1540" s="268" t="s">
        <v>181</v>
      </c>
      <c r="H1540" s="269">
        <v>0.01</v>
      </c>
      <c r="I1540" s="270"/>
      <c r="J1540" s="271">
        <f>ROUND(I1540*H1540,2)</f>
        <v>0</v>
      </c>
      <c r="K1540" s="267" t="s">
        <v>170</v>
      </c>
      <c r="L1540" s="272"/>
      <c r="M1540" s="273" t="s">
        <v>21</v>
      </c>
      <c r="N1540" s="274" t="s">
        <v>44</v>
      </c>
      <c r="O1540" s="85"/>
      <c r="P1540" s="236">
        <f>O1540*H1540</f>
        <v>0</v>
      </c>
      <c r="Q1540" s="236">
        <v>1</v>
      </c>
      <c r="R1540" s="236">
        <f>Q1540*H1540</f>
        <v>0.01</v>
      </c>
      <c r="S1540" s="236">
        <v>0</v>
      </c>
      <c r="T1540" s="237">
        <f>S1540*H1540</f>
        <v>0</v>
      </c>
      <c r="U1540" s="39"/>
      <c r="V1540" s="39"/>
      <c r="W1540" s="39"/>
      <c r="X1540" s="39"/>
      <c r="Y1540" s="39"/>
      <c r="Z1540" s="39"/>
      <c r="AA1540" s="39"/>
      <c r="AB1540" s="39"/>
      <c r="AC1540" s="39"/>
      <c r="AD1540" s="39"/>
      <c r="AE1540" s="39"/>
      <c r="AR1540" s="238" t="s">
        <v>382</v>
      </c>
      <c r="AT1540" s="238" t="s">
        <v>178</v>
      </c>
      <c r="AU1540" s="238" t="s">
        <v>82</v>
      </c>
      <c r="AY1540" s="18" t="s">
        <v>164</v>
      </c>
      <c r="BE1540" s="239">
        <f>IF(N1540="základní",J1540,0)</f>
        <v>0</v>
      </c>
      <c r="BF1540" s="239">
        <f>IF(N1540="snížená",J1540,0)</f>
        <v>0</v>
      </c>
      <c r="BG1540" s="239">
        <f>IF(N1540="zákl. přenesená",J1540,0)</f>
        <v>0</v>
      </c>
      <c r="BH1540" s="239">
        <f>IF(N1540="sníž. přenesená",J1540,0)</f>
        <v>0</v>
      </c>
      <c r="BI1540" s="239">
        <f>IF(N1540="nulová",J1540,0)</f>
        <v>0</v>
      </c>
      <c r="BJ1540" s="18" t="s">
        <v>80</v>
      </c>
      <c r="BK1540" s="239">
        <f>ROUND(I1540*H1540,2)</f>
        <v>0</v>
      </c>
      <c r="BL1540" s="18" t="s">
        <v>277</v>
      </c>
      <c r="BM1540" s="238" t="s">
        <v>1409</v>
      </c>
    </row>
    <row r="1541" s="2" customFormat="1">
      <c r="A1541" s="39"/>
      <c r="B1541" s="40"/>
      <c r="C1541" s="41"/>
      <c r="D1541" s="240" t="s">
        <v>173</v>
      </c>
      <c r="E1541" s="41"/>
      <c r="F1541" s="241" t="s">
        <v>1408</v>
      </c>
      <c r="G1541" s="41"/>
      <c r="H1541" s="41"/>
      <c r="I1541" s="147"/>
      <c r="J1541" s="41"/>
      <c r="K1541" s="41"/>
      <c r="L1541" s="45"/>
      <c r="M1541" s="242"/>
      <c r="N1541" s="243"/>
      <c r="O1541" s="85"/>
      <c r="P1541" s="85"/>
      <c r="Q1541" s="85"/>
      <c r="R1541" s="85"/>
      <c r="S1541" s="85"/>
      <c r="T1541" s="86"/>
      <c r="U1541" s="39"/>
      <c r="V1541" s="39"/>
      <c r="W1541" s="39"/>
      <c r="X1541" s="39"/>
      <c r="Y1541" s="39"/>
      <c r="Z1541" s="39"/>
      <c r="AA1541" s="39"/>
      <c r="AB1541" s="39"/>
      <c r="AC1541" s="39"/>
      <c r="AD1541" s="39"/>
      <c r="AE1541" s="39"/>
      <c r="AT1541" s="18" t="s">
        <v>173</v>
      </c>
      <c r="AU1541" s="18" t="s">
        <v>82</v>
      </c>
    </row>
    <row r="1542" s="14" customFormat="1">
      <c r="A1542" s="14"/>
      <c r="B1542" s="254"/>
      <c r="C1542" s="255"/>
      <c r="D1542" s="240" t="s">
        <v>174</v>
      </c>
      <c r="E1542" s="256" t="s">
        <v>21</v>
      </c>
      <c r="F1542" s="257" t="s">
        <v>1410</v>
      </c>
      <c r="G1542" s="255"/>
      <c r="H1542" s="258">
        <v>0.01</v>
      </c>
      <c r="I1542" s="259"/>
      <c r="J1542" s="255"/>
      <c r="K1542" s="255"/>
      <c r="L1542" s="260"/>
      <c r="M1542" s="261"/>
      <c r="N1542" s="262"/>
      <c r="O1542" s="262"/>
      <c r="P1542" s="262"/>
      <c r="Q1542" s="262"/>
      <c r="R1542" s="262"/>
      <c r="S1542" s="262"/>
      <c r="T1542" s="263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64" t="s">
        <v>174</v>
      </c>
      <c r="AU1542" s="264" t="s">
        <v>82</v>
      </c>
      <c r="AV1542" s="14" t="s">
        <v>82</v>
      </c>
      <c r="AW1542" s="14" t="s">
        <v>34</v>
      </c>
      <c r="AX1542" s="14" t="s">
        <v>80</v>
      </c>
      <c r="AY1542" s="264" t="s">
        <v>164</v>
      </c>
    </row>
    <row r="1543" s="2" customFormat="1" ht="16.5" customHeight="1">
      <c r="A1543" s="39"/>
      <c r="B1543" s="40"/>
      <c r="C1543" s="227" t="s">
        <v>1411</v>
      </c>
      <c r="D1543" s="227" t="s">
        <v>166</v>
      </c>
      <c r="E1543" s="228" t="s">
        <v>1412</v>
      </c>
      <c r="F1543" s="229" t="s">
        <v>1413</v>
      </c>
      <c r="G1543" s="230" t="s">
        <v>204</v>
      </c>
      <c r="H1543" s="231">
        <v>11.109999999999999</v>
      </c>
      <c r="I1543" s="232"/>
      <c r="J1543" s="233">
        <f>ROUND(I1543*H1543,2)</f>
        <v>0</v>
      </c>
      <c r="K1543" s="229" t="s">
        <v>170</v>
      </c>
      <c r="L1543" s="45"/>
      <c r="M1543" s="234" t="s">
        <v>21</v>
      </c>
      <c r="N1543" s="235" t="s">
        <v>44</v>
      </c>
      <c r="O1543" s="85"/>
      <c r="P1543" s="236">
        <f>O1543*H1543</f>
        <v>0</v>
      </c>
      <c r="Q1543" s="236">
        <v>0</v>
      </c>
      <c r="R1543" s="236">
        <f>Q1543*H1543</f>
        <v>0</v>
      </c>
      <c r="S1543" s="236">
        <v>0</v>
      </c>
      <c r="T1543" s="237">
        <f>S1543*H1543</f>
        <v>0</v>
      </c>
      <c r="U1543" s="39"/>
      <c r="V1543" s="39"/>
      <c r="W1543" s="39"/>
      <c r="X1543" s="39"/>
      <c r="Y1543" s="39"/>
      <c r="Z1543" s="39"/>
      <c r="AA1543" s="39"/>
      <c r="AB1543" s="39"/>
      <c r="AC1543" s="39"/>
      <c r="AD1543" s="39"/>
      <c r="AE1543" s="39"/>
      <c r="AR1543" s="238" t="s">
        <v>277</v>
      </c>
      <c r="AT1543" s="238" t="s">
        <v>166</v>
      </c>
      <c r="AU1543" s="238" t="s">
        <v>82</v>
      </c>
      <c r="AY1543" s="18" t="s">
        <v>164</v>
      </c>
      <c r="BE1543" s="239">
        <f>IF(N1543="základní",J1543,0)</f>
        <v>0</v>
      </c>
      <c r="BF1543" s="239">
        <f>IF(N1543="snížená",J1543,0)</f>
        <v>0</v>
      </c>
      <c r="BG1543" s="239">
        <f>IF(N1543="zákl. přenesená",J1543,0)</f>
        <v>0</v>
      </c>
      <c r="BH1543" s="239">
        <f>IF(N1543="sníž. přenesená",J1543,0)</f>
        <v>0</v>
      </c>
      <c r="BI1543" s="239">
        <f>IF(N1543="nulová",J1543,0)</f>
        <v>0</v>
      </c>
      <c r="BJ1543" s="18" t="s">
        <v>80</v>
      </c>
      <c r="BK1543" s="239">
        <f>ROUND(I1543*H1543,2)</f>
        <v>0</v>
      </c>
      <c r="BL1543" s="18" t="s">
        <v>277</v>
      </c>
      <c r="BM1543" s="238" t="s">
        <v>1414</v>
      </c>
    </row>
    <row r="1544" s="2" customFormat="1">
      <c r="A1544" s="39"/>
      <c r="B1544" s="40"/>
      <c r="C1544" s="41"/>
      <c r="D1544" s="240" t="s">
        <v>173</v>
      </c>
      <c r="E1544" s="41"/>
      <c r="F1544" s="241" t="s">
        <v>1413</v>
      </c>
      <c r="G1544" s="41"/>
      <c r="H1544" s="41"/>
      <c r="I1544" s="147"/>
      <c r="J1544" s="41"/>
      <c r="K1544" s="41"/>
      <c r="L1544" s="45"/>
      <c r="M1544" s="242"/>
      <c r="N1544" s="243"/>
      <c r="O1544" s="85"/>
      <c r="P1544" s="85"/>
      <c r="Q1544" s="85"/>
      <c r="R1544" s="85"/>
      <c r="S1544" s="85"/>
      <c r="T1544" s="86"/>
      <c r="U1544" s="39"/>
      <c r="V1544" s="39"/>
      <c r="W1544" s="39"/>
      <c r="X1544" s="39"/>
      <c r="Y1544" s="39"/>
      <c r="Z1544" s="39"/>
      <c r="AA1544" s="39"/>
      <c r="AB1544" s="39"/>
      <c r="AC1544" s="39"/>
      <c r="AD1544" s="39"/>
      <c r="AE1544" s="39"/>
      <c r="AT1544" s="18" t="s">
        <v>173</v>
      </c>
      <c r="AU1544" s="18" t="s">
        <v>82</v>
      </c>
    </row>
    <row r="1545" s="13" customFormat="1">
      <c r="A1545" s="13"/>
      <c r="B1545" s="244"/>
      <c r="C1545" s="245"/>
      <c r="D1545" s="240" t="s">
        <v>174</v>
      </c>
      <c r="E1545" s="246" t="s">
        <v>21</v>
      </c>
      <c r="F1545" s="247" t="s">
        <v>1415</v>
      </c>
      <c r="G1545" s="245"/>
      <c r="H1545" s="246" t="s">
        <v>21</v>
      </c>
      <c r="I1545" s="248"/>
      <c r="J1545" s="245"/>
      <c r="K1545" s="245"/>
      <c r="L1545" s="249"/>
      <c r="M1545" s="250"/>
      <c r="N1545" s="251"/>
      <c r="O1545" s="251"/>
      <c r="P1545" s="251"/>
      <c r="Q1545" s="251"/>
      <c r="R1545" s="251"/>
      <c r="S1545" s="251"/>
      <c r="T1545" s="252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53" t="s">
        <v>174</v>
      </c>
      <c r="AU1545" s="253" t="s">
        <v>82</v>
      </c>
      <c r="AV1545" s="13" t="s">
        <v>80</v>
      </c>
      <c r="AW1545" s="13" t="s">
        <v>34</v>
      </c>
      <c r="AX1545" s="13" t="s">
        <v>73</v>
      </c>
      <c r="AY1545" s="253" t="s">
        <v>164</v>
      </c>
    </row>
    <row r="1546" s="13" customFormat="1">
      <c r="A1546" s="13"/>
      <c r="B1546" s="244"/>
      <c r="C1546" s="245"/>
      <c r="D1546" s="240" t="s">
        <v>174</v>
      </c>
      <c r="E1546" s="246" t="s">
        <v>21</v>
      </c>
      <c r="F1546" s="247" t="s">
        <v>207</v>
      </c>
      <c r="G1546" s="245"/>
      <c r="H1546" s="246" t="s">
        <v>21</v>
      </c>
      <c r="I1546" s="248"/>
      <c r="J1546" s="245"/>
      <c r="K1546" s="245"/>
      <c r="L1546" s="249"/>
      <c r="M1546" s="250"/>
      <c r="N1546" s="251"/>
      <c r="O1546" s="251"/>
      <c r="P1546" s="251"/>
      <c r="Q1546" s="251"/>
      <c r="R1546" s="251"/>
      <c r="S1546" s="251"/>
      <c r="T1546" s="252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53" t="s">
        <v>174</v>
      </c>
      <c r="AU1546" s="253" t="s">
        <v>82</v>
      </c>
      <c r="AV1546" s="13" t="s">
        <v>80</v>
      </c>
      <c r="AW1546" s="13" t="s">
        <v>34</v>
      </c>
      <c r="AX1546" s="13" t="s">
        <v>73</v>
      </c>
      <c r="AY1546" s="253" t="s">
        <v>164</v>
      </c>
    </row>
    <row r="1547" s="14" customFormat="1">
      <c r="A1547" s="14"/>
      <c r="B1547" s="254"/>
      <c r="C1547" s="255"/>
      <c r="D1547" s="240" t="s">
        <v>174</v>
      </c>
      <c r="E1547" s="256" t="s">
        <v>21</v>
      </c>
      <c r="F1547" s="257" t="s">
        <v>1416</v>
      </c>
      <c r="G1547" s="255"/>
      <c r="H1547" s="258">
        <v>2.3999999999999999</v>
      </c>
      <c r="I1547" s="259"/>
      <c r="J1547" s="255"/>
      <c r="K1547" s="255"/>
      <c r="L1547" s="260"/>
      <c r="M1547" s="261"/>
      <c r="N1547" s="262"/>
      <c r="O1547" s="262"/>
      <c r="P1547" s="262"/>
      <c r="Q1547" s="262"/>
      <c r="R1547" s="262"/>
      <c r="S1547" s="262"/>
      <c r="T1547" s="263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64" t="s">
        <v>174</v>
      </c>
      <c r="AU1547" s="264" t="s">
        <v>82</v>
      </c>
      <c r="AV1547" s="14" t="s">
        <v>82</v>
      </c>
      <c r="AW1547" s="14" t="s">
        <v>34</v>
      </c>
      <c r="AX1547" s="14" t="s">
        <v>73</v>
      </c>
      <c r="AY1547" s="264" t="s">
        <v>164</v>
      </c>
    </row>
    <row r="1548" s="16" customFormat="1">
      <c r="A1548" s="16"/>
      <c r="B1548" s="287"/>
      <c r="C1548" s="288"/>
      <c r="D1548" s="240" t="s">
        <v>174</v>
      </c>
      <c r="E1548" s="289" t="s">
        <v>21</v>
      </c>
      <c r="F1548" s="290" t="s">
        <v>514</v>
      </c>
      <c r="G1548" s="288"/>
      <c r="H1548" s="291">
        <v>2.3999999999999999</v>
      </c>
      <c r="I1548" s="292"/>
      <c r="J1548" s="288"/>
      <c r="K1548" s="288"/>
      <c r="L1548" s="293"/>
      <c r="M1548" s="294"/>
      <c r="N1548" s="295"/>
      <c r="O1548" s="295"/>
      <c r="P1548" s="295"/>
      <c r="Q1548" s="295"/>
      <c r="R1548" s="295"/>
      <c r="S1548" s="295"/>
      <c r="T1548" s="296"/>
      <c r="U1548" s="16"/>
      <c r="V1548" s="16"/>
      <c r="W1548" s="16"/>
      <c r="X1548" s="16"/>
      <c r="Y1548" s="16"/>
      <c r="Z1548" s="16"/>
      <c r="AA1548" s="16"/>
      <c r="AB1548" s="16"/>
      <c r="AC1548" s="16"/>
      <c r="AD1548" s="16"/>
      <c r="AE1548" s="16"/>
      <c r="AT1548" s="297" t="s">
        <v>174</v>
      </c>
      <c r="AU1548" s="297" t="s">
        <v>82</v>
      </c>
      <c r="AV1548" s="16" t="s">
        <v>186</v>
      </c>
      <c r="AW1548" s="16" t="s">
        <v>34</v>
      </c>
      <c r="AX1548" s="16" t="s">
        <v>73</v>
      </c>
      <c r="AY1548" s="297" t="s">
        <v>164</v>
      </c>
    </row>
    <row r="1549" s="13" customFormat="1">
      <c r="A1549" s="13"/>
      <c r="B1549" s="244"/>
      <c r="C1549" s="245"/>
      <c r="D1549" s="240" t="s">
        <v>174</v>
      </c>
      <c r="E1549" s="246" t="s">
        <v>21</v>
      </c>
      <c r="F1549" s="247" t="s">
        <v>216</v>
      </c>
      <c r="G1549" s="245"/>
      <c r="H1549" s="246" t="s">
        <v>21</v>
      </c>
      <c r="I1549" s="248"/>
      <c r="J1549" s="245"/>
      <c r="K1549" s="245"/>
      <c r="L1549" s="249"/>
      <c r="M1549" s="250"/>
      <c r="N1549" s="251"/>
      <c r="O1549" s="251"/>
      <c r="P1549" s="251"/>
      <c r="Q1549" s="251"/>
      <c r="R1549" s="251"/>
      <c r="S1549" s="251"/>
      <c r="T1549" s="252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53" t="s">
        <v>174</v>
      </c>
      <c r="AU1549" s="253" t="s">
        <v>82</v>
      </c>
      <c r="AV1549" s="13" t="s">
        <v>80</v>
      </c>
      <c r="AW1549" s="13" t="s">
        <v>34</v>
      </c>
      <c r="AX1549" s="13" t="s">
        <v>73</v>
      </c>
      <c r="AY1549" s="253" t="s">
        <v>164</v>
      </c>
    </row>
    <row r="1550" s="13" customFormat="1">
      <c r="A1550" s="13"/>
      <c r="B1550" s="244"/>
      <c r="C1550" s="245"/>
      <c r="D1550" s="240" t="s">
        <v>174</v>
      </c>
      <c r="E1550" s="246" t="s">
        <v>21</v>
      </c>
      <c r="F1550" s="247" t="s">
        <v>844</v>
      </c>
      <c r="G1550" s="245"/>
      <c r="H1550" s="246" t="s">
        <v>21</v>
      </c>
      <c r="I1550" s="248"/>
      <c r="J1550" s="245"/>
      <c r="K1550" s="245"/>
      <c r="L1550" s="249"/>
      <c r="M1550" s="250"/>
      <c r="N1550" s="251"/>
      <c r="O1550" s="251"/>
      <c r="P1550" s="251"/>
      <c r="Q1550" s="251"/>
      <c r="R1550" s="251"/>
      <c r="S1550" s="251"/>
      <c r="T1550" s="252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53" t="s">
        <v>174</v>
      </c>
      <c r="AU1550" s="253" t="s">
        <v>82</v>
      </c>
      <c r="AV1550" s="13" t="s">
        <v>80</v>
      </c>
      <c r="AW1550" s="13" t="s">
        <v>34</v>
      </c>
      <c r="AX1550" s="13" t="s">
        <v>73</v>
      </c>
      <c r="AY1550" s="253" t="s">
        <v>164</v>
      </c>
    </row>
    <row r="1551" s="14" customFormat="1">
      <c r="A1551" s="14"/>
      <c r="B1551" s="254"/>
      <c r="C1551" s="255"/>
      <c r="D1551" s="240" t="s">
        <v>174</v>
      </c>
      <c r="E1551" s="256" t="s">
        <v>21</v>
      </c>
      <c r="F1551" s="257" t="s">
        <v>1417</v>
      </c>
      <c r="G1551" s="255"/>
      <c r="H1551" s="258">
        <v>1.22</v>
      </c>
      <c r="I1551" s="259"/>
      <c r="J1551" s="255"/>
      <c r="K1551" s="255"/>
      <c r="L1551" s="260"/>
      <c r="M1551" s="261"/>
      <c r="N1551" s="262"/>
      <c r="O1551" s="262"/>
      <c r="P1551" s="262"/>
      <c r="Q1551" s="262"/>
      <c r="R1551" s="262"/>
      <c r="S1551" s="262"/>
      <c r="T1551" s="263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64" t="s">
        <v>174</v>
      </c>
      <c r="AU1551" s="264" t="s">
        <v>82</v>
      </c>
      <c r="AV1551" s="14" t="s">
        <v>82</v>
      </c>
      <c r="AW1551" s="14" t="s">
        <v>34</v>
      </c>
      <c r="AX1551" s="14" t="s">
        <v>73</v>
      </c>
      <c r="AY1551" s="264" t="s">
        <v>164</v>
      </c>
    </row>
    <row r="1552" s="14" customFormat="1">
      <c r="A1552" s="14"/>
      <c r="B1552" s="254"/>
      <c r="C1552" s="255"/>
      <c r="D1552" s="240" t="s">
        <v>174</v>
      </c>
      <c r="E1552" s="256" t="s">
        <v>21</v>
      </c>
      <c r="F1552" s="257" t="s">
        <v>1418</v>
      </c>
      <c r="G1552" s="255"/>
      <c r="H1552" s="258">
        <v>1.77</v>
      </c>
      <c r="I1552" s="259"/>
      <c r="J1552" s="255"/>
      <c r="K1552" s="255"/>
      <c r="L1552" s="260"/>
      <c r="M1552" s="261"/>
      <c r="N1552" s="262"/>
      <c r="O1552" s="262"/>
      <c r="P1552" s="262"/>
      <c r="Q1552" s="262"/>
      <c r="R1552" s="262"/>
      <c r="S1552" s="262"/>
      <c r="T1552" s="263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64" t="s">
        <v>174</v>
      </c>
      <c r="AU1552" s="264" t="s">
        <v>82</v>
      </c>
      <c r="AV1552" s="14" t="s">
        <v>82</v>
      </c>
      <c r="AW1552" s="14" t="s">
        <v>34</v>
      </c>
      <c r="AX1552" s="14" t="s">
        <v>73</v>
      </c>
      <c r="AY1552" s="264" t="s">
        <v>164</v>
      </c>
    </row>
    <row r="1553" s="14" customFormat="1">
      <c r="A1553" s="14"/>
      <c r="B1553" s="254"/>
      <c r="C1553" s="255"/>
      <c r="D1553" s="240" t="s">
        <v>174</v>
      </c>
      <c r="E1553" s="256" t="s">
        <v>21</v>
      </c>
      <c r="F1553" s="257" t="s">
        <v>1419</v>
      </c>
      <c r="G1553" s="255"/>
      <c r="H1553" s="258">
        <v>2.5</v>
      </c>
      <c r="I1553" s="259"/>
      <c r="J1553" s="255"/>
      <c r="K1553" s="255"/>
      <c r="L1553" s="260"/>
      <c r="M1553" s="261"/>
      <c r="N1553" s="262"/>
      <c r="O1553" s="262"/>
      <c r="P1553" s="262"/>
      <c r="Q1553" s="262"/>
      <c r="R1553" s="262"/>
      <c r="S1553" s="262"/>
      <c r="T1553" s="263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64" t="s">
        <v>174</v>
      </c>
      <c r="AU1553" s="264" t="s">
        <v>82</v>
      </c>
      <c r="AV1553" s="14" t="s">
        <v>82</v>
      </c>
      <c r="AW1553" s="14" t="s">
        <v>34</v>
      </c>
      <c r="AX1553" s="14" t="s">
        <v>73</v>
      </c>
      <c r="AY1553" s="264" t="s">
        <v>164</v>
      </c>
    </row>
    <row r="1554" s="14" customFormat="1">
      <c r="A1554" s="14"/>
      <c r="B1554" s="254"/>
      <c r="C1554" s="255"/>
      <c r="D1554" s="240" t="s">
        <v>174</v>
      </c>
      <c r="E1554" s="256" t="s">
        <v>21</v>
      </c>
      <c r="F1554" s="257" t="s">
        <v>1420</v>
      </c>
      <c r="G1554" s="255"/>
      <c r="H1554" s="258">
        <v>3.2200000000000002</v>
      </c>
      <c r="I1554" s="259"/>
      <c r="J1554" s="255"/>
      <c r="K1554" s="255"/>
      <c r="L1554" s="260"/>
      <c r="M1554" s="261"/>
      <c r="N1554" s="262"/>
      <c r="O1554" s="262"/>
      <c r="P1554" s="262"/>
      <c r="Q1554" s="262"/>
      <c r="R1554" s="262"/>
      <c r="S1554" s="262"/>
      <c r="T1554" s="263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64" t="s">
        <v>174</v>
      </c>
      <c r="AU1554" s="264" t="s">
        <v>82</v>
      </c>
      <c r="AV1554" s="14" t="s">
        <v>82</v>
      </c>
      <c r="AW1554" s="14" t="s">
        <v>34</v>
      </c>
      <c r="AX1554" s="14" t="s">
        <v>73</v>
      </c>
      <c r="AY1554" s="264" t="s">
        <v>164</v>
      </c>
    </row>
    <row r="1555" s="16" customFormat="1">
      <c r="A1555" s="16"/>
      <c r="B1555" s="287"/>
      <c r="C1555" s="288"/>
      <c r="D1555" s="240" t="s">
        <v>174</v>
      </c>
      <c r="E1555" s="289" t="s">
        <v>21</v>
      </c>
      <c r="F1555" s="290" t="s">
        <v>514</v>
      </c>
      <c r="G1555" s="288"/>
      <c r="H1555" s="291">
        <v>8.7100000000000009</v>
      </c>
      <c r="I1555" s="292"/>
      <c r="J1555" s="288"/>
      <c r="K1555" s="288"/>
      <c r="L1555" s="293"/>
      <c r="M1555" s="294"/>
      <c r="N1555" s="295"/>
      <c r="O1555" s="295"/>
      <c r="P1555" s="295"/>
      <c r="Q1555" s="295"/>
      <c r="R1555" s="295"/>
      <c r="S1555" s="295"/>
      <c r="T1555" s="296"/>
      <c r="U1555" s="16"/>
      <c r="V1555" s="16"/>
      <c r="W1555" s="16"/>
      <c r="X1555" s="16"/>
      <c r="Y1555" s="16"/>
      <c r="Z1555" s="16"/>
      <c r="AA1555" s="16"/>
      <c r="AB1555" s="16"/>
      <c r="AC1555" s="16"/>
      <c r="AD1555" s="16"/>
      <c r="AE1555" s="16"/>
      <c r="AT1555" s="297" t="s">
        <v>174</v>
      </c>
      <c r="AU1555" s="297" t="s">
        <v>82</v>
      </c>
      <c r="AV1555" s="16" t="s">
        <v>186</v>
      </c>
      <c r="AW1555" s="16" t="s">
        <v>34</v>
      </c>
      <c r="AX1555" s="16" t="s">
        <v>73</v>
      </c>
      <c r="AY1555" s="297" t="s">
        <v>164</v>
      </c>
    </row>
    <row r="1556" s="15" customFormat="1">
      <c r="A1556" s="15"/>
      <c r="B1556" s="276"/>
      <c r="C1556" s="277"/>
      <c r="D1556" s="240" t="s">
        <v>174</v>
      </c>
      <c r="E1556" s="278" t="s">
        <v>21</v>
      </c>
      <c r="F1556" s="279" t="s">
        <v>225</v>
      </c>
      <c r="G1556" s="277"/>
      <c r="H1556" s="280">
        <v>11.109999999999999</v>
      </c>
      <c r="I1556" s="281"/>
      <c r="J1556" s="277"/>
      <c r="K1556" s="277"/>
      <c r="L1556" s="282"/>
      <c r="M1556" s="283"/>
      <c r="N1556" s="284"/>
      <c r="O1556" s="284"/>
      <c r="P1556" s="284"/>
      <c r="Q1556" s="284"/>
      <c r="R1556" s="284"/>
      <c r="S1556" s="284"/>
      <c r="T1556" s="285"/>
      <c r="U1556" s="15"/>
      <c r="V1556" s="15"/>
      <c r="W1556" s="15"/>
      <c r="X1556" s="15"/>
      <c r="Y1556" s="15"/>
      <c r="Z1556" s="15"/>
      <c r="AA1556" s="15"/>
      <c r="AB1556" s="15"/>
      <c r="AC1556" s="15"/>
      <c r="AD1556" s="15"/>
      <c r="AE1556" s="15"/>
      <c r="AT1556" s="286" t="s">
        <v>174</v>
      </c>
      <c r="AU1556" s="286" t="s">
        <v>82</v>
      </c>
      <c r="AV1556" s="15" t="s">
        <v>171</v>
      </c>
      <c r="AW1556" s="15" t="s">
        <v>34</v>
      </c>
      <c r="AX1556" s="15" t="s">
        <v>80</v>
      </c>
      <c r="AY1556" s="286" t="s">
        <v>164</v>
      </c>
    </row>
    <row r="1557" s="2" customFormat="1" ht="16.5" customHeight="1">
      <c r="A1557" s="39"/>
      <c r="B1557" s="40"/>
      <c r="C1557" s="265" t="s">
        <v>1421</v>
      </c>
      <c r="D1557" s="265" t="s">
        <v>178</v>
      </c>
      <c r="E1557" s="266" t="s">
        <v>1407</v>
      </c>
      <c r="F1557" s="267" t="s">
        <v>1408</v>
      </c>
      <c r="G1557" s="268" t="s">
        <v>181</v>
      </c>
      <c r="H1557" s="269">
        <v>0.0040000000000000001</v>
      </c>
      <c r="I1557" s="270"/>
      <c r="J1557" s="271">
        <f>ROUND(I1557*H1557,2)</f>
        <v>0</v>
      </c>
      <c r="K1557" s="267" t="s">
        <v>170</v>
      </c>
      <c r="L1557" s="272"/>
      <c r="M1557" s="273" t="s">
        <v>21</v>
      </c>
      <c r="N1557" s="274" t="s">
        <v>44</v>
      </c>
      <c r="O1557" s="85"/>
      <c r="P1557" s="236">
        <f>O1557*H1557</f>
        <v>0</v>
      </c>
      <c r="Q1557" s="236">
        <v>1</v>
      </c>
      <c r="R1557" s="236">
        <f>Q1557*H1557</f>
        <v>0.0040000000000000001</v>
      </c>
      <c r="S1557" s="236">
        <v>0</v>
      </c>
      <c r="T1557" s="237">
        <f>S1557*H1557</f>
        <v>0</v>
      </c>
      <c r="U1557" s="39"/>
      <c r="V1557" s="39"/>
      <c r="W1557" s="39"/>
      <c r="X1557" s="39"/>
      <c r="Y1557" s="39"/>
      <c r="Z1557" s="39"/>
      <c r="AA1557" s="39"/>
      <c r="AB1557" s="39"/>
      <c r="AC1557" s="39"/>
      <c r="AD1557" s="39"/>
      <c r="AE1557" s="39"/>
      <c r="AR1557" s="238" t="s">
        <v>382</v>
      </c>
      <c r="AT1557" s="238" t="s">
        <v>178</v>
      </c>
      <c r="AU1557" s="238" t="s">
        <v>82</v>
      </c>
      <c r="AY1557" s="18" t="s">
        <v>164</v>
      </c>
      <c r="BE1557" s="239">
        <f>IF(N1557="základní",J1557,0)</f>
        <v>0</v>
      </c>
      <c r="BF1557" s="239">
        <f>IF(N1557="snížená",J1557,0)</f>
        <v>0</v>
      </c>
      <c r="BG1557" s="239">
        <f>IF(N1557="zákl. přenesená",J1557,0)</f>
        <v>0</v>
      </c>
      <c r="BH1557" s="239">
        <f>IF(N1557="sníž. přenesená",J1557,0)</f>
        <v>0</v>
      </c>
      <c r="BI1557" s="239">
        <f>IF(N1557="nulová",J1557,0)</f>
        <v>0</v>
      </c>
      <c r="BJ1557" s="18" t="s">
        <v>80</v>
      </c>
      <c r="BK1557" s="239">
        <f>ROUND(I1557*H1557,2)</f>
        <v>0</v>
      </c>
      <c r="BL1557" s="18" t="s">
        <v>277</v>
      </c>
      <c r="BM1557" s="238" t="s">
        <v>1422</v>
      </c>
    </row>
    <row r="1558" s="2" customFormat="1">
      <c r="A1558" s="39"/>
      <c r="B1558" s="40"/>
      <c r="C1558" s="41"/>
      <c r="D1558" s="240" t="s">
        <v>173</v>
      </c>
      <c r="E1558" s="41"/>
      <c r="F1558" s="241" t="s">
        <v>1408</v>
      </c>
      <c r="G1558" s="41"/>
      <c r="H1558" s="41"/>
      <c r="I1558" s="147"/>
      <c r="J1558" s="41"/>
      <c r="K1558" s="41"/>
      <c r="L1558" s="45"/>
      <c r="M1558" s="242"/>
      <c r="N1558" s="243"/>
      <c r="O1558" s="85"/>
      <c r="P1558" s="85"/>
      <c r="Q1558" s="85"/>
      <c r="R1558" s="85"/>
      <c r="S1558" s="85"/>
      <c r="T1558" s="86"/>
      <c r="U1558" s="39"/>
      <c r="V1558" s="39"/>
      <c r="W1558" s="39"/>
      <c r="X1558" s="39"/>
      <c r="Y1558" s="39"/>
      <c r="Z1558" s="39"/>
      <c r="AA1558" s="39"/>
      <c r="AB1558" s="39"/>
      <c r="AC1558" s="39"/>
      <c r="AD1558" s="39"/>
      <c r="AE1558" s="39"/>
      <c r="AT1558" s="18" t="s">
        <v>173</v>
      </c>
      <c r="AU1558" s="18" t="s">
        <v>82</v>
      </c>
    </row>
    <row r="1559" s="14" customFormat="1">
      <c r="A1559" s="14"/>
      <c r="B1559" s="254"/>
      <c r="C1559" s="255"/>
      <c r="D1559" s="240" t="s">
        <v>174</v>
      </c>
      <c r="E1559" s="256" t="s">
        <v>21</v>
      </c>
      <c r="F1559" s="257" t="s">
        <v>1423</v>
      </c>
      <c r="G1559" s="255"/>
      <c r="H1559" s="258">
        <v>0.0040000000000000001</v>
      </c>
      <c r="I1559" s="259"/>
      <c r="J1559" s="255"/>
      <c r="K1559" s="255"/>
      <c r="L1559" s="260"/>
      <c r="M1559" s="261"/>
      <c r="N1559" s="262"/>
      <c r="O1559" s="262"/>
      <c r="P1559" s="262"/>
      <c r="Q1559" s="262"/>
      <c r="R1559" s="262"/>
      <c r="S1559" s="262"/>
      <c r="T1559" s="263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64" t="s">
        <v>174</v>
      </c>
      <c r="AU1559" s="264" t="s">
        <v>82</v>
      </c>
      <c r="AV1559" s="14" t="s">
        <v>82</v>
      </c>
      <c r="AW1559" s="14" t="s">
        <v>34</v>
      </c>
      <c r="AX1559" s="14" t="s">
        <v>80</v>
      </c>
      <c r="AY1559" s="264" t="s">
        <v>164</v>
      </c>
    </row>
    <row r="1560" s="2" customFormat="1" ht="16.5" customHeight="1">
      <c r="A1560" s="39"/>
      <c r="B1560" s="40"/>
      <c r="C1560" s="227" t="s">
        <v>1424</v>
      </c>
      <c r="D1560" s="227" t="s">
        <v>166</v>
      </c>
      <c r="E1560" s="228" t="s">
        <v>1425</v>
      </c>
      <c r="F1560" s="229" t="s">
        <v>1426</v>
      </c>
      <c r="G1560" s="230" t="s">
        <v>204</v>
      </c>
      <c r="H1560" s="231">
        <v>32.799999999999997</v>
      </c>
      <c r="I1560" s="232"/>
      <c r="J1560" s="233">
        <f>ROUND(I1560*H1560,2)</f>
        <v>0</v>
      </c>
      <c r="K1560" s="229" t="s">
        <v>170</v>
      </c>
      <c r="L1560" s="45"/>
      <c r="M1560" s="234" t="s">
        <v>21</v>
      </c>
      <c r="N1560" s="235" t="s">
        <v>44</v>
      </c>
      <c r="O1560" s="85"/>
      <c r="P1560" s="236">
        <f>O1560*H1560</f>
        <v>0</v>
      </c>
      <c r="Q1560" s="236">
        <v>0.00040000000000000002</v>
      </c>
      <c r="R1560" s="236">
        <f>Q1560*H1560</f>
        <v>0.01312</v>
      </c>
      <c r="S1560" s="236">
        <v>0</v>
      </c>
      <c r="T1560" s="237">
        <f>S1560*H1560</f>
        <v>0</v>
      </c>
      <c r="U1560" s="39"/>
      <c r="V1560" s="39"/>
      <c r="W1560" s="39"/>
      <c r="X1560" s="39"/>
      <c r="Y1560" s="39"/>
      <c r="Z1560" s="39"/>
      <c r="AA1560" s="39"/>
      <c r="AB1560" s="39"/>
      <c r="AC1560" s="39"/>
      <c r="AD1560" s="39"/>
      <c r="AE1560" s="39"/>
      <c r="AR1560" s="238" t="s">
        <v>277</v>
      </c>
      <c r="AT1560" s="238" t="s">
        <v>166</v>
      </c>
      <c r="AU1560" s="238" t="s">
        <v>82</v>
      </c>
      <c r="AY1560" s="18" t="s">
        <v>164</v>
      </c>
      <c r="BE1560" s="239">
        <f>IF(N1560="základní",J1560,0)</f>
        <v>0</v>
      </c>
      <c r="BF1560" s="239">
        <f>IF(N1560="snížená",J1560,0)</f>
        <v>0</v>
      </c>
      <c r="BG1560" s="239">
        <f>IF(N1560="zákl. přenesená",J1560,0)</f>
        <v>0</v>
      </c>
      <c r="BH1560" s="239">
        <f>IF(N1560="sníž. přenesená",J1560,0)</f>
        <v>0</v>
      </c>
      <c r="BI1560" s="239">
        <f>IF(N1560="nulová",J1560,0)</f>
        <v>0</v>
      </c>
      <c r="BJ1560" s="18" t="s">
        <v>80</v>
      </c>
      <c r="BK1560" s="239">
        <f>ROUND(I1560*H1560,2)</f>
        <v>0</v>
      </c>
      <c r="BL1560" s="18" t="s">
        <v>277</v>
      </c>
      <c r="BM1560" s="238" t="s">
        <v>1427</v>
      </c>
    </row>
    <row r="1561" s="2" customFormat="1">
      <c r="A1561" s="39"/>
      <c r="B1561" s="40"/>
      <c r="C1561" s="41"/>
      <c r="D1561" s="240" t="s">
        <v>173</v>
      </c>
      <c r="E1561" s="41"/>
      <c r="F1561" s="241" t="s">
        <v>1426</v>
      </c>
      <c r="G1561" s="41"/>
      <c r="H1561" s="41"/>
      <c r="I1561" s="147"/>
      <c r="J1561" s="41"/>
      <c r="K1561" s="41"/>
      <c r="L1561" s="45"/>
      <c r="M1561" s="242"/>
      <c r="N1561" s="243"/>
      <c r="O1561" s="85"/>
      <c r="P1561" s="85"/>
      <c r="Q1561" s="85"/>
      <c r="R1561" s="85"/>
      <c r="S1561" s="85"/>
      <c r="T1561" s="86"/>
      <c r="U1561" s="39"/>
      <c r="V1561" s="39"/>
      <c r="W1561" s="39"/>
      <c r="X1561" s="39"/>
      <c r="Y1561" s="39"/>
      <c r="Z1561" s="39"/>
      <c r="AA1561" s="39"/>
      <c r="AB1561" s="39"/>
      <c r="AC1561" s="39"/>
      <c r="AD1561" s="39"/>
      <c r="AE1561" s="39"/>
      <c r="AT1561" s="18" t="s">
        <v>173</v>
      </c>
      <c r="AU1561" s="18" t="s">
        <v>82</v>
      </c>
    </row>
    <row r="1562" s="13" customFormat="1">
      <c r="A1562" s="13"/>
      <c r="B1562" s="244"/>
      <c r="C1562" s="245"/>
      <c r="D1562" s="240" t="s">
        <v>174</v>
      </c>
      <c r="E1562" s="246" t="s">
        <v>21</v>
      </c>
      <c r="F1562" s="247" t="s">
        <v>843</v>
      </c>
      <c r="G1562" s="245"/>
      <c r="H1562" s="246" t="s">
        <v>21</v>
      </c>
      <c r="I1562" s="248"/>
      <c r="J1562" s="245"/>
      <c r="K1562" s="245"/>
      <c r="L1562" s="249"/>
      <c r="M1562" s="250"/>
      <c r="N1562" s="251"/>
      <c r="O1562" s="251"/>
      <c r="P1562" s="251"/>
      <c r="Q1562" s="251"/>
      <c r="R1562" s="251"/>
      <c r="S1562" s="251"/>
      <c r="T1562" s="252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53" t="s">
        <v>174</v>
      </c>
      <c r="AU1562" s="253" t="s">
        <v>82</v>
      </c>
      <c r="AV1562" s="13" t="s">
        <v>80</v>
      </c>
      <c r="AW1562" s="13" t="s">
        <v>34</v>
      </c>
      <c r="AX1562" s="13" t="s">
        <v>73</v>
      </c>
      <c r="AY1562" s="253" t="s">
        <v>164</v>
      </c>
    </row>
    <row r="1563" s="13" customFormat="1">
      <c r="A1563" s="13"/>
      <c r="B1563" s="244"/>
      <c r="C1563" s="245"/>
      <c r="D1563" s="240" t="s">
        <v>174</v>
      </c>
      <c r="E1563" s="246" t="s">
        <v>21</v>
      </c>
      <c r="F1563" s="247" t="s">
        <v>844</v>
      </c>
      <c r="G1563" s="245"/>
      <c r="H1563" s="246" t="s">
        <v>21</v>
      </c>
      <c r="I1563" s="248"/>
      <c r="J1563" s="245"/>
      <c r="K1563" s="245"/>
      <c r="L1563" s="249"/>
      <c r="M1563" s="250"/>
      <c r="N1563" s="251"/>
      <c r="O1563" s="251"/>
      <c r="P1563" s="251"/>
      <c r="Q1563" s="251"/>
      <c r="R1563" s="251"/>
      <c r="S1563" s="251"/>
      <c r="T1563" s="252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53" t="s">
        <v>174</v>
      </c>
      <c r="AU1563" s="253" t="s">
        <v>82</v>
      </c>
      <c r="AV1563" s="13" t="s">
        <v>80</v>
      </c>
      <c r="AW1563" s="13" t="s">
        <v>34</v>
      </c>
      <c r="AX1563" s="13" t="s">
        <v>73</v>
      </c>
      <c r="AY1563" s="253" t="s">
        <v>164</v>
      </c>
    </row>
    <row r="1564" s="14" customFormat="1">
      <c r="A1564" s="14"/>
      <c r="B1564" s="254"/>
      <c r="C1564" s="255"/>
      <c r="D1564" s="240" t="s">
        <v>174</v>
      </c>
      <c r="E1564" s="256" t="s">
        <v>21</v>
      </c>
      <c r="F1564" s="257" t="s">
        <v>1403</v>
      </c>
      <c r="G1564" s="255"/>
      <c r="H1564" s="258">
        <v>16.649999999999999</v>
      </c>
      <c r="I1564" s="259"/>
      <c r="J1564" s="255"/>
      <c r="K1564" s="255"/>
      <c r="L1564" s="260"/>
      <c r="M1564" s="261"/>
      <c r="N1564" s="262"/>
      <c r="O1564" s="262"/>
      <c r="P1564" s="262"/>
      <c r="Q1564" s="262"/>
      <c r="R1564" s="262"/>
      <c r="S1564" s="262"/>
      <c r="T1564" s="263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64" t="s">
        <v>174</v>
      </c>
      <c r="AU1564" s="264" t="s">
        <v>82</v>
      </c>
      <c r="AV1564" s="14" t="s">
        <v>82</v>
      </c>
      <c r="AW1564" s="14" t="s">
        <v>34</v>
      </c>
      <c r="AX1564" s="14" t="s">
        <v>73</v>
      </c>
      <c r="AY1564" s="264" t="s">
        <v>164</v>
      </c>
    </row>
    <row r="1565" s="14" customFormat="1">
      <c r="A1565" s="14"/>
      <c r="B1565" s="254"/>
      <c r="C1565" s="255"/>
      <c r="D1565" s="240" t="s">
        <v>174</v>
      </c>
      <c r="E1565" s="256" t="s">
        <v>21</v>
      </c>
      <c r="F1565" s="257" t="s">
        <v>905</v>
      </c>
      <c r="G1565" s="255"/>
      <c r="H1565" s="258">
        <v>15.15</v>
      </c>
      <c r="I1565" s="259"/>
      <c r="J1565" s="255"/>
      <c r="K1565" s="255"/>
      <c r="L1565" s="260"/>
      <c r="M1565" s="261"/>
      <c r="N1565" s="262"/>
      <c r="O1565" s="262"/>
      <c r="P1565" s="262"/>
      <c r="Q1565" s="262"/>
      <c r="R1565" s="262"/>
      <c r="S1565" s="262"/>
      <c r="T1565" s="263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64" t="s">
        <v>174</v>
      </c>
      <c r="AU1565" s="264" t="s">
        <v>82</v>
      </c>
      <c r="AV1565" s="14" t="s">
        <v>82</v>
      </c>
      <c r="AW1565" s="14" t="s">
        <v>34</v>
      </c>
      <c r="AX1565" s="14" t="s">
        <v>73</v>
      </c>
      <c r="AY1565" s="264" t="s">
        <v>164</v>
      </c>
    </row>
    <row r="1566" s="16" customFormat="1">
      <c r="A1566" s="16"/>
      <c r="B1566" s="287"/>
      <c r="C1566" s="288"/>
      <c r="D1566" s="240" t="s">
        <v>174</v>
      </c>
      <c r="E1566" s="289" t="s">
        <v>21</v>
      </c>
      <c r="F1566" s="290" t="s">
        <v>514</v>
      </c>
      <c r="G1566" s="288"/>
      <c r="H1566" s="291">
        <v>31.800000000000001</v>
      </c>
      <c r="I1566" s="292"/>
      <c r="J1566" s="288"/>
      <c r="K1566" s="288"/>
      <c r="L1566" s="293"/>
      <c r="M1566" s="294"/>
      <c r="N1566" s="295"/>
      <c r="O1566" s="295"/>
      <c r="P1566" s="295"/>
      <c r="Q1566" s="295"/>
      <c r="R1566" s="295"/>
      <c r="S1566" s="295"/>
      <c r="T1566" s="296"/>
      <c r="U1566" s="16"/>
      <c r="V1566" s="16"/>
      <c r="W1566" s="16"/>
      <c r="X1566" s="16"/>
      <c r="Y1566" s="16"/>
      <c r="Z1566" s="16"/>
      <c r="AA1566" s="16"/>
      <c r="AB1566" s="16"/>
      <c r="AC1566" s="16"/>
      <c r="AD1566" s="16"/>
      <c r="AE1566" s="16"/>
      <c r="AT1566" s="297" t="s">
        <v>174</v>
      </c>
      <c r="AU1566" s="297" t="s">
        <v>82</v>
      </c>
      <c r="AV1566" s="16" t="s">
        <v>186</v>
      </c>
      <c r="AW1566" s="16" t="s">
        <v>34</v>
      </c>
      <c r="AX1566" s="16" t="s">
        <v>73</v>
      </c>
      <c r="AY1566" s="297" t="s">
        <v>164</v>
      </c>
    </row>
    <row r="1567" s="13" customFormat="1">
      <c r="A1567" s="13"/>
      <c r="B1567" s="244"/>
      <c r="C1567" s="245"/>
      <c r="D1567" s="240" t="s">
        <v>174</v>
      </c>
      <c r="E1567" s="246" t="s">
        <v>21</v>
      </c>
      <c r="F1567" s="247" t="s">
        <v>1404</v>
      </c>
      <c r="G1567" s="245"/>
      <c r="H1567" s="246" t="s">
        <v>21</v>
      </c>
      <c r="I1567" s="248"/>
      <c r="J1567" s="245"/>
      <c r="K1567" s="245"/>
      <c r="L1567" s="249"/>
      <c r="M1567" s="250"/>
      <c r="N1567" s="251"/>
      <c r="O1567" s="251"/>
      <c r="P1567" s="251"/>
      <c r="Q1567" s="251"/>
      <c r="R1567" s="251"/>
      <c r="S1567" s="251"/>
      <c r="T1567" s="252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53" t="s">
        <v>174</v>
      </c>
      <c r="AU1567" s="253" t="s">
        <v>82</v>
      </c>
      <c r="AV1567" s="13" t="s">
        <v>80</v>
      </c>
      <c r="AW1567" s="13" t="s">
        <v>34</v>
      </c>
      <c r="AX1567" s="13" t="s">
        <v>73</v>
      </c>
      <c r="AY1567" s="253" t="s">
        <v>164</v>
      </c>
    </row>
    <row r="1568" s="14" customFormat="1">
      <c r="A1568" s="14"/>
      <c r="B1568" s="254"/>
      <c r="C1568" s="255"/>
      <c r="D1568" s="240" t="s">
        <v>174</v>
      </c>
      <c r="E1568" s="256" t="s">
        <v>21</v>
      </c>
      <c r="F1568" s="257" t="s">
        <v>1405</v>
      </c>
      <c r="G1568" s="255"/>
      <c r="H1568" s="258">
        <v>1</v>
      </c>
      <c r="I1568" s="259"/>
      <c r="J1568" s="255"/>
      <c r="K1568" s="255"/>
      <c r="L1568" s="260"/>
      <c r="M1568" s="261"/>
      <c r="N1568" s="262"/>
      <c r="O1568" s="262"/>
      <c r="P1568" s="262"/>
      <c r="Q1568" s="262"/>
      <c r="R1568" s="262"/>
      <c r="S1568" s="262"/>
      <c r="T1568" s="263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64" t="s">
        <v>174</v>
      </c>
      <c r="AU1568" s="264" t="s">
        <v>82</v>
      </c>
      <c r="AV1568" s="14" t="s">
        <v>82</v>
      </c>
      <c r="AW1568" s="14" t="s">
        <v>34</v>
      </c>
      <c r="AX1568" s="14" t="s">
        <v>73</v>
      </c>
      <c r="AY1568" s="264" t="s">
        <v>164</v>
      </c>
    </row>
    <row r="1569" s="15" customFormat="1">
      <c r="A1569" s="15"/>
      <c r="B1569" s="276"/>
      <c r="C1569" s="277"/>
      <c r="D1569" s="240" t="s">
        <v>174</v>
      </c>
      <c r="E1569" s="278" t="s">
        <v>21</v>
      </c>
      <c r="F1569" s="279" t="s">
        <v>225</v>
      </c>
      <c r="G1569" s="277"/>
      <c r="H1569" s="280">
        <v>32.799999999999997</v>
      </c>
      <c r="I1569" s="281"/>
      <c r="J1569" s="277"/>
      <c r="K1569" s="277"/>
      <c r="L1569" s="282"/>
      <c r="M1569" s="283"/>
      <c r="N1569" s="284"/>
      <c r="O1569" s="284"/>
      <c r="P1569" s="284"/>
      <c r="Q1569" s="284"/>
      <c r="R1569" s="284"/>
      <c r="S1569" s="284"/>
      <c r="T1569" s="285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86" t="s">
        <v>174</v>
      </c>
      <c r="AU1569" s="286" t="s">
        <v>82</v>
      </c>
      <c r="AV1569" s="15" t="s">
        <v>171</v>
      </c>
      <c r="AW1569" s="15" t="s">
        <v>34</v>
      </c>
      <c r="AX1569" s="15" t="s">
        <v>80</v>
      </c>
      <c r="AY1569" s="286" t="s">
        <v>164</v>
      </c>
    </row>
    <row r="1570" s="2" customFormat="1" ht="21.75" customHeight="1">
      <c r="A1570" s="39"/>
      <c r="B1570" s="40"/>
      <c r="C1570" s="265" t="s">
        <v>1428</v>
      </c>
      <c r="D1570" s="265" t="s">
        <v>178</v>
      </c>
      <c r="E1570" s="266" t="s">
        <v>1429</v>
      </c>
      <c r="F1570" s="267" t="s">
        <v>1430</v>
      </c>
      <c r="G1570" s="268" t="s">
        <v>204</v>
      </c>
      <c r="H1570" s="269">
        <v>37.719999999999999</v>
      </c>
      <c r="I1570" s="270"/>
      <c r="J1570" s="271">
        <f>ROUND(I1570*H1570,2)</f>
        <v>0</v>
      </c>
      <c r="K1570" s="267" t="s">
        <v>170</v>
      </c>
      <c r="L1570" s="272"/>
      <c r="M1570" s="273" t="s">
        <v>21</v>
      </c>
      <c r="N1570" s="274" t="s">
        <v>44</v>
      </c>
      <c r="O1570" s="85"/>
      <c r="P1570" s="236">
        <f>O1570*H1570</f>
        <v>0</v>
      </c>
      <c r="Q1570" s="236">
        <v>0.0044999999999999997</v>
      </c>
      <c r="R1570" s="236">
        <f>Q1570*H1570</f>
        <v>0.16973999999999997</v>
      </c>
      <c r="S1570" s="236">
        <v>0</v>
      </c>
      <c r="T1570" s="237">
        <f>S1570*H1570</f>
        <v>0</v>
      </c>
      <c r="U1570" s="39"/>
      <c r="V1570" s="39"/>
      <c r="W1570" s="39"/>
      <c r="X1570" s="39"/>
      <c r="Y1570" s="39"/>
      <c r="Z1570" s="39"/>
      <c r="AA1570" s="39"/>
      <c r="AB1570" s="39"/>
      <c r="AC1570" s="39"/>
      <c r="AD1570" s="39"/>
      <c r="AE1570" s="39"/>
      <c r="AR1570" s="238" t="s">
        <v>382</v>
      </c>
      <c r="AT1570" s="238" t="s">
        <v>178</v>
      </c>
      <c r="AU1570" s="238" t="s">
        <v>82</v>
      </c>
      <c r="AY1570" s="18" t="s">
        <v>164</v>
      </c>
      <c r="BE1570" s="239">
        <f>IF(N1570="základní",J1570,0)</f>
        <v>0</v>
      </c>
      <c r="BF1570" s="239">
        <f>IF(N1570="snížená",J1570,0)</f>
        <v>0</v>
      </c>
      <c r="BG1570" s="239">
        <f>IF(N1570="zákl. přenesená",J1570,0)</f>
        <v>0</v>
      </c>
      <c r="BH1570" s="239">
        <f>IF(N1570="sníž. přenesená",J1570,0)</f>
        <v>0</v>
      </c>
      <c r="BI1570" s="239">
        <f>IF(N1570="nulová",J1570,0)</f>
        <v>0</v>
      </c>
      <c r="BJ1570" s="18" t="s">
        <v>80</v>
      </c>
      <c r="BK1570" s="239">
        <f>ROUND(I1570*H1570,2)</f>
        <v>0</v>
      </c>
      <c r="BL1570" s="18" t="s">
        <v>277</v>
      </c>
      <c r="BM1570" s="238" t="s">
        <v>1431</v>
      </c>
    </row>
    <row r="1571" s="2" customFormat="1">
      <c r="A1571" s="39"/>
      <c r="B1571" s="40"/>
      <c r="C1571" s="41"/>
      <c r="D1571" s="240" t="s">
        <v>173</v>
      </c>
      <c r="E1571" s="41"/>
      <c r="F1571" s="241" t="s">
        <v>1430</v>
      </c>
      <c r="G1571" s="41"/>
      <c r="H1571" s="41"/>
      <c r="I1571" s="147"/>
      <c r="J1571" s="41"/>
      <c r="K1571" s="41"/>
      <c r="L1571" s="45"/>
      <c r="M1571" s="242"/>
      <c r="N1571" s="243"/>
      <c r="O1571" s="85"/>
      <c r="P1571" s="85"/>
      <c r="Q1571" s="85"/>
      <c r="R1571" s="85"/>
      <c r="S1571" s="85"/>
      <c r="T1571" s="86"/>
      <c r="U1571" s="39"/>
      <c r="V1571" s="39"/>
      <c r="W1571" s="39"/>
      <c r="X1571" s="39"/>
      <c r="Y1571" s="39"/>
      <c r="Z1571" s="39"/>
      <c r="AA1571" s="39"/>
      <c r="AB1571" s="39"/>
      <c r="AC1571" s="39"/>
      <c r="AD1571" s="39"/>
      <c r="AE1571" s="39"/>
      <c r="AT1571" s="18" t="s">
        <v>173</v>
      </c>
      <c r="AU1571" s="18" t="s">
        <v>82</v>
      </c>
    </row>
    <row r="1572" s="14" customFormat="1">
      <c r="A1572" s="14"/>
      <c r="B1572" s="254"/>
      <c r="C1572" s="255"/>
      <c r="D1572" s="240" t="s">
        <v>174</v>
      </c>
      <c r="E1572" s="256" t="s">
        <v>21</v>
      </c>
      <c r="F1572" s="257" t="s">
        <v>1432</v>
      </c>
      <c r="G1572" s="255"/>
      <c r="H1572" s="258">
        <v>37.719999999999999</v>
      </c>
      <c r="I1572" s="259"/>
      <c r="J1572" s="255"/>
      <c r="K1572" s="255"/>
      <c r="L1572" s="260"/>
      <c r="M1572" s="261"/>
      <c r="N1572" s="262"/>
      <c r="O1572" s="262"/>
      <c r="P1572" s="262"/>
      <c r="Q1572" s="262"/>
      <c r="R1572" s="262"/>
      <c r="S1572" s="262"/>
      <c r="T1572" s="263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64" t="s">
        <v>174</v>
      </c>
      <c r="AU1572" s="264" t="s">
        <v>82</v>
      </c>
      <c r="AV1572" s="14" t="s">
        <v>82</v>
      </c>
      <c r="AW1572" s="14" t="s">
        <v>34</v>
      </c>
      <c r="AX1572" s="14" t="s">
        <v>80</v>
      </c>
      <c r="AY1572" s="264" t="s">
        <v>164</v>
      </c>
    </row>
    <row r="1573" s="2" customFormat="1" ht="16.5" customHeight="1">
      <c r="A1573" s="39"/>
      <c r="B1573" s="40"/>
      <c r="C1573" s="227" t="s">
        <v>1433</v>
      </c>
      <c r="D1573" s="227" t="s">
        <v>166</v>
      </c>
      <c r="E1573" s="228" t="s">
        <v>1434</v>
      </c>
      <c r="F1573" s="229" t="s">
        <v>1435</v>
      </c>
      <c r="G1573" s="230" t="s">
        <v>204</v>
      </c>
      <c r="H1573" s="231">
        <v>11.109999999999999</v>
      </c>
      <c r="I1573" s="232"/>
      <c r="J1573" s="233">
        <f>ROUND(I1573*H1573,2)</f>
        <v>0</v>
      </c>
      <c r="K1573" s="229" t="s">
        <v>170</v>
      </c>
      <c r="L1573" s="45"/>
      <c r="M1573" s="234" t="s">
        <v>21</v>
      </c>
      <c r="N1573" s="235" t="s">
        <v>44</v>
      </c>
      <c r="O1573" s="85"/>
      <c r="P1573" s="236">
        <f>O1573*H1573</f>
        <v>0</v>
      </c>
      <c r="Q1573" s="236">
        <v>0.00040000000000000002</v>
      </c>
      <c r="R1573" s="236">
        <f>Q1573*H1573</f>
        <v>0.004444</v>
      </c>
      <c r="S1573" s="236">
        <v>0</v>
      </c>
      <c r="T1573" s="237">
        <f>S1573*H1573</f>
        <v>0</v>
      </c>
      <c r="U1573" s="39"/>
      <c r="V1573" s="39"/>
      <c r="W1573" s="39"/>
      <c r="X1573" s="39"/>
      <c r="Y1573" s="39"/>
      <c r="Z1573" s="39"/>
      <c r="AA1573" s="39"/>
      <c r="AB1573" s="39"/>
      <c r="AC1573" s="39"/>
      <c r="AD1573" s="39"/>
      <c r="AE1573" s="39"/>
      <c r="AR1573" s="238" t="s">
        <v>277</v>
      </c>
      <c r="AT1573" s="238" t="s">
        <v>166</v>
      </c>
      <c r="AU1573" s="238" t="s">
        <v>82</v>
      </c>
      <c r="AY1573" s="18" t="s">
        <v>164</v>
      </c>
      <c r="BE1573" s="239">
        <f>IF(N1573="základní",J1573,0)</f>
        <v>0</v>
      </c>
      <c r="BF1573" s="239">
        <f>IF(N1573="snížená",J1573,0)</f>
        <v>0</v>
      </c>
      <c r="BG1573" s="239">
        <f>IF(N1573="zákl. přenesená",J1573,0)</f>
        <v>0</v>
      </c>
      <c r="BH1573" s="239">
        <f>IF(N1573="sníž. přenesená",J1573,0)</f>
        <v>0</v>
      </c>
      <c r="BI1573" s="239">
        <f>IF(N1573="nulová",J1573,0)</f>
        <v>0</v>
      </c>
      <c r="BJ1573" s="18" t="s">
        <v>80</v>
      </c>
      <c r="BK1573" s="239">
        <f>ROUND(I1573*H1573,2)</f>
        <v>0</v>
      </c>
      <c r="BL1573" s="18" t="s">
        <v>277</v>
      </c>
      <c r="BM1573" s="238" t="s">
        <v>1436</v>
      </c>
    </row>
    <row r="1574" s="2" customFormat="1">
      <c r="A1574" s="39"/>
      <c r="B1574" s="40"/>
      <c r="C1574" s="41"/>
      <c r="D1574" s="240" t="s">
        <v>173</v>
      </c>
      <c r="E1574" s="41"/>
      <c r="F1574" s="241" t="s">
        <v>1435</v>
      </c>
      <c r="G1574" s="41"/>
      <c r="H1574" s="41"/>
      <c r="I1574" s="147"/>
      <c r="J1574" s="41"/>
      <c r="K1574" s="41"/>
      <c r="L1574" s="45"/>
      <c r="M1574" s="242"/>
      <c r="N1574" s="243"/>
      <c r="O1574" s="85"/>
      <c r="P1574" s="85"/>
      <c r="Q1574" s="85"/>
      <c r="R1574" s="85"/>
      <c r="S1574" s="85"/>
      <c r="T1574" s="86"/>
      <c r="U1574" s="39"/>
      <c r="V1574" s="39"/>
      <c r="W1574" s="39"/>
      <c r="X1574" s="39"/>
      <c r="Y1574" s="39"/>
      <c r="Z1574" s="39"/>
      <c r="AA1574" s="39"/>
      <c r="AB1574" s="39"/>
      <c r="AC1574" s="39"/>
      <c r="AD1574" s="39"/>
      <c r="AE1574" s="39"/>
      <c r="AT1574" s="18" t="s">
        <v>173</v>
      </c>
      <c r="AU1574" s="18" t="s">
        <v>82</v>
      </c>
    </row>
    <row r="1575" s="13" customFormat="1">
      <c r="A1575" s="13"/>
      <c r="B1575" s="244"/>
      <c r="C1575" s="245"/>
      <c r="D1575" s="240" t="s">
        <v>174</v>
      </c>
      <c r="E1575" s="246" t="s">
        <v>21</v>
      </c>
      <c r="F1575" s="247" t="s">
        <v>1415</v>
      </c>
      <c r="G1575" s="245"/>
      <c r="H1575" s="246" t="s">
        <v>21</v>
      </c>
      <c r="I1575" s="248"/>
      <c r="J1575" s="245"/>
      <c r="K1575" s="245"/>
      <c r="L1575" s="249"/>
      <c r="M1575" s="250"/>
      <c r="N1575" s="251"/>
      <c r="O1575" s="251"/>
      <c r="P1575" s="251"/>
      <c r="Q1575" s="251"/>
      <c r="R1575" s="251"/>
      <c r="S1575" s="251"/>
      <c r="T1575" s="252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53" t="s">
        <v>174</v>
      </c>
      <c r="AU1575" s="253" t="s">
        <v>82</v>
      </c>
      <c r="AV1575" s="13" t="s">
        <v>80</v>
      </c>
      <c r="AW1575" s="13" t="s">
        <v>34</v>
      </c>
      <c r="AX1575" s="13" t="s">
        <v>73</v>
      </c>
      <c r="AY1575" s="253" t="s">
        <v>164</v>
      </c>
    </row>
    <row r="1576" s="13" customFormat="1">
      <c r="A1576" s="13"/>
      <c r="B1576" s="244"/>
      <c r="C1576" s="245"/>
      <c r="D1576" s="240" t="s">
        <v>174</v>
      </c>
      <c r="E1576" s="246" t="s">
        <v>21</v>
      </c>
      <c r="F1576" s="247" t="s">
        <v>207</v>
      </c>
      <c r="G1576" s="245"/>
      <c r="H1576" s="246" t="s">
        <v>21</v>
      </c>
      <c r="I1576" s="248"/>
      <c r="J1576" s="245"/>
      <c r="K1576" s="245"/>
      <c r="L1576" s="249"/>
      <c r="M1576" s="250"/>
      <c r="N1576" s="251"/>
      <c r="O1576" s="251"/>
      <c r="P1576" s="251"/>
      <c r="Q1576" s="251"/>
      <c r="R1576" s="251"/>
      <c r="S1576" s="251"/>
      <c r="T1576" s="252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53" t="s">
        <v>174</v>
      </c>
      <c r="AU1576" s="253" t="s">
        <v>82</v>
      </c>
      <c r="AV1576" s="13" t="s">
        <v>80</v>
      </c>
      <c r="AW1576" s="13" t="s">
        <v>34</v>
      </c>
      <c r="AX1576" s="13" t="s">
        <v>73</v>
      </c>
      <c r="AY1576" s="253" t="s">
        <v>164</v>
      </c>
    </row>
    <row r="1577" s="14" customFormat="1">
      <c r="A1577" s="14"/>
      <c r="B1577" s="254"/>
      <c r="C1577" s="255"/>
      <c r="D1577" s="240" t="s">
        <v>174</v>
      </c>
      <c r="E1577" s="256" t="s">
        <v>21</v>
      </c>
      <c r="F1577" s="257" t="s">
        <v>1416</v>
      </c>
      <c r="G1577" s="255"/>
      <c r="H1577" s="258">
        <v>2.3999999999999999</v>
      </c>
      <c r="I1577" s="259"/>
      <c r="J1577" s="255"/>
      <c r="K1577" s="255"/>
      <c r="L1577" s="260"/>
      <c r="M1577" s="261"/>
      <c r="N1577" s="262"/>
      <c r="O1577" s="262"/>
      <c r="P1577" s="262"/>
      <c r="Q1577" s="262"/>
      <c r="R1577" s="262"/>
      <c r="S1577" s="262"/>
      <c r="T1577" s="263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64" t="s">
        <v>174</v>
      </c>
      <c r="AU1577" s="264" t="s">
        <v>82</v>
      </c>
      <c r="AV1577" s="14" t="s">
        <v>82</v>
      </c>
      <c r="AW1577" s="14" t="s">
        <v>34</v>
      </c>
      <c r="AX1577" s="14" t="s">
        <v>73</v>
      </c>
      <c r="AY1577" s="264" t="s">
        <v>164</v>
      </c>
    </row>
    <row r="1578" s="16" customFormat="1">
      <c r="A1578" s="16"/>
      <c r="B1578" s="287"/>
      <c r="C1578" s="288"/>
      <c r="D1578" s="240" t="s">
        <v>174</v>
      </c>
      <c r="E1578" s="289" t="s">
        <v>21</v>
      </c>
      <c r="F1578" s="290" t="s">
        <v>514</v>
      </c>
      <c r="G1578" s="288"/>
      <c r="H1578" s="291">
        <v>2.3999999999999999</v>
      </c>
      <c r="I1578" s="292"/>
      <c r="J1578" s="288"/>
      <c r="K1578" s="288"/>
      <c r="L1578" s="293"/>
      <c r="M1578" s="294"/>
      <c r="N1578" s="295"/>
      <c r="O1578" s="295"/>
      <c r="P1578" s="295"/>
      <c r="Q1578" s="295"/>
      <c r="R1578" s="295"/>
      <c r="S1578" s="295"/>
      <c r="T1578" s="296"/>
      <c r="U1578" s="16"/>
      <c r="V1578" s="16"/>
      <c r="W1578" s="16"/>
      <c r="X1578" s="16"/>
      <c r="Y1578" s="16"/>
      <c r="Z1578" s="16"/>
      <c r="AA1578" s="16"/>
      <c r="AB1578" s="16"/>
      <c r="AC1578" s="16"/>
      <c r="AD1578" s="16"/>
      <c r="AE1578" s="16"/>
      <c r="AT1578" s="297" t="s">
        <v>174</v>
      </c>
      <c r="AU1578" s="297" t="s">
        <v>82</v>
      </c>
      <c r="AV1578" s="16" t="s">
        <v>186</v>
      </c>
      <c r="AW1578" s="16" t="s">
        <v>34</v>
      </c>
      <c r="AX1578" s="16" t="s">
        <v>73</v>
      </c>
      <c r="AY1578" s="297" t="s">
        <v>164</v>
      </c>
    </row>
    <row r="1579" s="13" customFormat="1">
      <c r="A1579" s="13"/>
      <c r="B1579" s="244"/>
      <c r="C1579" s="245"/>
      <c r="D1579" s="240" t="s">
        <v>174</v>
      </c>
      <c r="E1579" s="246" t="s">
        <v>21</v>
      </c>
      <c r="F1579" s="247" t="s">
        <v>216</v>
      </c>
      <c r="G1579" s="245"/>
      <c r="H1579" s="246" t="s">
        <v>21</v>
      </c>
      <c r="I1579" s="248"/>
      <c r="J1579" s="245"/>
      <c r="K1579" s="245"/>
      <c r="L1579" s="249"/>
      <c r="M1579" s="250"/>
      <c r="N1579" s="251"/>
      <c r="O1579" s="251"/>
      <c r="P1579" s="251"/>
      <c r="Q1579" s="251"/>
      <c r="R1579" s="251"/>
      <c r="S1579" s="251"/>
      <c r="T1579" s="252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53" t="s">
        <v>174</v>
      </c>
      <c r="AU1579" s="253" t="s">
        <v>82</v>
      </c>
      <c r="AV1579" s="13" t="s">
        <v>80</v>
      </c>
      <c r="AW1579" s="13" t="s">
        <v>34</v>
      </c>
      <c r="AX1579" s="13" t="s">
        <v>73</v>
      </c>
      <c r="AY1579" s="253" t="s">
        <v>164</v>
      </c>
    </row>
    <row r="1580" s="13" customFormat="1">
      <c r="A1580" s="13"/>
      <c r="B1580" s="244"/>
      <c r="C1580" s="245"/>
      <c r="D1580" s="240" t="s">
        <v>174</v>
      </c>
      <c r="E1580" s="246" t="s">
        <v>21</v>
      </c>
      <c r="F1580" s="247" t="s">
        <v>844</v>
      </c>
      <c r="G1580" s="245"/>
      <c r="H1580" s="246" t="s">
        <v>21</v>
      </c>
      <c r="I1580" s="248"/>
      <c r="J1580" s="245"/>
      <c r="K1580" s="245"/>
      <c r="L1580" s="249"/>
      <c r="M1580" s="250"/>
      <c r="N1580" s="251"/>
      <c r="O1580" s="251"/>
      <c r="P1580" s="251"/>
      <c r="Q1580" s="251"/>
      <c r="R1580" s="251"/>
      <c r="S1580" s="251"/>
      <c r="T1580" s="252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53" t="s">
        <v>174</v>
      </c>
      <c r="AU1580" s="253" t="s">
        <v>82</v>
      </c>
      <c r="AV1580" s="13" t="s">
        <v>80</v>
      </c>
      <c r="AW1580" s="13" t="s">
        <v>34</v>
      </c>
      <c r="AX1580" s="13" t="s">
        <v>73</v>
      </c>
      <c r="AY1580" s="253" t="s">
        <v>164</v>
      </c>
    </row>
    <row r="1581" s="14" customFormat="1">
      <c r="A1581" s="14"/>
      <c r="B1581" s="254"/>
      <c r="C1581" s="255"/>
      <c r="D1581" s="240" t="s">
        <v>174</v>
      </c>
      <c r="E1581" s="256" t="s">
        <v>21</v>
      </c>
      <c r="F1581" s="257" t="s">
        <v>1417</v>
      </c>
      <c r="G1581" s="255"/>
      <c r="H1581" s="258">
        <v>1.22</v>
      </c>
      <c r="I1581" s="259"/>
      <c r="J1581" s="255"/>
      <c r="K1581" s="255"/>
      <c r="L1581" s="260"/>
      <c r="M1581" s="261"/>
      <c r="N1581" s="262"/>
      <c r="O1581" s="262"/>
      <c r="P1581" s="262"/>
      <c r="Q1581" s="262"/>
      <c r="R1581" s="262"/>
      <c r="S1581" s="262"/>
      <c r="T1581" s="263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64" t="s">
        <v>174</v>
      </c>
      <c r="AU1581" s="264" t="s">
        <v>82</v>
      </c>
      <c r="AV1581" s="14" t="s">
        <v>82</v>
      </c>
      <c r="AW1581" s="14" t="s">
        <v>34</v>
      </c>
      <c r="AX1581" s="14" t="s">
        <v>73</v>
      </c>
      <c r="AY1581" s="264" t="s">
        <v>164</v>
      </c>
    </row>
    <row r="1582" s="14" customFormat="1">
      <c r="A1582" s="14"/>
      <c r="B1582" s="254"/>
      <c r="C1582" s="255"/>
      <c r="D1582" s="240" t="s">
        <v>174</v>
      </c>
      <c r="E1582" s="256" t="s">
        <v>21</v>
      </c>
      <c r="F1582" s="257" t="s">
        <v>1418</v>
      </c>
      <c r="G1582" s="255"/>
      <c r="H1582" s="258">
        <v>1.77</v>
      </c>
      <c r="I1582" s="259"/>
      <c r="J1582" s="255"/>
      <c r="K1582" s="255"/>
      <c r="L1582" s="260"/>
      <c r="M1582" s="261"/>
      <c r="N1582" s="262"/>
      <c r="O1582" s="262"/>
      <c r="P1582" s="262"/>
      <c r="Q1582" s="262"/>
      <c r="R1582" s="262"/>
      <c r="S1582" s="262"/>
      <c r="T1582" s="263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64" t="s">
        <v>174</v>
      </c>
      <c r="AU1582" s="264" t="s">
        <v>82</v>
      </c>
      <c r="AV1582" s="14" t="s">
        <v>82</v>
      </c>
      <c r="AW1582" s="14" t="s">
        <v>34</v>
      </c>
      <c r="AX1582" s="14" t="s">
        <v>73</v>
      </c>
      <c r="AY1582" s="264" t="s">
        <v>164</v>
      </c>
    </row>
    <row r="1583" s="14" customFormat="1">
      <c r="A1583" s="14"/>
      <c r="B1583" s="254"/>
      <c r="C1583" s="255"/>
      <c r="D1583" s="240" t="s">
        <v>174</v>
      </c>
      <c r="E1583" s="256" t="s">
        <v>21</v>
      </c>
      <c r="F1583" s="257" t="s">
        <v>1419</v>
      </c>
      <c r="G1583" s="255"/>
      <c r="H1583" s="258">
        <v>2.5</v>
      </c>
      <c r="I1583" s="259"/>
      <c r="J1583" s="255"/>
      <c r="K1583" s="255"/>
      <c r="L1583" s="260"/>
      <c r="M1583" s="261"/>
      <c r="N1583" s="262"/>
      <c r="O1583" s="262"/>
      <c r="P1583" s="262"/>
      <c r="Q1583" s="262"/>
      <c r="R1583" s="262"/>
      <c r="S1583" s="262"/>
      <c r="T1583" s="263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64" t="s">
        <v>174</v>
      </c>
      <c r="AU1583" s="264" t="s">
        <v>82</v>
      </c>
      <c r="AV1583" s="14" t="s">
        <v>82</v>
      </c>
      <c r="AW1583" s="14" t="s">
        <v>34</v>
      </c>
      <c r="AX1583" s="14" t="s">
        <v>73</v>
      </c>
      <c r="AY1583" s="264" t="s">
        <v>164</v>
      </c>
    </row>
    <row r="1584" s="14" customFormat="1">
      <c r="A1584" s="14"/>
      <c r="B1584" s="254"/>
      <c r="C1584" s="255"/>
      <c r="D1584" s="240" t="s">
        <v>174</v>
      </c>
      <c r="E1584" s="256" t="s">
        <v>21</v>
      </c>
      <c r="F1584" s="257" t="s">
        <v>1420</v>
      </c>
      <c r="G1584" s="255"/>
      <c r="H1584" s="258">
        <v>3.2200000000000002</v>
      </c>
      <c r="I1584" s="259"/>
      <c r="J1584" s="255"/>
      <c r="K1584" s="255"/>
      <c r="L1584" s="260"/>
      <c r="M1584" s="261"/>
      <c r="N1584" s="262"/>
      <c r="O1584" s="262"/>
      <c r="P1584" s="262"/>
      <c r="Q1584" s="262"/>
      <c r="R1584" s="262"/>
      <c r="S1584" s="262"/>
      <c r="T1584" s="263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64" t="s">
        <v>174</v>
      </c>
      <c r="AU1584" s="264" t="s">
        <v>82</v>
      </c>
      <c r="AV1584" s="14" t="s">
        <v>82</v>
      </c>
      <c r="AW1584" s="14" t="s">
        <v>34</v>
      </c>
      <c r="AX1584" s="14" t="s">
        <v>73</v>
      </c>
      <c r="AY1584" s="264" t="s">
        <v>164</v>
      </c>
    </row>
    <row r="1585" s="16" customFormat="1">
      <c r="A1585" s="16"/>
      <c r="B1585" s="287"/>
      <c r="C1585" s="288"/>
      <c r="D1585" s="240" t="s">
        <v>174</v>
      </c>
      <c r="E1585" s="289" t="s">
        <v>21</v>
      </c>
      <c r="F1585" s="290" t="s">
        <v>514</v>
      </c>
      <c r="G1585" s="288"/>
      <c r="H1585" s="291">
        <v>8.7100000000000009</v>
      </c>
      <c r="I1585" s="292"/>
      <c r="J1585" s="288"/>
      <c r="K1585" s="288"/>
      <c r="L1585" s="293"/>
      <c r="M1585" s="294"/>
      <c r="N1585" s="295"/>
      <c r="O1585" s="295"/>
      <c r="P1585" s="295"/>
      <c r="Q1585" s="295"/>
      <c r="R1585" s="295"/>
      <c r="S1585" s="295"/>
      <c r="T1585" s="296"/>
      <c r="U1585" s="16"/>
      <c r="V1585" s="16"/>
      <c r="W1585" s="16"/>
      <c r="X1585" s="16"/>
      <c r="Y1585" s="16"/>
      <c r="Z1585" s="16"/>
      <c r="AA1585" s="16"/>
      <c r="AB1585" s="16"/>
      <c r="AC1585" s="16"/>
      <c r="AD1585" s="16"/>
      <c r="AE1585" s="16"/>
      <c r="AT1585" s="297" t="s">
        <v>174</v>
      </c>
      <c r="AU1585" s="297" t="s">
        <v>82</v>
      </c>
      <c r="AV1585" s="16" t="s">
        <v>186</v>
      </c>
      <c r="AW1585" s="16" t="s">
        <v>34</v>
      </c>
      <c r="AX1585" s="16" t="s">
        <v>73</v>
      </c>
      <c r="AY1585" s="297" t="s">
        <v>164</v>
      </c>
    </row>
    <row r="1586" s="15" customFormat="1">
      <c r="A1586" s="15"/>
      <c r="B1586" s="276"/>
      <c r="C1586" s="277"/>
      <c r="D1586" s="240" t="s">
        <v>174</v>
      </c>
      <c r="E1586" s="278" t="s">
        <v>21</v>
      </c>
      <c r="F1586" s="279" t="s">
        <v>225</v>
      </c>
      <c r="G1586" s="277"/>
      <c r="H1586" s="280">
        <v>11.109999999999999</v>
      </c>
      <c r="I1586" s="281"/>
      <c r="J1586" s="277"/>
      <c r="K1586" s="277"/>
      <c r="L1586" s="282"/>
      <c r="M1586" s="283"/>
      <c r="N1586" s="284"/>
      <c r="O1586" s="284"/>
      <c r="P1586" s="284"/>
      <c r="Q1586" s="284"/>
      <c r="R1586" s="284"/>
      <c r="S1586" s="284"/>
      <c r="T1586" s="285"/>
      <c r="U1586" s="15"/>
      <c r="V1586" s="15"/>
      <c r="W1586" s="15"/>
      <c r="X1586" s="15"/>
      <c r="Y1586" s="15"/>
      <c r="Z1586" s="15"/>
      <c r="AA1586" s="15"/>
      <c r="AB1586" s="15"/>
      <c r="AC1586" s="15"/>
      <c r="AD1586" s="15"/>
      <c r="AE1586" s="15"/>
      <c r="AT1586" s="286" t="s">
        <v>174</v>
      </c>
      <c r="AU1586" s="286" t="s">
        <v>82</v>
      </c>
      <c r="AV1586" s="15" t="s">
        <v>171</v>
      </c>
      <c r="AW1586" s="15" t="s">
        <v>34</v>
      </c>
      <c r="AX1586" s="15" t="s">
        <v>80</v>
      </c>
      <c r="AY1586" s="286" t="s">
        <v>164</v>
      </c>
    </row>
    <row r="1587" s="2" customFormat="1" ht="21.75" customHeight="1">
      <c r="A1587" s="39"/>
      <c r="B1587" s="40"/>
      <c r="C1587" s="265" t="s">
        <v>1437</v>
      </c>
      <c r="D1587" s="265" t="s">
        <v>178</v>
      </c>
      <c r="E1587" s="266" t="s">
        <v>1429</v>
      </c>
      <c r="F1587" s="267" t="s">
        <v>1430</v>
      </c>
      <c r="G1587" s="268" t="s">
        <v>204</v>
      </c>
      <c r="H1587" s="269">
        <v>13.332000000000001</v>
      </c>
      <c r="I1587" s="270"/>
      <c r="J1587" s="271">
        <f>ROUND(I1587*H1587,2)</f>
        <v>0</v>
      </c>
      <c r="K1587" s="267" t="s">
        <v>170</v>
      </c>
      <c r="L1587" s="272"/>
      <c r="M1587" s="273" t="s">
        <v>21</v>
      </c>
      <c r="N1587" s="274" t="s">
        <v>44</v>
      </c>
      <c r="O1587" s="85"/>
      <c r="P1587" s="236">
        <f>O1587*H1587</f>
        <v>0</v>
      </c>
      <c r="Q1587" s="236">
        <v>0.0044999999999999997</v>
      </c>
      <c r="R1587" s="236">
        <f>Q1587*H1587</f>
        <v>0.059993999999999999</v>
      </c>
      <c r="S1587" s="236">
        <v>0</v>
      </c>
      <c r="T1587" s="237">
        <f>S1587*H1587</f>
        <v>0</v>
      </c>
      <c r="U1587" s="39"/>
      <c r="V1587" s="39"/>
      <c r="W1587" s="39"/>
      <c r="X1587" s="39"/>
      <c r="Y1587" s="39"/>
      <c r="Z1587" s="39"/>
      <c r="AA1587" s="39"/>
      <c r="AB1587" s="39"/>
      <c r="AC1587" s="39"/>
      <c r="AD1587" s="39"/>
      <c r="AE1587" s="39"/>
      <c r="AR1587" s="238" t="s">
        <v>382</v>
      </c>
      <c r="AT1587" s="238" t="s">
        <v>178</v>
      </c>
      <c r="AU1587" s="238" t="s">
        <v>82</v>
      </c>
      <c r="AY1587" s="18" t="s">
        <v>164</v>
      </c>
      <c r="BE1587" s="239">
        <f>IF(N1587="základní",J1587,0)</f>
        <v>0</v>
      </c>
      <c r="BF1587" s="239">
        <f>IF(N1587="snížená",J1587,0)</f>
        <v>0</v>
      </c>
      <c r="BG1587" s="239">
        <f>IF(N1587="zákl. přenesená",J1587,0)</f>
        <v>0</v>
      </c>
      <c r="BH1587" s="239">
        <f>IF(N1587="sníž. přenesená",J1587,0)</f>
        <v>0</v>
      </c>
      <c r="BI1587" s="239">
        <f>IF(N1587="nulová",J1587,0)</f>
        <v>0</v>
      </c>
      <c r="BJ1587" s="18" t="s">
        <v>80</v>
      </c>
      <c r="BK1587" s="239">
        <f>ROUND(I1587*H1587,2)</f>
        <v>0</v>
      </c>
      <c r="BL1587" s="18" t="s">
        <v>277</v>
      </c>
      <c r="BM1587" s="238" t="s">
        <v>1438</v>
      </c>
    </row>
    <row r="1588" s="2" customFormat="1">
      <c r="A1588" s="39"/>
      <c r="B1588" s="40"/>
      <c r="C1588" s="41"/>
      <c r="D1588" s="240" t="s">
        <v>173</v>
      </c>
      <c r="E1588" s="41"/>
      <c r="F1588" s="241" t="s">
        <v>1430</v>
      </c>
      <c r="G1588" s="41"/>
      <c r="H1588" s="41"/>
      <c r="I1588" s="147"/>
      <c r="J1588" s="41"/>
      <c r="K1588" s="41"/>
      <c r="L1588" s="45"/>
      <c r="M1588" s="242"/>
      <c r="N1588" s="243"/>
      <c r="O1588" s="85"/>
      <c r="P1588" s="85"/>
      <c r="Q1588" s="85"/>
      <c r="R1588" s="85"/>
      <c r="S1588" s="85"/>
      <c r="T1588" s="86"/>
      <c r="U1588" s="39"/>
      <c r="V1588" s="39"/>
      <c r="W1588" s="39"/>
      <c r="X1588" s="39"/>
      <c r="Y1588" s="39"/>
      <c r="Z1588" s="39"/>
      <c r="AA1588" s="39"/>
      <c r="AB1588" s="39"/>
      <c r="AC1588" s="39"/>
      <c r="AD1588" s="39"/>
      <c r="AE1588" s="39"/>
      <c r="AT1588" s="18" t="s">
        <v>173</v>
      </c>
      <c r="AU1588" s="18" t="s">
        <v>82</v>
      </c>
    </row>
    <row r="1589" s="14" customFormat="1">
      <c r="A1589" s="14"/>
      <c r="B1589" s="254"/>
      <c r="C1589" s="255"/>
      <c r="D1589" s="240" t="s">
        <v>174</v>
      </c>
      <c r="E1589" s="256" t="s">
        <v>21</v>
      </c>
      <c r="F1589" s="257" t="s">
        <v>1439</v>
      </c>
      <c r="G1589" s="255"/>
      <c r="H1589" s="258">
        <v>13.332000000000001</v>
      </c>
      <c r="I1589" s="259"/>
      <c r="J1589" s="255"/>
      <c r="K1589" s="255"/>
      <c r="L1589" s="260"/>
      <c r="M1589" s="261"/>
      <c r="N1589" s="262"/>
      <c r="O1589" s="262"/>
      <c r="P1589" s="262"/>
      <c r="Q1589" s="262"/>
      <c r="R1589" s="262"/>
      <c r="S1589" s="262"/>
      <c r="T1589" s="263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64" t="s">
        <v>174</v>
      </c>
      <c r="AU1589" s="264" t="s">
        <v>82</v>
      </c>
      <c r="AV1589" s="14" t="s">
        <v>82</v>
      </c>
      <c r="AW1589" s="14" t="s">
        <v>34</v>
      </c>
      <c r="AX1589" s="14" t="s">
        <v>80</v>
      </c>
      <c r="AY1589" s="264" t="s">
        <v>164</v>
      </c>
    </row>
    <row r="1590" s="2" customFormat="1" ht="16.5" customHeight="1">
      <c r="A1590" s="39"/>
      <c r="B1590" s="40"/>
      <c r="C1590" s="227" t="s">
        <v>1440</v>
      </c>
      <c r="D1590" s="227" t="s">
        <v>166</v>
      </c>
      <c r="E1590" s="228" t="s">
        <v>1441</v>
      </c>
      <c r="F1590" s="229" t="s">
        <v>1442</v>
      </c>
      <c r="G1590" s="230" t="s">
        <v>204</v>
      </c>
      <c r="H1590" s="231">
        <v>1</v>
      </c>
      <c r="I1590" s="232"/>
      <c r="J1590" s="233">
        <f>ROUND(I1590*H1590,2)</f>
        <v>0</v>
      </c>
      <c r="K1590" s="229" t="s">
        <v>170</v>
      </c>
      <c r="L1590" s="45"/>
      <c r="M1590" s="234" t="s">
        <v>21</v>
      </c>
      <c r="N1590" s="235" t="s">
        <v>44</v>
      </c>
      <c r="O1590" s="85"/>
      <c r="P1590" s="236">
        <f>O1590*H1590</f>
        <v>0</v>
      </c>
      <c r="Q1590" s="236">
        <v>0</v>
      </c>
      <c r="R1590" s="236">
        <f>Q1590*H1590</f>
        <v>0</v>
      </c>
      <c r="S1590" s="236">
        <v>0</v>
      </c>
      <c r="T1590" s="237">
        <f>S1590*H1590</f>
        <v>0</v>
      </c>
      <c r="U1590" s="39"/>
      <c r="V1590" s="39"/>
      <c r="W1590" s="39"/>
      <c r="X1590" s="39"/>
      <c r="Y1590" s="39"/>
      <c r="Z1590" s="39"/>
      <c r="AA1590" s="39"/>
      <c r="AB1590" s="39"/>
      <c r="AC1590" s="39"/>
      <c r="AD1590" s="39"/>
      <c r="AE1590" s="39"/>
      <c r="AR1590" s="238" t="s">
        <v>277</v>
      </c>
      <c r="AT1590" s="238" t="s">
        <v>166</v>
      </c>
      <c r="AU1590" s="238" t="s">
        <v>82</v>
      </c>
      <c r="AY1590" s="18" t="s">
        <v>164</v>
      </c>
      <c r="BE1590" s="239">
        <f>IF(N1590="základní",J1590,0)</f>
        <v>0</v>
      </c>
      <c r="BF1590" s="239">
        <f>IF(N1590="snížená",J1590,0)</f>
        <v>0</v>
      </c>
      <c r="BG1590" s="239">
        <f>IF(N1590="zákl. přenesená",J1590,0)</f>
        <v>0</v>
      </c>
      <c r="BH1590" s="239">
        <f>IF(N1590="sníž. přenesená",J1590,0)</f>
        <v>0</v>
      </c>
      <c r="BI1590" s="239">
        <f>IF(N1590="nulová",J1590,0)</f>
        <v>0</v>
      </c>
      <c r="BJ1590" s="18" t="s">
        <v>80</v>
      </c>
      <c r="BK1590" s="239">
        <f>ROUND(I1590*H1590,2)</f>
        <v>0</v>
      </c>
      <c r="BL1590" s="18" t="s">
        <v>277</v>
      </c>
      <c r="BM1590" s="238" t="s">
        <v>1443</v>
      </c>
    </row>
    <row r="1591" s="2" customFormat="1">
      <c r="A1591" s="39"/>
      <c r="B1591" s="40"/>
      <c r="C1591" s="41"/>
      <c r="D1591" s="240" t="s">
        <v>173</v>
      </c>
      <c r="E1591" s="41"/>
      <c r="F1591" s="241" t="s">
        <v>1442</v>
      </c>
      <c r="G1591" s="41"/>
      <c r="H1591" s="41"/>
      <c r="I1591" s="147"/>
      <c r="J1591" s="41"/>
      <c r="K1591" s="41"/>
      <c r="L1591" s="45"/>
      <c r="M1591" s="242"/>
      <c r="N1591" s="243"/>
      <c r="O1591" s="85"/>
      <c r="P1591" s="85"/>
      <c r="Q1591" s="85"/>
      <c r="R1591" s="85"/>
      <c r="S1591" s="85"/>
      <c r="T1591" s="86"/>
      <c r="U1591" s="39"/>
      <c r="V1591" s="39"/>
      <c r="W1591" s="39"/>
      <c r="X1591" s="39"/>
      <c r="Y1591" s="39"/>
      <c r="Z1591" s="39"/>
      <c r="AA1591" s="39"/>
      <c r="AB1591" s="39"/>
      <c r="AC1591" s="39"/>
      <c r="AD1591" s="39"/>
      <c r="AE1591" s="39"/>
      <c r="AT1591" s="18" t="s">
        <v>173</v>
      </c>
      <c r="AU1591" s="18" t="s">
        <v>82</v>
      </c>
    </row>
    <row r="1592" s="13" customFormat="1">
      <c r="A1592" s="13"/>
      <c r="B1592" s="244"/>
      <c r="C1592" s="245"/>
      <c r="D1592" s="240" t="s">
        <v>174</v>
      </c>
      <c r="E1592" s="246" t="s">
        <v>21</v>
      </c>
      <c r="F1592" s="247" t="s">
        <v>1444</v>
      </c>
      <c r="G1592" s="245"/>
      <c r="H1592" s="246" t="s">
        <v>21</v>
      </c>
      <c r="I1592" s="248"/>
      <c r="J1592" s="245"/>
      <c r="K1592" s="245"/>
      <c r="L1592" s="249"/>
      <c r="M1592" s="250"/>
      <c r="N1592" s="251"/>
      <c r="O1592" s="251"/>
      <c r="P1592" s="251"/>
      <c r="Q1592" s="251"/>
      <c r="R1592" s="251"/>
      <c r="S1592" s="251"/>
      <c r="T1592" s="252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53" t="s">
        <v>174</v>
      </c>
      <c r="AU1592" s="253" t="s">
        <v>82</v>
      </c>
      <c r="AV1592" s="13" t="s">
        <v>80</v>
      </c>
      <c r="AW1592" s="13" t="s">
        <v>34</v>
      </c>
      <c r="AX1592" s="13" t="s">
        <v>73</v>
      </c>
      <c r="AY1592" s="253" t="s">
        <v>164</v>
      </c>
    </row>
    <row r="1593" s="14" customFormat="1">
      <c r="A1593" s="14"/>
      <c r="B1593" s="254"/>
      <c r="C1593" s="255"/>
      <c r="D1593" s="240" t="s">
        <v>174</v>
      </c>
      <c r="E1593" s="256" t="s">
        <v>21</v>
      </c>
      <c r="F1593" s="257" t="s">
        <v>1445</v>
      </c>
      <c r="G1593" s="255"/>
      <c r="H1593" s="258">
        <v>1</v>
      </c>
      <c r="I1593" s="259"/>
      <c r="J1593" s="255"/>
      <c r="K1593" s="255"/>
      <c r="L1593" s="260"/>
      <c r="M1593" s="261"/>
      <c r="N1593" s="262"/>
      <c r="O1593" s="262"/>
      <c r="P1593" s="262"/>
      <c r="Q1593" s="262"/>
      <c r="R1593" s="262"/>
      <c r="S1593" s="262"/>
      <c r="T1593" s="263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64" t="s">
        <v>174</v>
      </c>
      <c r="AU1593" s="264" t="s">
        <v>82</v>
      </c>
      <c r="AV1593" s="14" t="s">
        <v>82</v>
      </c>
      <c r="AW1593" s="14" t="s">
        <v>34</v>
      </c>
      <c r="AX1593" s="14" t="s">
        <v>80</v>
      </c>
      <c r="AY1593" s="264" t="s">
        <v>164</v>
      </c>
    </row>
    <row r="1594" s="2" customFormat="1" ht="21.75" customHeight="1">
      <c r="A1594" s="39"/>
      <c r="B1594" s="40"/>
      <c r="C1594" s="265" t="s">
        <v>1446</v>
      </c>
      <c r="D1594" s="265" t="s">
        <v>178</v>
      </c>
      <c r="E1594" s="266" t="s">
        <v>1447</v>
      </c>
      <c r="F1594" s="267" t="s">
        <v>1448</v>
      </c>
      <c r="G1594" s="268" t="s">
        <v>204</v>
      </c>
      <c r="H1594" s="269">
        <v>1.1499999999999999</v>
      </c>
      <c r="I1594" s="270"/>
      <c r="J1594" s="271">
        <f>ROUND(I1594*H1594,2)</f>
        <v>0</v>
      </c>
      <c r="K1594" s="267" t="s">
        <v>170</v>
      </c>
      <c r="L1594" s="272"/>
      <c r="M1594" s="273" t="s">
        <v>21</v>
      </c>
      <c r="N1594" s="274" t="s">
        <v>44</v>
      </c>
      <c r="O1594" s="85"/>
      <c r="P1594" s="236">
        <f>O1594*H1594</f>
        <v>0</v>
      </c>
      <c r="Q1594" s="236">
        <v>0.0047999999999999996</v>
      </c>
      <c r="R1594" s="236">
        <f>Q1594*H1594</f>
        <v>0.0055199999999999989</v>
      </c>
      <c r="S1594" s="236">
        <v>0</v>
      </c>
      <c r="T1594" s="237">
        <f>S1594*H1594</f>
        <v>0</v>
      </c>
      <c r="U1594" s="39"/>
      <c r="V1594" s="39"/>
      <c r="W1594" s="39"/>
      <c r="X1594" s="39"/>
      <c r="Y1594" s="39"/>
      <c r="Z1594" s="39"/>
      <c r="AA1594" s="39"/>
      <c r="AB1594" s="39"/>
      <c r="AC1594" s="39"/>
      <c r="AD1594" s="39"/>
      <c r="AE1594" s="39"/>
      <c r="AR1594" s="238" t="s">
        <v>382</v>
      </c>
      <c r="AT1594" s="238" t="s">
        <v>178</v>
      </c>
      <c r="AU1594" s="238" t="s">
        <v>82</v>
      </c>
      <c r="AY1594" s="18" t="s">
        <v>164</v>
      </c>
      <c r="BE1594" s="239">
        <f>IF(N1594="základní",J1594,0)</f>
        <v>0</v>
      </c>
      <c r="BF1594" s="239">
        <f>IF(N1594="snížená",J1594,0)</f>
        <v>0</v>
      </c>
      <c r="BG1594" s="239">
        <f>IF(N1594="zákl. přenesená",J1594,0)</f>
        <v>0</v>
      </c>
      <c r="BH1594" s="239">
        <f>IF(N1594="sníž. přenesená",J1594,0)</f>
        <v>0</v>
      </c>
      <c r="BI1594" s="239">
        <f>IF(N1594="nulová",J1594,0)</f>
        <v>0</v>
      </c>
      <c r="BJ1594" s="18" t="s">
        <v>80</v>
      </c>
      <c r="BK1594" s="239">
        <f>ROUND(I1594*H1594,2)</f>
        <v>0</v>
      </c>
      <c r="BL1594" s="18" t="s">
        <v>277</v>
      </c>
      <c r="BM1594" s="238" t="s">
        <v>1449</v>
      </c>
    </row>
    <row r="1595" s="2" customFormat="1">
      <c r="A1595" s="39"/>
      <c r="B1595" s="40"/>
      <c r="C1595" s="41"/>
      <c r="D1595" s="240" t="s">
        <v>173</v>
      </c>
      <c r="E1595" s="41"/>
      <c r="F1595" s="241" t="s">
        <v>1448</v>
      </c>
      <c r="G1595" s="41"/>
      <c r="H1595" s="41"/>
      <c r="I1595" s="147"/>
      <c r="J1595" s="41"/>
      <c r="K1595" s="41"/>
      <c r="L1595" s="45"/>
      <c r="M1595" s="242"/>
      <c r="N1595" s="243"/>
      <c r="O1595" s="85"/>
      <c r="P1595" s="85"/>
      <c r="Q1595" s="85"/>
      <c r="R1595" s="85"/>
      <c r="S1595" s="85"/>
      <c r="T1595" s="86"/>
      <c r="U1595" s="39"/>
      <c r="V1595" s="39"/>
      <c r="W1595" s="39"/>
      <c r="X1595" s="39"/>
      <c r="Y1595" s="39"/>
      <c r="Z1595" s="39"/>
      <c r="AA1595" s="39"/>
      <c r="AB1595" s="39"/>
      <c r="AC1595" s="39"/>
      <c r="AD1595" s="39"/>
      <c r="AE1595" s="39"/>
      <c r="AT1595" s="18" t="s">
        <v>173</v>
      </c>
      <c r="AU1595" s="18" t="s">
        <v>82</v>
      </c>
    </row>
    <row r="1596" s="14" customFormat="1">
      <c r="A1596" s="14"/>
      <c r="B1596" s="254"/>
      <c r="C1596" s="255"/>
      <c r="D1596" s="240" t="s">
        <v>174</v>
      </c>
      <c r="E1596" s="256" t="s">
        <v>21</v>
      </c>
      <c r="F1596" s="257" t="s">
        <v>1450</v>
      </c>
      <c r="G1596" s="255"/>
      <c r="H1596" s="258">
        <v>1.1499999999999999</v>
      </c>
      <c r="I1596" s="259"/>
      <c r="J1596" s="255"/>
      <c r="K1596" s="255"/>
      <c r="L1596" s="260"/>
      <c r="M1596" s="261"/>
      <c r="N1596" s="262"/>
      <c r="O1596" s="262"/>
      <c r="P1596" s="262"/>
      <c r="Q1596" s="262"/>
      <c r="R1596" s="262"/>
      <c r="S1596" s="262"/>
      <c r="T1596" s="263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64" t="s">
        <v>174</v>
      </c>
      <c r="AU1596" s="264" t="s">
        <v>82</v>
      </c>
      <c r="AV1596" s="14" t="s">
        <v>82</v>
      </c>
      <c r="AW1596" s="14" t="s">
        <v>34</v>
      </c>
      <c r="AX1596" s="14" t="s">
        <v>80</v>
      </c>
      <c r="AY1596" s="264" t="s">
        <v>164</v>
      </c>
    </row>
    <row r="1597" s="2" customFormat="1" ht="21.75" customHeight="1">
      <c r="A1597" s="39"/>
      <c r="B1597" s="40"/>
      <c r="C1597" s="227" t="s">
        <v>1451</v>
      </c>
      <c r="D1597" s="227" t="s">
        <v>166</v>
      </c>
      <c r="E1597" s="228" t="s">
        <v>1452</v>
      </c>
      <c r="F1597" s="229" t="s">
        <v>1453</v>
      </c>
      <c r="G1597" s="230" t="s">
        <v>181</v>
      </c>
      <c r="H1597" s="231">
        <v>0.26700000000000002</v>
      </c>
      <c r="I1597" s="232"/>
      <c r="J1597" s="233">
        <f>ROUND(I1597*H1597,2)</f>
        <v>0</v>
      </c>
      <c r="K1597" s="229" t="s">
        <v>170</v>
      </c>
      <c r="L1597" s="45"/>
      <c r="M1597" s="234" t="s">
        <v>21</v>
      </c>
      <c r="N1597" s="235" t="s">
        <v>44</v>
      </c>
      <c r="O1597" s="85"/>
      <c r="P1597" s="236">
        <f>O1597*H1597</f>
        <v>0</v>
      </c>
      <c r="Q1597" s="236">
        <v>0</v>
      </c>
      <c r="R1597" s="236">
        <f>Q1597*H1597</f>
        <v>0</v>
      </c>
      <c r="S1597" s="236">
        <v>0</v>
      </c>
      <c r="T1597" s="237">
        <f>S1597*H1597</f>
        <v>0</v>
      </c>
      <c r="U1597" s="39"/>
      <c r="V1597" s="39"/>
      <c r="W1597" s="39"/>
      <c r="X1597" s="39"/>
      <c r="Y1597" s="39"/>
      <c r="Z1597" s="39"/>
      <c r="AA1597" s="39"/>
      <c r="AB1597" s="39"/>
      <c r="AC1597" s="39"/>
      <c r="AD1597" s="39"/>
      <c r="AE1597" s="39"/>
      <c r="AR1597" s="238" t="s">
        <v>277</v>
      </c>
      <c r="AT1597" s="238" t="s">
        <v>166</v>
      </c>
      <c r="AU1597" s="238" t="s">
        <v>82</v>
      </c>
      <c r="AY1597" s="18" t="s">
        <v>164</v>
      </c>
      <c r="BE1597" s="239">
        <f>IF(N1597="základní",J1597,0)</f>
        <v>0</v>
      </c>
      <c r="BF1597" s="239">
        <f>IF(N1597="snížená",J1597,0)</f>
        <v>0</v>
      </c>
      <c r="BG1597" s="239">
        <f>IF(N1597="zákl. přenesená",J1597,0)</f>
        <v>0</v>
      </c>
      <c r="BH1597" s="239">
        <f>IF(N1597="sníž. přenesená",J1597,0)</f>
        <v>0</v>
      </c>
      <c r="BI1597" s="239">
        <f>IF(N1597="nulová",J1597,0)</f>
        <v>0</v>
      </c>
      <c r="BJ1597" s="18" t="s">
        <v>80</v>
      </c>
      <c r="BK1597" s="239">
        <f>ROUND(I1597*H1597,2)</f>
        <v>0</v>
      </c>
      <c r="BL1597" s="18" t="s">
        <v>277</v>
      </c>
      <c r="BM1597" s="238" t="s">
        <v>1454</v>
      </c>
    </row>
    <row r="1598" s="2" customFormat="1">
      <c r="A1598" s="39"/>
      <c r="B1598" s="40"/>
      <c r="C1598" s="41"/>
      <c r="D1598" s="240" t="s">
        <v>173</v>
      </c>
      <c r="E1598" s="41"/>
      <c r="F1598" s="241" t="s">
        <v>1453</v>
      </c>
      <c r="G1598" s="41"/>
      <c r="H1598" s="41"/>
      <c r="I1598" s="147"/>
      <c r="J1598" s="41"/>
      <c r="K1598" s="41"/>
      <c r="L1598" s="45"/>
      <c r="M1598" s="242"/>
      <c r="N1598" s="243"/>
      <c r="O1598" s="85"/>
      <c r="P1598" s="85"/>
      <c r="Q1598" s="85"/>
      <c r="R1598" s="85"/>
      <c r="S1598" s="85"/>
      <c r="T1598" s="86"/>
      <c r="U1598" s="39"/>
      <c r="V1598" s="39"/>
      <c r="W1598" s="39"/>
      <c r="X1598" s="39"/>
      <c r="Y1598" s="39"/>
      <c r="Z1598" s="39"/>
      <c r="AA1598" s="39"/>
      <c r="AB1598" s="39"/>
      <c r="AC1598" s="39"/>
      <c r="AD1598" s="39"/>
      <c r="AE1598" s="39"/>
      <c r="AT1598" s="18" t="s">
        <v>173</v>
      </c>
      <c r="AU1598" s="18" t="s">
        <v>82</v>
      </c>
    </row>
    <row r="1599" s="12" customFormat="1" ht="22.8" customHeight="1">
      <c r="A1599" s="12"/>
      <c r="B1599" s="211"/>
      <c r="C1599" s="212"/>
      <c r="D1599" s="213" t="s">
        <v>72</v>
      </c>
      <c r="E1599" s="225" t="s">
        <v>1455</v>
      </c>
      <c r="F1599" s="225" t="s">
        <v>1456</v>
      </c>
      <c r="G1599" s="212"/>
      <c r="H1599" s="212"/>
      <c r="I1599" s="215"/>
      <c r="J1599" s="226">
        <f>BK1599</f>
        <v>0</v>
      </c>
      <c r="K1599" s="212"/>
      <c r="L1599" s="217"/>
      <c r="M1599" s="218"/>
      <c r="N1599" s="219"/>
      <c r="O1599" s="219"/>
      <c r="P1599" s="220">
        <f>SUM(P1600:P1625)</f>
        <v>0</v>
      </c>
      <c r="Q1599" s="219"/>
      <c r="R1599" s="220">
        <f>SUM(R1600:R1625)</f>
        <v>0.15552410999999999</v>
      </c>
      <c r="S1599" s="219"/>
      <c r="T1599" s="221">
        <f>SUM(T1600:T1625)</f>
        <v>0</v>
      </c>
      <c r="U1599" s="12"/>
      <c r="V1599" s="12"/>
      <c r="W1599" s="12"/>
      <c r="X1599" s="12"/>
      <c r="Y1599" s="12"/>
      <c r="Z1599" s="12"/>
      <c r="AA1599" s="12"/>
      <c r="AB1599" s="12"/>
      <c r="AC1599" s="12"/>
      <c r="AD1599" s="12"/>
      <c r="AE1599" s="12"/>
      <c r="AR1599" s="222" t="s">
        <v>82</v>
      </c>
      <c r="AT1599" s="223" t="s">
        <v>72</v>
      </c>
      <c r="AU1599" s="223" t="s">
        <v>80</v>
      </c>
      <c r="AY1599" s="222" t="s">
        <v>164</v>
      </c>
      <c r="BK1599" s="224">
        <f>SUM(BK1600:BK1625)</f>
        <v>0</v>
      </c>
    </row>
    <row r="1600" s="2" customFormat="1" ht="16.5" customHeight="1">
      <c r="A1600" s="39"/>
      <c r="B1600" s="40"/>
      <c r="C1600" s="227" t="s">
        <v>1457</v>
      </c>
      <c r="D1600" s="227" t="s">
        <v>166</v>
      </c>
      <c r="E1600" s="228" t="s">
        <v>1458</v>
      </c>
      <c r="F1600" s="229" t="s">
        <v>1459</v>
      </c>
      <c r="G1600" s="230" t="s">
        <v>204</v>
      </c>
      <c r="H1600" s="231">
        <v>17.204999999999998</v>
      </c>
      <c r="I1600" s="232"/>
      <c r="J1600" s="233">
        <f>ROUND(I1600*H1600,2)</f>
        <v>0</v>
      </c>
      <c r="K1600" s="229" t="s">
        <v>170</v>
      </c>
      <c r="L1600" s="45"/>
      <c r="M1600" s="234" t="s">
        <v>21</v>
      </c>
      <c r="N1600" s="235" t="s">
        <v>44</v>
      </c>
      <c r="O1600" s="85"/>
      <c r="P1600" s="236">
        <f>O1600*H1600</f>
        <v>0</v>
      </c>
      <c r="Q1600" s="236">
        <v>0.00029999999999999997</v>
      </c>
      <c r="R1600" s="236">
        <f>Q1600*H1600</f>
        <v>0.0051614999999999994</v>
      </c>
      <c r="S1600" s="236">
        <v>0</v>
      </c>
      <c r="T1600" s="237">
        <f>S1600*H1600</f>
        <v>0</v>
      </c>
      <c r="U1600" s="39"/>
      <c r="V1600" s="39"/>
      <c r="W1600" s="39"/>
      <c r="X1600" s="39"/>
      <c r="Y1600" s="39"/>
      <c r="Z1600" s="39"/>
      <c r="AA1600" s="39"/>
      <c r="AB1600" s="39"/>
      <c r="AC1600" s="39"/>
      <c r="AD1600" s="39"/>
      <c r="AE1600" s="39"/>
      <c r="AR1600" s="238" t="s">
        <v>277</v>
      </c>
      <c r="AT1600" s="238" t="s">
        <v>166</v>
      </c>
      <c r="AU1600" s="238" t="s">
        <v>82</v>
      </c>
      <c r="AY1600" s="18" t="s">
        <v>164</v>
      </c>
      <c r="BE1600" s="239">
        <f>IF(N1600="základní",J1600,0)</f>
        <v>0</v>
      </c>
      <c r="BF1600" s="239">
        <f>IF(N1600="snížená",J1600,0)</f>
        <v>0</v>
      </c>
      <c r="BG1600" s="239">
        <f>IF(N1600="zákl. přenesená",J1600,0)</f>
        <v>0</v>
      </c>
      <c r="BH1600" s="239">
        <f>IF(N1600="sníž. přenesená",J1600,0)</f>
        <v>0</v>
      </c>
      <c r="BI1600" s="239">
        <f>IF(N1600="nulová",J1600,0)</f>
        <v>0</v>
      </c>
      <c r="BJ1600" s="18" t="s">
        <v>80</v>
      </c>
      <c r="BK1600" s="239">
        <f>ROUND(I1600*H1600,2)</f>
        <v>0</v>
      </c>
      <c r="BL1600" s="18" t="s">
        <v>277</v>
      </c>
      <c r="BM1600" s="238" t="s">
        <v>1460</v>
      </c>
    </row>
    <row r="1601" s="2" customFormat="1">
      <c r="A1601" s="39"/>
      <c r="B1601" s="40"/>
      <c r="C1601" s="41"/>
      <c r="D1601" s="240" t="s">
        <v>173</v>
      </c>
      <c r="E1601" s="41"/>
      <c r="F1601" s="241" t="s">
        <v>1461</v>
      </c>
      <c r="G1601" s="41"/>
      <c r="H1601" s="41"/>
      <c r="I1601" s="147"/>
      <c r="J1601" s="41"/>
      <c r="K1601" s="41"/>
      <c r="L1601" s="45"/>
      <c r="M1601" s="242"/>
      <c r="N1601" s="243"/>
      <c r="O1601" s="85"/>
      <c r="P1601" s="85"/>
      <c r="Q1601" s="85"/>
      <c r="R1601" s="85"/>
      <c r="S1601" s="85"/>
      <c r="T1601" s="86"/>
      <c r="U1601" s="39"/>
      <c r="V1601" s="39"/>
      <c r="W1601" s="39"/>
      <c r="X1601" s="39"/>
      <c r="Y1601" s="39"/>
      <c r="Z1601" s="39"/>
      <c r="AA1601" s="39"/>
      <c r="AB1601" s="39"/>
      <c r="AC1601" s="39"/>
      <c r="AD1601" s="39"/>
      <c r="AE1601" s="39"/>
      <c r="AT1601" s="18" t="s">
        <v>173</v>
      </c>
      <c r="AU1601" s="18" t="s">
        <v>82</v>
      </c>
    </row>
    <row r="1602" s="13" customFormat="1">
      <c r="A1602" s="13"/>
      <c r="B1602" s="244"/>
      <c r="C1602" s="245"/>
      <c r="D1602" s="240" t="s">
        <v>174</v>
      </c>
      <c r="E1602" s="246" t="s">
        <v>21</v>
      </c>
      <c r="F1602" s="247" t="s">
        <v>1462</v>
      </c>
      <c r="G1602" s="245"/>
      <c r="H1602" s="246" t="s">
        <v>21</v>
      </c>
      <c r="I1602" s="248"/>
      <c r="J1602" s="245"/>
      <c r="K1602" s="245"/>
      <c r="L1602" s="249"/>
      <c r="M1602" s="250"/>
      <c r="N1602" s="251"/>
      <c r="O1602" s="251"/>
      <c r="P1602" s="251"/>
      <c r="Q1602" s="251"/>
      <c r="R1602" s="251"/>
      <c r="S1602" s="251"/>
      <c r="T1602" s="252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53" t="s">
        <v>174</v>
      </c>
      <c r="AU1602" s="253" t="s">
        <v>82</v>
      </c>
      <c r="AV1602" s="13" t="s">
        <v>80</v>
      </c>
      <c r="AW1602" s="13" t="s">
        <v>34</v>
      </c>
      <c r="AX1602" s="13" t="s">
        <v>73</v>
      </c>
      <c r="AY1602" s="253" t="s">
        <v>164</v>
      </c>
    </row>
    <row r="1603" s="14" customFormat="1">
      <c r="A1603" s="14"/>
      <c r="B1603" s="254"/>
      <c r="C1603" s="255"/>
      <c r="D1603" s="240" t="s">
        <v>174</v>
      </c>
      <c r="E1603" s="256" t="s">
        <v>21</v>
      </c>
      <c r="F1603" s="257" t="s">
        <v>1463</v>
      </c>
      <c r="G1603" s="255"/>
      <c r="H1603" s="258">
        <v>17.204999999999998</v>
      </c>
      <c r="I1603" s="259"/>
      <c r="J1603" s="255"/>
      <c r="K1603" s="255"/>
      <c r="L1603" s="260"/>
      <c r="M1603" s="261"/>
      <c r="N1603" s="262"/>
      <c r="O1603" s="262"/>
      <c r="P1603" s="262"/>
      <c r="Q1603" s="262"/>
      <c r="R1603" s="262"/>
      <c r="S1603" s="262"/>
      <c r="T1603" s="263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64" t="s">
        <v>174</v>
      </c>
      <c r="AU1603" s="264" t="s">
        <v>82</v>
      </c>
      <c r="AV1603" s="14" t="s">
        <v>82</v>
      </c>
      <c r="AW1603" s="14" t="s">
        <v>34</v>
      </c>
      <c r="AX1603" s="14" t="s">
        <v>73</v>
      </c>
      <c r="AY1603" s="264" t="s">
        <v>164</v>
      </c>
    </row>
    <row r="1604" s="2" customFormat="1" ht="16.5" customHeight="1">
      <c r="A1604" s="39"/>
      <c r="B1604" s="40"/>
      <c r="C1604" s="265" t="s">
        <v>1464</v>
      </c>
      <c r="D1604" s="265" t="s">
        <v>178</v>
      </c>
      <c r="E1604" s="266" t="s">
        <v>1465</v>
      </c>
      <c r="F1604" s="267" t="s">
        <v>1466</v>
      </c>
      <c r="G1604" s="268" t="s">
        <v>204</v>
      </c>
      <c r="H1604" s="269">
        <v>17.548999999999999</v>
      </c>
      <c r="I1604" s="270"/>
      <c r="J1604" s="271">
        <f>ROUND(I1604*H1604,2)</f>
        <v>0</v>
      </c>
      <c r="K1604" s="267" t="s">
        <v>170</v>
      </c>
      <c r="L1604" s="272"/>
      <c r="M1604" s="273" t="s">
        <v>21</v>
      </c>
      <c r="N1604" s="274" t="s">
        <v>44</v>
      </c>
      <c r="O1604" s="85"/>
      <c r="P1604" s="236">
        <f>O1604*H1604</f>
        <v>0</v>
      </c>
      <c r="Q1604" s="236">
        <v>0.0026900000000000001</v>
      </c>
      <c r="R1604" s="236">
        <f>Q1604*H1604</f>
        <v>0.047206810000000002</v>
      </c>
      <c r="S1604" s="236">
        <v>0</v>
      </c>
      <c r="T1604" s="237">
        <f>S1604*H1604</f>
        <v>0</v>
      </c>
      <c r="U1604" s="39"/>
      <c r="V1604" s="39"/>
      <c r="W1604" s="39"/>
      <c r="X1604" s="39"/>
      <c r="Y1604" s="39"/>
      <c r="Z1604" s="39"/>
      <c r="AA1604" s="39"/>
      <c r="AB1604" s="39"/>
      <c r="AC1604" s="39"/>
      <c r="AD1604" s="39"/>
      <c r="AE1604" s="39"/>
      <c r="AR1604" s="238" t="s">
        <v>382</v>
      </c>
      <c r="AT1604" s="238" t="s">
        <v>178</v>
      </c>
      <c r="AU1604" s="238" t="s">
        <v>82</v>
      </c>
      <c r="AY1604" s="18" t="s">
        <v>164</v>
      </c>
      <c r="BE1604" s="239">
        <f>IF(N1604="základní",J1604,0)</f>
        <v>0</v>
      </c>
      <c r="BF1604" s="239">
        <f>IF(N1604="snížená",J1604,0)</f>
        <v>0</v>
      </c>
      <c r="BG1604" s="239">
        <f>IF(N1604="zákl. přenesená",J1604,0)</f>
        <v>0</v>
      </c>
      <c r="BH1604" s="239">
        <f>IF(N1604="sníž. přenesená",J1604,0)</f>
        <v>0</v>
      </c>
      <c r="BI1604" s="239">
        <f>IF(N1604="nulová",J1604,0)</f>
        <v>0</v>
      </c>
      <c r="BJ1604" s="18" t="s">
        <v>80</v>
      </c>
      <c r="BK1604" s="239">
        <f>ROUND(I1604*H1604,2)</f>
        <v>0</v>
      </c>
      <c r="BL1604" s="18" t="s">
        <v>277</v>
      </c>
      <c r="BM1604" s="238" t="s">
        <v>1467</v>
      </c>
    </row>
    <row r="1605" s="2" customFormat="1">
      <c r="A1605" s="39"/>
      <c r="B1605" s="40"/>
      <c r="C1605" s="41"/>
      <c r="D1605" s="240" t="s">
        <v>173</v>
      </c>
      <c r="E1605" s="41"/>
      <c r="F1605" s="241" t="s">
        <v>1466</v>
      </c>
      <c r="G1605" s="41"/>
      <c r="H1605" s="41"/>
      <c r="I1605" s="147"/>
      <c r="J1605" s="41"/>
      <c r="K1605" s="41"/>
      <c r="L1605" s="45"/>
      <c r="M1605" s="242"/>
      <c r="N1605" s="243"/>
      <c r="O1605" s="85"/>
      <c r="P1605" s="85"/>
      <c r="Q1605" s="85"/>
      <c r="R1605" s="85"/>
      <c r="S1605" s="85"/>
      <c r="T1605" s="86"/>
      <c r="U1605" s="39"/>
      <c r="V1605" s="39"/>
      <c r="W1605" s="39"/>
      <c r="X1605" s="39"/>
      <c r="Y1605" s="39"/>
      <c r="Z1605" s="39"/>
      <c r="AA1605" s="39"/>
      <c r="AB1605" s="39"/>
      <c r="AC1605" s="39"/>
      <c r="AD1605" s="39"/>
      <c r="AE1605" s="39"/>
      <c r="AT1605" s="18" t="s">
        <v>173</v>
      </c>
      <c r="AU1605" s="18" t="s">
        <v>82</v>
      </c>
    </row>
    <row r="1606" s="2" customFormat="1">
      <c r="A1606" s="39"/>
      <c r="B1606" s="40"/>
      <c r="C1606" s="41"/>
      <c r="D1606" s="240" t="s">
        <v>1094</v>
      </c>
      <c r="E1606" s="41"/>
      <c r="F1606" s="275" t="s">
        <v>1468</v>
      </c>
      <c r="G1606" s="41"/>
      <c r="H1606" s="41"/>
      <c r="I1606" s="147"/>
      <c r="J1606" s="41"/>
      <c r="K1606" s="41"/>
      <c r="L1606" s="45"/>
      <c r="M1606" s="242"/>
      <c r="N1606" s="243"/>
      <c r="O1606" s="85"/>
      <c r="P1606" s="85"/>
      <c r="Q1606" s="85"/>
      <c r="R1606" s="85"/>
      <c r="S1606" s="85"/>
      <c r="T1606" s="86"/>
      <c r="U1606" s="39"/>
      <c r="V1606" s="39"/>
      <c r="W1606" s="39"/>
      <c r="X1606" s="39"/>
      <c r="Y1606" s="39"/>
      <c r="Z1606" s="39"/>
      <c r="AA1606" s="39"/>
      <c r="AB1606" s="39"/>
      <c r="AC1606" s="39"/>
      <c r="AD1606" s="39"/>
      <c r="AE1606" s="39"/>
      <c r="AT1606" s="18" t="s">
        <v>1094</v>
      </c>
      <c r="AU1606" s="18" t="s">
        <v>82</v>
      </c>
    </row>
    <row r="1607" s="14" customFormat="1">
      <c r="A1607" s="14"/>
      <c r="B1607" s="254"/>
      <c r="C1607" s="255"/>
      <c r="D1607" s="240" t="s">
        <v>174</v>
      </c>
      <c r="E1607" s="255"/>
      <c r="F1607" s="257" t="s">
        <v>1469</v>
      </c>
      <c r="G1607" s="255"/>
      <c r="H1607" s="258">
        <v>17.548999999999999</v>
      </c>
      <c r="I1607" s="259"/>
      <c r="J1607" s="255"/>
      <c r="K1607" s="255"/>
      <c r="L1607" s="260"/>
      <c r="M1607" s="261"/>
      <c r="N1607" s="262"/>
      <c r="O1607" s="262"/>
      <c r="P1607" s="262"/>
      <c r="Q1607" s="262"/>
      <c r="R1607" s="262"/>
      <c r="S1607" s="262"/>
      <c r="T1607" s="263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64" t="s">
        <v>174</v>
      </c>
      <c r="AU1607" s="264" t="s">
        <v>82</v>
      </c>
      <c r="AV1607" s="14" t="s">
        <v>82</v>
      </c>
      <c r="AW1607" s="14" t="s">
        <v>4</v>
      </c>
      <c r="AX1607" s="14" t="s">
        <v>80</v>
      </c>
      <c r="AY1607" s="264" t="s">
        <v>164</v>
      </c>
    </row>
    <row r="1608" s="2" customFormat="1" ht="21.75" customHeight="1">
      <c r="A1608" s="39"/>
      <c r="B1608" s="40"/>
      <c r="C1608" s="227" t="s">
        <v>1470</v>
      </c>
      <c r="D1608" s="227" t="s">
        <v>166</v>
      </c>
      <c r="E1608" s="228" t="s">
        <v>1471</v>
      </c>
      <c r="F1608" s="229" t="s">
        <v>1472</v>
      </c>
      <c r="G1608" s="230" t="s">
        <v>204</v>
      </c>
      <c r="H1608" s="231">
        <v>30.510000000000002</v>
      </c>
      <c r="I1608" s="232"/>
      <c r="J1608" s="233">
        <f>ROUND(I1608*H1608,2)</f>
        <v>0</v>
      </c>
      <c r="K1608" s="229" t="s">
        <v>170</v>
      </c>
      <c r="L1608" s="45"/>
      <c r="M1608" s="234" t="s">
        <v>21</v>
      </c>
      <c r="N1608" s="235" t="s">
        <v>44</v>
      </c>
      <c r="O1608" s="85"/>
      <c r="P1608" s="236">
        <f>O1608*H1608</f>
        <v>0</v>
      </c>
      <c r="Q1608" s="236">
        <v>0</v>
      </c>
      <c r="R1608" s="236">
        <f>Q1608*H1608</f>
        <v>0</v>
      </c>
      <c r="S1608" s="236">
        <v>0</v>
      </c>
      <c r="T1608" s="237">
        <f>S1608*H1608</f>
        <v>0</v>
      </c>
      <c r="U1608" s="39"/>
      <c r="V1608" s="39"/>
      <c r="W1608" s="39"/>
      <c r="X1608" s="39"/>
      <c r="Y1608" s="39"/>
      <c r="Z1608" s="39"/>
      <c r="AA1608" s="39"/>
      <c r="AB1608" s="39"/>
      <c r="AC1608" s="39"/>
      <c r="AD1608" s="39"/>
      <c r="AE1608" s="39"/>
      <c r="AR1608" s="238" t="s">
        <v>277</v>
      </c>
      <c r="AT1608" s="238" t="s">
        <v>166</v>
      </c>
      <c r="AU1608" s="238" t="s">
        <v>82</v>
      </c>
      <c r="AY1608" s="18" t="s">
        <v>164</v>
      </c>
      <c r="BE1608" s="239">
        <f>IF(N1608="základní",J1608,0)</f>
        <v>0</v>
      </c>
      <c r="BF1608" s="239">
        <f>IF(N1608="snížená",J1608,0)</f>
        <v>0</v>
      </c>
      <c r="BG1608" s="239">
        <f>IF(N1608="zákl. přenesená",J1608,0)</f>
        <v>0</v>
      </c>
      <c r="BH1608" s="239">
        <f>IF(N1608="sníž. přenesená",J1608,0)</f>
        <v>0</v>
      </c>
      <c r="BI1608" s="239">
        <f>IF(N1608="nulová",J1608,0)</f>
        <v>0</v>
      </c>
      <c r="BJ1608" s="18" t="s">
        <v>80</v>
      </c>
      <c r="BK1608" s="239">
        <f>ROUND(I1608*H1608,2)</f>
        <v>0</v>
      </c>
      <c r="BL1608" s="18" t="s">
        <v>277</v>
      </c>
      <c r="BM1608" s="238" t="s">
        <v>1473</v>
      </c>
    </row>
    <row r="1609" s="2" customFormat="1">
      <c r="A1609" s="39"/>
      <c r="B1609" s="40"/>
      <c r="C1609" s="41"/>
      <c r="D1609" s="240" t="s">
        <v>173</v>
      </c>
      <c r="E1609" s="41"/>
      <c r="F1609" s="241" t="s">
        <v>1472</v>
      </c>
      <c r="G1609" s="41"/>
      <c r="H1609" s="41"/>
      <c r="I1609" s="147"/>
      <c r="J1609" s="41"/>
      <c r="K1609" s="41"/>
      <c r="L1609" s="45"/>
      <c r="M1609" s="242"/>
      <c r="N1609" s="243"/>
      <c r="O1609" s="85"/>
      <c r="P1609" s="85"/>
      <c r="Q1609" s="85"/>
      <c r="R1609" s="85"/>
      <c r="S1609" s="85"/>
      <c r="T1609" s="86"/>
      <c r="U1609" s="39"/>
      <c r="V1609" s="39"/>
      <c r="W1609" s="39"/>
      <c r="X1609" s="39"/>
      <c r="Y1609" s="39"/>
      <c r="Z1609" s="39"/>
      <c r="AA1609" s="39"/>
      <c r="AB1609" s="39"/>
      <c r="AC1609" s="39"/>
      <c r="AD1609" s="39"/>
      <c r="AE1609" s="39"/>
      <c r="AT1609" s="18" t="s">
        <v>173</v>
      </c>
      <c r="AU1609" s="18" t="s">
        <v>82</v>
      </c>
    </row>
    <row r="1610" s="13" customFormat="1">
      <c r="A1610" s="13"/>
      <c r="B1610" s="244"/>
      <c r="C1610" s="245"/>
      <c r="D1610" s="240" t="s">
        <v>174</v>
      </c>
      <c r="E1610" s="246" t="s">
        <v>21</v>
      </c>
      <c r="F1610" s="247" t="s">
        <v>216</v>
      </c>
      <c r="G1610" s="245"/>
      <c r="H1610" s="246" t="s">
        <v>21</v>
      </c>
      <c r="I1610" s="248"/>
      <c r="J1610" s="245"/>
      <c r="K1610" s="245"/>
      <c r="L1610" s="249"/>
      <c r="M1610" s="250"/>
      <c r="N1610" s="251"/>
      <c r="O1610" s="251"/>
      <c r="P1610" s="251"/>
      <c r="Q1610" s="251"/>
      <c r="R1610" s="251"/>
      <c r="S1610" s="251"/>
      <c r="T1610" s="252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53" t="s">
        <v>174</v>
      </c>
      <c r="AU1610" s="253" t="s">
        <v>82</v>
      </c>
      <c r="AV1610" s="13" t="s">
        <v>80</v>
      </c>
      <c r="AW1610" s="13" t="s">
        <v>34</v>
      </c>
      <c r="AX1610" s="13" t="s">
        <v>73</v>
      </c>
      <c r="AY1610" s="253" t="s">
        <v>164</v>
      </c>
    </row>
    <row r="1611" s="13" customFormat="1">
      <c r="A1611" s="13"/>
      <c r="B1611" s="244"/>
      <c r="C1611" s="245"/>
      <c r="D1611" s="240" t="s">
        <v>174</v>
      </c>
      <c r="E1611" s="246" t="s">
        <v>21</v>
      </c>
      <c r="F1611" s="247" t="s">
        <v>844</v>
      </c>
      <c r="G1611" s="245"/>
      <c r="H1611" s="246" t="s">
        <v>21</v>
      </c>
      <c r="I1611" s="248"/>
      <c r="J1611" s="245"/>
      <c r="K1611" s="245"/>
      <c r="L1611" s="249"/>
      <c r="M1611" s="250"/>
      <c r="N1611" s="251"/>
      <c r="O1611" s="251"/>
      <c r="P1611" s="251"/>
      <c r="Q1611" s="251"/>
      <c r="R1611" s="251"/>
      <c r="S1611" s="251"/>
      <c r="T1611" s="252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53" t="s">
        <v>174</v>
      </c>
      <c r="AU1611" s="253" t="s">
        <v>82</v>
      </c>
      <c r="AV1611" s="13" t="s">
        <v>80</v>
      </c>
      <c r="AW1611" s="13" t="s">
        <v>34</v>
      </c>
      <c r="AX1611" s="13" t="s">
        <v>73</v>
      </c>
      <c r="AY1611" s="253" t="s">
        <v>164</v>
      </c>
    </row>
    <row r="1612" s="14" customFormat="1">
      <c r="A1612" s="14"/>
      <c r="B1612" s="254"/>
      <c r="C1612" s="255"/>
      <c r="D1612" s="240" t="s">
        <v>174</v>
      </c>
      <c r="E1612" s="256" t="s">
        <v>21</v>
      </c>
      <c r="F1612" s="257" t="s">
        <v>1474</v>
      </c>
      <c r="G1612" s="255"/>
      <c r="H1612" s="258">
        <v>16.27</v>
      </c>
      <c r="I1612" s="259"/>
      <c r="J1612" s="255"/>
      <c r="K1612" s="255"/>
      <c r="L1612" s="260"/>
      <c r="M1612" s="261"/>
      <c r="N1612" s="262"/>
      <c r="O1612" s="262"/>
      <c r="P1612" s="262"/>
      <c r="Q1612" s="262"/>
      <c r="R1612" s="262"/>
      <c r="S1612" s="262"/>
      <c r="T1612" s="263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64" t="s">
        <v>174</v>
      </c>
      <c r="AU1612" s="264" t="s">
        <v>82</v>
      </c>
      <c r="AV1612" s="14" t="s">
        <v>82</v>
      </c>
      <c r="AW1612" s="14" t="s">
        <v>34</v>
      </c>
      <c r="AX1612" s="14" t="s">
        <v>73</v>
      </c>
      <c r="AY1612" s="264" t="s">
        <v>164</v>
      </c>
    </row>
    <row r="1613" s="14" customFormat="1">
      <c r="A1613" s="14"/>
      <c r="B1613" s="254"/>
      <c r="C1613" s="255"/>
      <c r="D1613" s="240" t="s">
        <v>174</v>
      </c>
      <c r="E1613" s="256" t="s">
        <v>21</v>
      </c>
      <c r="F1613" s="257" t="s">
        <v>1475</v>
      </c>
      <c r="G1613" s="255"/>
      <c r="H1613" s="258">
        <v>14.24</v>
      </c>
      <c r="I1613" s="259"/>
      <c r="J1613" s="255"/>
      <c r="K1613" s="255"/>
      <c r="L1613" s="260"/>
      <c r="M1613" s="261"/>
      <c r="N1613" s="262"/>
      <c r="O1613" s="262"/>
      <c r="P1613" s="262"/>
      <c r="Q1613" s="262"/>
      <c r="R1613" s="262"/>
      <c r="S1613" s="262"/>
      <c r="T1613" s="263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64" t="s">
        <v>174</v>
      </c>
      <c r="AU1613" s="264" t="s">
        <v>82</v>
      </c>
      <c r="AV1613" s="14" t="s">
        <v>82</v>
      </c>
      <c r="AW1613" s="14" t="s">
        <v>34</v>
      </c>
      <c r="AX1613" s="14" t="s">
        <v>73</v>
      </c>
      <c r="AY1613" s="264" t="s">
        <v>164</v>
      </c>
    </row>
    <row r="1614" s="15" customFormat="1">
      <c r="A1614" s="15"/>
      <c r="B1614" s="276"/>
      <c r="C1614" s="277"/>
      <c r="D1614" s="240" t="s">
        <v>174</v>
      </c>
      <c r="E1614" s="278" t="s">
        <v>21</v>
      </c>
      <c r="F1614" s="279" t="s">
        <v>225</v>
      </c>
      <c r="G1614" s="277"/>
      <c r="H1614" s="280">
        <v>30.510000000000002</v>
      </c>
      <c r="I1614" s="281"/>
      <c r="J1614" s="277"/>
      <c r="K1614" s="277"/>
      <c r="L1614" s="282"/>
      <c r="M1614" s="283"/>
      <c r="N1614" s="284"/>
      <c r="O1614" s="284"/>
      <c r="P1614" s="284"/>
      <c r="Q1614" s="284"/>
      <c r="R1614" s="284"/>
      <c r="S1614" s="284"/>
      <c r="T1614" s="285"/>
      <c r="U1614" s="15"/>
      <c r="V1614" s="15"/>
      <c r="W1614" s="15"/>
      <c r="X1614" s="15"/>
      <c r="Y1614" s="15"/>
      <c r="Z1614" s="15"/>
      <c r="AA1614" s="15"/>
      <c r="AB1614" s="15"/>
      <c r="AC1614" s="15"/>
      <c r="AD1614" s="15"/>
      <c r="AE1614" s="15"/>
      <c r="AT1614" s="286" t="s">
        <v>174</v>
      </c>
      <c r="AU1614" s="286" t="s">
        <v>82</v>
      </c>
      <c r="AV1614" s="15" t="s">
        <v>171</v>
      </c>
      <c r="AW1614" s="15" t="s">
        <v>34</v>
      </c>
      <c r="AX1614" s="15" t="s">
        <v>80</v>
      </c>
      <c r="AY1614" s="286" t="s">
        <v>164</v>
      </c>
    </row>
    <row r="1615" s="2" customFormat="1" ht="16.5" customHeight="1">
      <c r="A1615" s="39"/>
      <c r="B1615" s="40"/>
      <c r="C1615" s="265" t="s">
        <v>1476</v>
      </c>
      <c r="D1615" s="265" t="s">
        <v>178</v>
      </c>
      <c r="E1615" s="266" t="s">
        <v>1477</v>
      </c>
      <c r="F1615" s="267" t="s">
        <v>1478</v>
      </c>
      <c r="G1615" s="268" t="s">
        <v>204</v>
      </c>
      <c r="H1615" s="269">
        <v>32.036000000000001</v>
      </c>
      <c r="I1615" s="270"/>
      <c r="J1615" s="271">
        <f>ROUND(I1615*H1615,2)</f>
        <v>0</v>
      </c>
      <c r="K1615" s="267" t="s">
        <v>170</v>
      </c>
      <c r="L1615" s="272"/>
      <c r="M1615" s="273" t="s">
        <v>21</v>
      </c>
      <c r="N1615" s="274" t="s">
        <v>44</v>
      </c>
      <c r="O1615" s="85"/>
      <c r="P1615" s="236">
        <f>O1615*H1615</f>
        <v>0</v>
      </c>
      <c r="Q1615" s="236">
        <v>0.0028</v>
      </c>
      <c r="R1615" s="236">
        <f>Q1615*H1615</f>
        <v>0.089700799999999997</v>
      </c>
      <c r="S1615" s="236">
        <v>0</v>
      </c>
      <c r="T1615" s="237">
        <f>S1615*H1615</f>
        <v>0</v>
      </c>
      <c r="U1615" s="39"/>
      <c r="V1615" s="39"/>
      <c r="W1615" s="39"/>
      <c r="X1615" s="39"/>
      <c r="Y1615" s="39"/>
      <c r="Z1615" s="39"/>
      <c r="AA1615" s="39"/>
      <c r="AB1615" s="39"/>
      <c r="AC1615" s="39"/>
      <c r="AD1615" s="39"/>
      <c r="AE1615" s="39"/>
      <c r="AR1615" s="238" t="s">
        <v>382</v>
      </c>
      <c r="AT1615" s="238" t="s">
        <v>178</v>
      </c>
      <c r="AU1615" s="238" t="s">
        <v>82</v>
      </c>
      <c r="AY1615" s="18" t="s">
        <v>164</v>
      </c>
      <c r="BE1615" s="239">
        <f>IF(N1615="základní",J1615,0)</f>
        <v>0</v>
      </c>
      <c r="BF1615" s="239">
        <f>IF(N1615="snížená",J1615,0)</f>
        <v>0</v>
      </c>
      <c r="BG1615" s="239">
        <f>IF(N1615="zákl. přenesená",J1615,0)</f>
        <v>0</v>
      </c>
      <c r="BH1615" s="239">
        <f>IF(N1615="sníž. přenesená",J1615,0)</f>
        <v>0</v>
      </c>
      <c r="BI1615" s="239">
        <f>IF(N1615="nulová",J1615,0)</f>
        <v>0</v>
      </c>
      <c r="BJ1615" s="18" t="s">
        <v>80</v>
      </c>
      <c r="BK1615" s="239">
        <f>ROUND(I1615*H1615,2)</f>
        <v>0</v>
      </c>
      <c r="BL1615" s="18" t="s">
        <v>277</v>
      </c>
      <c r="BM1615" s="238" t="s">
        <v>1479</v>
      </c>
    </row>
    <row r="1616" s="2" customFormat="1">
      <c r="A1616" s="39"/>
      <c r="B1616" s="40"/>
      <c r="C1616" s="41"/>
      <c r="D1616" s="240" t="s">
        <v>173</v>
      </c>
      <c r="E1616" s="41"/>
      <c r="F1616" s="241" t="s">
        <v>1478</v>
      </c>
      <c r="G1616" s="41"/>
      <c r="H1616" s="41"/>
      <c r="I1616" s="147"/>
      <c r="J1616" s="41"/>
      <c r="K1616" s="41"/>
      <c r="L1616" s="45"/>
      <c r="M1616" s="242"/>
      <c r="N1616" s="243"/>
      <c r="O1616" s="85"/>
      <c r="P1616" s="85"/>
      <c r="Q1616" s="85"/>
      <c r="R1616" s="85"/>
      <c r="S1616" s="85"/>
      <c r="T1616" s="86"/>
      <c r="U1616" s="39"/>
      <c r="V1616" s="39"/>
      <c r="W1616" s="39"/>
      <c r="X1616" s="39"/>
      <c r="Y1616" s="39"/>
      <c r="Z1616" s="39"/>
      <c r="AA1616" s="39"/>
      <c r="AB1616" s="39"/>
      <c r="AC1616" s="39"/>
      <c r="AD1616" s="39"/>
      <c r="AE1616" s="39"/>
      <c r="AT1616" s="18" t="s">
        <v>173</v>
      </c>
      <c r="AU1616" s="18" t="s">
        <v>82</v>
      </c>
    </row>
    <row r="1617" s="14" customFormat="1">
      <c r="A1617" s="14"/>
      <c r="B1617" s="254"/>
      <c r="C1617" s="255"/>
      <c r="D1617" s="240" t="s">
        <v>174</v>
      </c>
      <c r="E1617" s="256" t="s">
        <v>21</v>
      </c>
      <c r="F1617" s="257" t="s">
        <v>1480</v>
      </c>
      <c r="G1617" s="255"/>
      <c r="H1617" s="258">
        <v>32.036000000000001</v>
      </c>
      <c r="I1617" s="259"/>
      <c r="J1617" s="255"/>
      <c r="K1617" s="255"/>
      <c r="L1617" s="260"/>
      <c r="M1617" s="261"/>
      <c r="N1617" s="262"/>
      <c r="O1617" s="262"/>
      <c r="P1617" s="262"/>
      <c r="Q1617" s="262"/>
      <c r="R1617" s="262"/>
      <c r="S1617" s="262"/>
      <c r="T1617" s="263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64" t="s">
        <v>174</v>
      </c>
      <c r="AU1617" s="264" t="s">
        <v>82</v>
      </c>
      <c r="AV1617" s="14" t="s">
        <v>82</v>
      </c>
      <c r="AW1617" s="14" t="s">
        <v>34</v>
      </c>
      <c r="AX1617" s="14" t="s">
        <v>80</v>
      </c>
      <c r="AY1617" s="264" t="s">
        <v>164</v>
      </c>
    </row>
    <row r="1618" s="2" customFormat="1" ht="16.5" customHeight="1">
      <c r="A1618" s="39"/>
      <c r="B1618" s="40"/>
      <c r="C1618" s="227" t="s">
        <v>1481</v>
      </c>
      <c r="D1618" s="227" t="s">
        <v>166</v>
      </c>
      <c r="E1618" s="228" t="s">
        <v>1482</v>
      </c>
      <c r="F1618" s="229" t="s">
        <v>1483</v>
      </c>
      <c r="G1618" s="230" t="s">
        <v>253</v>
      </c>
      <c r="H1618" s="231">
        <v>42.713999999999999</v>
      </c>
      <c r="I1618" s="232"/>
      <c r="J1618" s="233">
        <f>ROUND(I1618*H1618,2)</f>
        <v>0</v>
      </c>
      <c r="K1618" s="229" t="s">
        <v>170</v>
      </c>
      <c r="L1618" s="45"/>
      <c r="M1618" s="234" t="s">
        <v>21</v>
      </c>
      <c r="N1618" s="235" t="s">
        <v>44</v>
      </c>
      <c r="O1618" s="85"/>
      <c r="P1618" s="236">
        <f>O1618*H1618</f>
        <v>0</v>
      </c>
      <c r="Q1618" s="236">
        <v>0</v>
      </c>
      <c r="R1618" s="236">
        <f>Q1618*H1618</f>
        <v>0</v>
      </c>
      <c r="S1618" s="236">
        <v>0</v>
      </c>
      <c r="T1618" s="237">
        <f>S1618*H1618</f>
        <v>0</v>
      </c>
      <c r="U1618" s="39"/>
      <c r="V1618" s="39"/>
      <c r="W1618" s="39"/>
      <c r="X1618" s="39"/>
      <c r="Y1618" s="39"/>
      <c r="Z1618" s="39"/>
      <c r="AA1618" s="39"/>
      <c r="AB1618" s="39"/>
      <c r="AC1618" s="39"/>
      <c r="AD1618" s="39"/>
      <c r="AE1618" s="39"/>
      <c r="AR1618" s="238" t="s">
        <v>277</v>
      </c>
      <c r="AT1618" s="238" t="s">
        <v>166</v>
      </c>
      <c r="AU1618" s="238" t="s">
        <v>82</v>
      </c>
      <c r="AY1618" s="18" t="s">
        <v>164</v>
      </c>
      <c r="BE1618" s="239">
        <f>IF(N1618="základní",J1618,0)</f>
        <v>0</v>
      </c>
      <c r="BF1618" s="239">
        <f>IF(N1618="snížená",J1618,0)</f>
        <v>0</v>
      </c>
      <c r="BG1618" s="239">
        <f>IF(N1618="zákl. přenesená",J1618,0)</f>
        <v>0</v>
      </c>
      <c r="BH1618" s="239">
        <f>IF(N1618="sníž. přenesená",J1618,0)</f>
        <v>0</v>
      </c>
      <c r="BI1618" s="239">
        <f>IF(N1618="nulová",J1618,0)</f>
        <v>0</v>
      </c>
      <c r="BJ1618" s="18" t="s">
        <v>80</v>
      </c>
      <c r="BK1618" s="239">
        <f>ROUND(I1618*H1618,2)</f>
        <v>0</v>
      </c>
      <c r="BL1618" s="18" t="s">
        <v>277</v>
      </c>
      <c r="BM1618" s="238" t="s">
        <v>1484</v>
      </c>
    </row>
    <row r="1619" s="2" customFormat="1">
      <c r="A1619" s="39"/>
      <c r="B1619" s="40"/>
      <c r="C1619" s="41"/>
      <c r="D1619" s="240" t="s">
        <v>173</v>
      </c>
      <c r="E1619" s="41"/>
      <c r="F1619" s="241" t="s">
        <v>1483</v>
      </c>
      <c r="G1619" s="41"/>
      <c r="H1619" s="41"/>
      <c r="I1619" s="147"/>
      <c r="J1619" s="41"/>
      <c r="K1619" s="41"/>
      <c r="L1619" s="45"/>
      <c r="M1619" s="242"/>
      <c r="N1619" s="243"/>
      <c r="O1619" s="85"/>
      <c r="P1619" s="85"/>
      <c r="Q1619" s="85"/>
      <c r="R1619" s="85"/>
      <c r="S1619" s="85"/>
      <c r="T1619" s="86"/>
      <c r="U1619" s="39"/>
      <c r="V1619" s="39"/>
      <c r="W1619" s="39"/>
      <c r="X1619" s="39"/>
      <c r="Y1619" s="39"/>
      <c r="Z1619" s="39"/>
      <c r="AA1619" s="39"/>
      <c r="AB1619" s="39"/>
      <c r="AC1619" s="39"/>
      <c r="AD1619" s="39"/>
      <c r="AE1619" s="39"/>
      <c r="AT1619" s="18" t="s">
        <v>173</v>
      </c>
      <c r="AU1619" s="18" t="s">
        <v>82</v>
      </c>
    </row>
    <row r="1620" s="14" customFormat="1">
      <c r="A1620" s="14"/>
      <c r="B1620" s="254"/>
      <c r="C1620" s="255"/>
      <c r="D1620" s="240" t="s">
        <v>174</v>
      </c>
      <c r="E1620" s="256" t="s">
        <v>21</v>
      </c>
      <c r="F1620" s="257" t="s">
        <v>1485</v>
      </c>
      <c r="G1620" s="255"/>
      <c r="H1620" s="258">
        <v>42.713999999999999</v>
      </c>
      <c r="I1620" s="259"/>
      <c r="J1620" s="255"/>
      <c r="K1620" s="255"/>
      <c r="L1620" s="260"/>
      <c r="M1620" s="261"/>
      <c r="N1620" s="262"/>
      <c r="O1620" s="262"/>
      <c r="P1620" s="262"/>
      <c r="Q1620" s="262"/>
      <c r="R1620" s="262"/>
      <c r="S1620" s="262"/>
      <c r="T1620" s="263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64" t="s">
        <v>174</v>
      </c>
      <c r="AU1620" s="264" t="s">
        <v>82</v>
      </c>
      <c r="AV1620" s="14" t="s">
        <v>82</v>
      </c>
      <c r="AW1620" s="14" t="s">
        <v>34</v>
      </c>
      <c r="AX1620" s="14" t="s">
        <v>80</v>
      </c>
      <c r="AY1620" s="264" t="s">
        <v>164</v>
      </c>
    </row>
    <row r="1621" s="2" customFormat="1" ht="16.5" customHeight="1">
      <c r="A1621" s="39"/>
      <c r="B1621" s="40"/>
      <c r="C1621" s="265" t="s">
        <v>1486</v>
      </c>
      <c r="D1621" s="265" t="s">
        <v>178</v>
      </c>
      <c r="E1621" s="266" t="s">
        <v>1487</v>
      </c>
      <c r="F1621" s="267" t="s">
        <v>1488</v>
      </c>
      <c r="G1621" s="268" t="s">
        <v>253</v>
      </c>
      <c r="H1621" s="269">
        <v>44.850000000000001</v>
      </c>
      <c r="I1621" s="270"/>
      <c r="J1621" s="271">
        <f>ROUND(I1621*H1621,2)</f>
        <v>0</v>
      </c>
      <c r="K1621" s="267" t="s">
        <v>170</v>
      </c>
      <c r="L1621" s="272"/>
      <c r="M1621" s="273" t="s">
        <v>21</v>
      </c>
      <c r="N1621" s="274" t="s">
        <v>44</v>
      </c>
      <c r="O1621" s="85"/>
      <c r="P1621" s="236">
        <f>O1621*H1621</f>
        <v>0</v>
      </c>
      <c r="Q1621" s="236">
        <v>0.00029999999999999997</v>
      </c>
      <c r="R1621" s="236">
        <f>Q1621*H1621</f>
        <v>0.013455</v>
      </c>
      <c r="S1621" s="236">
        <v>0</v>
      </c>
      <c r="T1621" s="237">
        <f>S1621*H1621</f>
        <v>0</v>
      </c>
      <c r="U1621" s="39"/>
      <c r="V1621" s="39"/>
      <c r="W1621" s="39"/>
      <c r="X1621" s="39"/>
      <c r="Y1621" s="39"/>
      <c r="Z1621" s="39"/>
      <c r="AA1621" s="39"/>
      <c r="AB1621" s="39"/>
      <c r="AC1621" s="39"/>
      <c r="AD1621" s="39"/>
      <c r="AE1621" s="39"/>
      <c r="AR1621" s="238" t="s">
        <v>382</v>
      </c>
      <c r="AT1621" s="238" t="s">
        <v>178</v>
      </c>
      <c r="AU1621" s="238" t="s">
        <v>82</v>
      </c>
      <c r="AY1621" s="18" t="s">
        <v>164</v>
      </c>
      <c r="BE1621" s="239">
        <f>IF(N1621="základní",J1621,0)</f>
        <v>0</v>
      </c>
      <c r="BF1621" s="239">
        <f>IF(N1621="snížená",J1621,0)</f>
        <v>0</v>
      </c>
      <c r="BG1621" s="239">
        <f>IF(N1621="zákl. přenesená",J1621,0)</f>
        <v>0</v>
      </c>
      <c r="BH1621" s="239">
        <f>IF(N1621="sníž. přenesená",J1621,0)</f>
        <v>0</v>
      </c>
      <c r="BI1621" s="239">
        <f>IF(N1621="nulová",J1621,0)</f>
        <v>0</v>
      </c>
      <c r="BJ1621" s="18" t="s">
        <v>80</v>
      </c>
      <c r="BK1621" s="239">
        <f>ROUND(I1621*H1621,2)</f>
        <v>0</v>
      </c>
      <c r="BL1621" s="18" t="s">
        <v>277</v>
      </c>
      <c r="BM1621" s="238" t="s">
        <v>1489</v>
      </c>
    </row>
    <row r="1622" s="2" customFormat="1">
      <c r="A1622" s="39"/>
      <c r="B1622" s="40"/>
      <c r="C1622" s="41"/>
      <c r="D1622" s="240" t="s">
        <v>173</v>
      </c>
      <c r="E1622" s="41"/>
      <c r="F1622" s="241" t="s">
        <v>1488</v>
      </c>
      <c r="G1622" s="41"/>
      <c r="H1622" s="41"/>
      <c r="I1622" s="147"/>
      <c r="J1622" s="41"/>
      <c r="K1622" s="41"/>
      <c r="L1622" s="45"/>
      <c r="M1622" s="242"/>
      <c r="N1622" s="243"/>
      <c r="O1622" s="85"/>
      <c r="P1622" s="85"/>
      <c r="Q1622" s="85"/>
      <c r="R1622" s="85"/>
      <c r="S1622" s="85"/>
      <c r="T1622" s="86"/>
      <c r="U1622" s="39"/>
      <c r="V1622" s="39"/>
      <c r="W1622" s="39"/>
      <c r="X1622" s="39"/>
      <c r="Y1622" s="39"/>
      <c r="Z1622" s="39"/>
      <c r="AA1622" s="39"/>
      <c r="AB1622" s="39"/>
      <c r="AC1622" s="39"/>
      <c r="AD1622" s="39"/>
      <c r="AE1622" s="39"/>
      <c r="AT1622" s="18" t="s">
        <v>173</v>
      </c>
      <c r="AU1622" s="18" t="s">
        <v>82</v>
      </c>
    </row>
    <row r="1623" s="14" customFormat="1">
      <c r="A1623" s="14"/>
      <c r="B1623" s="254"/>
      <c r="C1623" s="255"/>
      <c r="D1623" s="240" t="s">
        <v>174</v>
      </c>
      <c r="E1623" s="256" t="s">
        <v>21</v>
      </c>
      <c r="F1623" s="257" t="s">
        <v>1490</v>
      </c>
      <c r="G1623" s="255"/>
      <c r="H1623" s="258">
        <v>44.850000000000001</v>
      </c>
      <c r="I1623" s="259"/>
      <c r="J1623" s="255"/>
      <c r="K1623" s="255"/>
      <c r="L1623" s="260"/>
      <c r="M1623" s="261"/>
      <c r="N1623" s="262"/>
      <c r="O1623" s="262"/>
      <c r="P1623" s="262"/>
      <c r="Q1623" s="262"/>
      <c r="R1623" s="262"/>
      <c r="S1623" s="262"/>
      <c r="T1623" s="263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64" t="s">
        <v>174</v>
      </c>
      <c r="AU1623" s="264" t="s">
        <v>82</v>
      </c>
      <c r="AV1623" s="14" t="s">
        <v>82</v>
      </c>
      <c r="AW1623" s="14" t="s">
        <v>34</v>
      </c>
      <c r="AX1623" s="14" t="s">
        <v>80</v>
      </c>
      <c r="AY1623" s="264" t="s">
        <v>164</v>
      </c>
    </row>
    <row r="1624" s="2" customFormat="1" ht="21.75" customHeight="1">
      <c r="A1624" s="39"/>
      <c r="B1624" s="40"/>
      <c r="C1624" s="227" t="s">
        <v>1491</v>
      </c>
      <c r="D1624" s="227" t="s">
        <v>166</v>
      </c>
      <c r="E1624" s="228" t="s">
        <v>1492</v>
      </c>
      <c r="F1624" s="229" t="s">
        <v>1493</v>
      </c>
      <c r="G1624" s="230" t="s">
        <v>181</v>
      </c>
      <c r="H1624" s="231">
        <v>0.156</v>
      </c>
      <c r="I1624" s="232"/>
      <c r="J1624" s="233">
        <f>ROUND(I1624*H1624,2)</f>
        <v>0</v>
      </c>
      <c r="K1624" s="229" t="s">
        <v>170</v>
      </c>
      <c r="L1624" s="45"/>
      <c r="M1624" s="234" t="s">
        <v>21</v>
      </c>
      <c r="N1624" s="235" t="s">
        <v>44</v>
      </c>
      <c r="O1624" s="85"/>
      <c r="P1624" s="236">
        <f>O1624*H1624</f>
        <v>0</v>
      </c>
      <c r="Q1624" s="236">
        <v>0</v>
      </c>
      <c r="R1624" s="236">
        <f>Q1624*H1624</f>
        <v>0</v>
      </c>
      <c r="S1624" s="236">
        <v>0</v>
      </c>
      <c r="T1624" s="237">
        <f>S1624*H1624</f>
        <v>0</v>
      </c>
      <c r="U1624" s="39"/>
      <c r="V1624" s="39"/>
      <c r="W1624" s="39"/>
      <c r="X1624" s="39"/>
      <c r="Y1624" s="39"/>
      <c r="Z1624" s="39"/>
      <c r="AA1624" s="39"/>
      <c r="AB1624" s="39"/>
      <c r="AC1624" s="39"/>
      <c r="AD1624" s="39"/>
      <c r="AE1624" s="39"/>
      <c r="AR1624" s="238" t="s">
        <v>277</v>
      </c>
      <c r="AT1624" s="238" t="s">
        <v>166</v>
      </c>
      <c r="AU1624" s="238" t="s">
        <v>82</v>
      </c>
      <c r="AY1624" s="18" t="s">
        <v>164</v>
      </c>
      <c r="BE1624" s="239">
        <f>IF(N1624="základní",J1624,0)</f>
        <v>0</v>
      </c>
      <c r="BF1624" s="239">
        <f>IF(N1624="snížená",J1624,0)</f>
        <v>0</v>
      </c>
      <c r="BG1624" s="239">
        <f>IF(N1624="zákl. přenesená",J1624,0)</f>
        <v>0</v>
      </c>
      <c r="BH1624" s="239">
        <f>IF(N1624="sníž. přenesená",J1624,0)</f>
        <v>0</v>
      </c>
      <c r="BI1624" s="239">
        <f>IF(N1624="nulová",J1624,0)</f>
        <v>0</v>
      </c>
      <c r="BJ1624" s="18" t="s">
        <v>80</v>
      </c>
      <c r="BK1624" s="239">
        <f>ROUND(I1624*H1624,2)</f>
        <v>0</v>
      </c>
      <c r="BL1624" s="18" t="s">
        <v>277</v>
      </c>
      <c r="BM1624" s="238" t="s">
        <v>1494</v>
      </c>
    </row>
    <row r="1625" s="2" customFormat="1">
      <c r="A1625" s="39"/>
      <c r="B1625" s="40"/>
      <c r="C1625" s="41"/>
      <c r="D1625" s="240" t="s">
        <v>173</v>
      </c>
      <c r="E1625" s="41"/>
      <c r="F1625" s="241" t="s">
        <v>1493</v>
      </c>
      <c r="G1625" s="41"/>
      <c r="H1625" s="41"/>
      <c r="I1625" s="147"/>
      <c r="J1625" s="41"/>
      <c r="K1625" s="41"/>
      <c r="L1625" s="45"/>
      <c r="M1625" s="242"/>
      <c r="N1625" s="243"/>
      <c r="O1625" s="85"/>
      <c r="P1625" s="85"/>
      <c r="Q1625" s="85"/>
      <c r="R1625" s="85"/>
      <c r="S1625" s="85"/>
      <c r="T1625" s="86"/>
      <c r="U1625" s="39"/>
      <c r="V1625" s="39"/>
      <c r="W1625" s="39"/>
      <c r="X1625" s="39"/>
      <c r="Y1625" s="39"/>
      <c r="Z1625" s="39"/>
      <c r="AA1625" s="39"/>
      <c r="AB1625" s="39"/>
      <c r="AC1625" s="39"/>
      <c r="AD1625" s="39"/>
      <c r="AE1625" s="39"/>
      <c r="AT1625" s="18" t="s">
        <v>173</v>
      </c>
      <c r="AU1625" s="18" t="s">
        <v>82</v>
      </c>
    </row>
    <row r="1626" s="12" customFormat="1" ht="22.8" customHeight="1">
      <c r="A1626" s="12"/>
      <c r="B1626" s="211"/>
      <c r="C1626" s="212"/>
      <c r="D1626" s="213" t="s">
        <v>72</v>
      </c>
      <c r="E1626" s="225" t="s">
        <v>1495</v>
      </c>
      <c r="F1626" s="225" t="s">
        <v>1496</v>
      </c>
      <c r="G1626" s="212"/>
      <c r="H1626" s="212"/>
      <c r="I1626" s="215"/>
      <c r="J1626" s="226">
        <f>BK1626</f>
        <v>0</v>
      </c>
      <c r="K1626" s="212"/>
      <c r="L1626" s="217"/>
      <c r="M1626" s="218"/>
      <c r="N1626" s="219"/>
      <c r="O1626" s="219"/>
      <c r="P1626" s="220">
        <f>SUM(P1627:P1667)</f>
        <v>0</v>
      </c>
      <c r="Q1626" s="219"/>
      <c r="R1626" s="220">
        <f>SUM(R1627:R1667)</f>
        <v>0.0060000000000000001</v>
      </c>
      <c r="S1626" s="219"/>
      <c r="T1626" s="221">
        <f>SUM(T1627:T1667)</f>
        <v>1.9142600000000001</v>
      </c>
      <c r="U1626" s="12"/>
      <c r="V1626" s="12"/>
      <c r="W1626" s="12"/>
      <c r="X1626" s="12"/>
      <c r="Y1626" s="12"/>
      <c r="Z1626" s="12"/>
      <c r="AA1626" s="12"/>
      <c r="AB1626" s="12"/>
      <c r="AC1626" s="12"/>
      <c r="AD1626" s="12"/>
      <c r="AE1626" s="12"/>
      <c r="AR1626" s="222" t="s">
        <v>82</v>
      </c>
      <c r="AT1626" s="223" t="s">
        <v>72</v>
      </c>
      <c r="AU1626" s="223" t="s">
        <v>80</v>
      </c>
      <c r="AY1626" s="222" t="s">
        <v>164</v>
      </c>
      <c r="BK1626" s="224">
        <f>SUM(BK1627:BK1667)</f>
        <v>0</v>
      </c>
    </row>
    <row r="1627" s="2" customFormat="1" ht="16.5" customHeight="1">
      <c r="A1627" s="39"/>
      <c r="B1627" s="40"/>
      <c r="C1627" s="227" t="s">
        <v>1497</v>
      </c>
      <c r="D1627" s="227" t="s">
        <v>166</v>
      </c>
      <c r="E1627" s="228" t="s">
        <v>1498</v>
      </c>
      <c r="F1627" s="229" t="s">
        <v>1499</v>
      </c>
      <c r="G1627" s="230" t="s">
        <v>229</v>
      </c>
      <c r="H1627" s="231">
        <v>3</v>
      </c>
      <c r="I1627" s="232"/>
      <c r="J1627" s="233">
        <f>ROUND(I1627*H1627,2)</f>
        <v>0</v>
      </c>
      <c r="K1627" s="229" t="s">
        <v>170</v>
      </c>
      <c r="L1627" s="45"/>
      <c r="M1627" s="234" t="s">
        <v>21</v>
      </c>
      <c r="N1627" s="235" t="s">
        <v>44</v>
      </c>
      <c r="O1627" s="85"/>
      <c r="P1627" s="236">
        <f>O1627*H1627</f>
        <v>0</v>
      </c>
      <c r="Q1627" s="236">
        <v>0</v>
      </c>
      <c r="R1627" s="236">
        <f>Q1627*H1627</f>
        <v>0</v>
      </c>
      <c r="S1627" s="236">
        <v>0.035220000000000001</v>
      </c>
      <c r="T1627" s="237">
        <f>S1627*H1627</f>
        <v>0.10566</v>
      </c>
      <c r="U1627" s="39"/>
      <c r="V1627" s="39"/>
      <c r="W1627" s="39"/>
      <c r="X1627" s="39"/>
      <c r="Y1627" s="39"/>
      <c r="Z1627" s="39"/>
      <c r="AA1627" s="39"/>
      <c r="AB1627" s="39"/>
      <c r="AC1627" s="39"/>
      <c r="AD1627" s="39"/>
      <c r="AE1627" s="39"/>
      <c r="AR1627" s="238" t="s">
        <v>277</v>
      </c>
      <c r="AT1627" s="238" t="s">
        <v>166</v>
      </c>
      <c r="AU1627" s="238" t="s">
        <v>82</v>
      </c>
      <c r="AY1627" s="18" t="s">
        <v>164</v>
      </c>
      <c r="BE1627" s="239">
        <f>IF(N1627="základní",J1627,0)</f>
        <v>0</v>
      </c>
      <c r="BF1627" s="239">
        <f>IF(N1627="snížená",J1627,0)</f>
        <v>0</v>
      </c>
      <c r="BG1627" s="239">
        <f>IF(N1627="zákl. přenesená",J1627,0)</f>
        <v>0</v>
      </c>
      <c r="BH1627" s="239">
        <f>IF(N1627="sníž. přenesená",J1627,0)</f>
        <v>0</v>
      </c>
      <c r="BI1627" s="239">
        <f>IF(N1627="nulová",J1627,0)</f>
        <v>0</v>
      </c>
      <c r="BJ1627" s="18" t="s">
        <v>80</v>
      </c>
      <c r="BK1627" s="239">
        <f>ROUND(I1627*H1627,2)</f>
        <v>0</v>
      </c>
      <c r="BL1627" s="18" t="s">
        <v>277</v>
      </c>
      <c r="BM1627" s="238" t="s">
        <v>1500</v>
      </c>
    </row>
    <row r="1628" s="2" customFormat="1">
      <c r="A1628" s="39"/>
      <c r="B1628" s="40"/>
      <c r="C1628" s="41"/>
      <c r="D1628" s="240" t="s">
        <v>173</v>
      </c>
      <c r="E1628" s="41"/>
      <c r="F1628" s="241" t="s">
        <v>1499</v>
      </c>
      <c r="G1628" s="41"/>
      <c r="H1628" s="41"/>
      <c r="I1628" s="147"/>
      <c r="J1628" s="41"/>
      <c r="K1628" s="41"/>
      <c r="L1628" s="45"/>
      <c r="M1628" s="242"/>
      <c r="N1628" s="243"/>
      <c r="O1628" s="85"/>
      <c r="P1628" s="85"/>
      <c r="Q1628" s="85"/>
      <c r="R1628" s="85"/>
      <c r="S1628" s="85"/>
      <c r="T1628" s="86"/>
      <c r="U1628" s="39"/>
      <c r="V1628" s="39"/>
      <c r="W1628" s="39"/>
      <c r="X1628" s="39"/>
      <c r="Y1628" s="39"/>
      <c r="Z1628" s="39"/>
      <c r="AA1628" s="39"/>
      <c r="AB1628" s="39"/>
      <c r="AC1628" s="39"/>
      <c r="AD1628" s="39"/>
      <c r="AE1628" s="39"/>
      <c r="AT1628" s="18" t="s">
        <v>173</v>
      </c>
      <c r="AU1628" s="18" t="s">
        <v>82</v>
      </c>
    </row>
    <row r="1629" s="13" customFormat="1">
      <c r="A1629" s="13"/>
      <c r="B1629" s="244"/>
      <c r="C1629" s="245"/>
      <c r="D1629" s="240" t="s">
        <v>174</v>
      </c>
      <c r="E1629" s="246" t="s">
        <v>21</v>
      </c>
      <c r="F1629" s="247" t="s">
        <v>1501</v>
      </c>
      <c r="G1629" s="245"/>
      <c r="H1629" s="246" t="s">
        <v>21</v>
      </c>
      <c r="I1629" s="248"/>
      <c r="J1629" s="245"/>
      <c r="K1629" s="245"/>
      <c r="L1629" s="249"/>
      <c r="M1629" s="250"/>
      <c r="N1629" s="251"/>
      <c r="O1629" s="251"/>
      <c r="P1629" s="251"/>
      <c r="Q1629" s="251"/>
      <c r="R1629" s="251"/>
      <c r="S1629" s="251"/>
      <c r="T1629" s="252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53" t="s">
        <v>174</v>
      </c>
      <c r="AU1629" s="253" t="s">
        <v>82</v>
      </c>
      <c r="AV1629" s="13" t="s">
        <v>80</v>
      </c>
      <c r="AW1629" s="13" t="s">
        <v>34</v>
      </c>
      <c r="AX1629" s="13" t="s">
        <v>73</v>
      </c>
      <c r="AY1629" s="253" t="s">
        <v>164</v>
      </c>
    </row>
    <row r="1630" s="13" customFormat="1">
      <c r="A1630" s="13"/>
      <c r="B1630" s="244"/>
      <c r="C1630" s="245"/>
      <c r="D1630" s="240" t="s">
        <v>174</v>
      </c>
      <c r="E1630" s="246" t="s">
        <v>21</v>
      </c>
      <c r="F1630" s="247" t="s">
        <v>1502</v>
      </c>
      <c r="G1630" s="245"/>
      <c r="H1630" s="246" t="s">
        <v>21</v>
      </c>
      <c r="I1630" s="248"/>
      <c r="J1630" s="245"/>
      <c r="K1630" s="245"/>
      <c r="L1630" s="249"/>
      <c r="M1630" s="250"/>
      <c r="N1630" s="251"/>
      <c r="O1630" s="251"/>
      <c r="P1630" s="251"/>
      <c r="Q1630" s="251"/>
      <c r="R1630" s="251"/>
      <c r="S1630" s="251"/>
      <c r="T1630" s="252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53" t="s">
        <v>174</v>
      </c>
      <c r="AU1630" s="253" t="s">
        <v>82</v>
      </c>
      <c r="AV1630" s="13" t="s">
        <v>80</v>
      </c>
      <c r="AW1630" s="13" t="s">
        <v>34</v>
      </c>
      <c r="AX1630" s="13" t="s">
        <v>73</v>
      </c>
      <c r="AY1630" s="253" t="s">
        <v>164</v>
      </c>
    </row>
    <row r="1631" s="14" customFormat="1">
      <c r="A1631" s="14"/>
      <c r="B1631" s="254"/>
      <c r="C1631" s="255"/>
      <c r="D1631" s="240" t="s">
        <v>174</v>
      </c>
      <c r="E1631" s="256" t="s">
        <v>21</v>
      </c>
      <c r="F1631" s="257" t="s">
        <v>186</v>
      </c>
      <c r="G1631" s="255"/>
      <c r="H1631" s="258">
        <v>3</v>
      </c>
      <c r="I1631" s="259"/>
      <c r="J1631" s="255"/>
      <c r="K1631" s="255"/>
      <c r="L1631" s="260"/>
      <c r="M1631" s="261"/>
      <c r="N1631" s="262"/>
      <c r="O1631" s="262"/>
      <c r="P1631" s="262"/>
      <c r="Q1631" s="262"/>
      <c r="R1631" s="262"/>
      <c r="S1631" s="262"/>
      <c r="T1631" s="263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64" t="s">
        <v>174</v>
      </c>
      <c r="AU1631" s="264" t="s">
        <v>82</v>
      </c>
      <c r="AV1631" s="14" t="s">
        <v>82</v>
      </c>
      <c r="AW1631" s="14" t="s">
        <v>34</v>
      </c>
      <c r="AX1631" s="14" t="s">
        <v>80</v>
      </c>
      <c r="AY1631" s="264" t="s">
        <v>164</v>
      </c>
    </row>
    <row r="1632" s="2" customFormat="1" ht="21.75" customHeight="1">
      <c r="A1632" s="39"/>
      <c r="B1632" s="40"/>
      <c r="C1632" s="227" t="s">
        <v>1503</v>
      </c>
      <c r="D1632" s="227" t="s">
        <v>166</v>
      </c>
      <c r="E1632" s="228" t="s">
        <v>1504</v>
      </c>
      <c r="F1632" s="229" t="s">
        <v>1505</v>
      </c>
      <c r="G1632" s="230" t="s">
        <v>169</v>
      </c>
      <c r="H1632" s="231">
        <v>0.47999999999999998</v>
      </c>
      <c r="I1632" s="232"/>
      <c r="J1632" s="233">
        <f>ROUND(I1632*H1632,2)</f>
        <v>0</v>
      </c>
      <c r="K1632" s="229" t="s">
        <v>170</v>
      </c>
      <c r="L1632" s="45"/>
      <c r="M1632" s="234" t="s">
        <v>21</v>
      </c>
      <c r="N1632" s="235" t="s">
        <v>44</v>
      </c>
      <c r="O1632" s="85"/>
      <c r="P1632" s="236">
        <f>O1632*H1632</f>
        <v>0</v>
      </c>
      <c r="Q1632" s="236">
        <v>0</v>
      </c>
      <c r="R1632" s="236">
        <f>Q1632*H1632</f>
        <v>0</v>
      </c>
      <c r="S1632" s="236">
        <v>2.5</v>
      </c>
      <c r="T1632" s="237">
        <f>S1632*H1632</f>
        <v>1.2</v>
      </c>
      <c r="U1632" s="39"/>
      <c r="V1632" s="39"/>
      <c r="W1632" s="39"/>
      <c r="X1632" s="39"/>
      <c r="Y1632" s="39"/>
      <c r="Z1632" s="39"/>
      <c r="AA1632" s="39"/>
      <c r="AB1632" s="39"/>
      <c r="AC1632" s="39"/>
      <c r="AD1632" s="39"/>
      <c r="AE1632" s="39"/>
      <c r="AR1632" s="238" t="s">
        <v>277</v>
      </c>
      <c r="AT1632" s="238" t="s">
        <v>166</v>
      </c>
      <c r="AU1632" s="238" t="s">
        <v>82</v>
      </c>
      <c r="AY1632" s="18" t="s">
        <v>164</v>
      </c>
      <c r="BE1632" s="239">
        <f>IF(N1632="základní",J1632,0)</f>
        <v>0</v>
      </c>
      <c r="BF1632" s="239">
        <f>IF(N1632="snížená",J1632,0)</f>
        <v>0</v>
      </c>
      <c r="BG1632" s="239">
        <f>IF(N1632="zákl. přenesená",J1632,0)</f>
        <v>0</v>
      </c>
      <c r="BH1632" s="239">
        <f>IF(N1632="sníž. přenesená",J1632,0)</f>
        <v>0</v>
      </c>
      <c r="BI1632" s="239">
        <f>IF(N1632="nulová",J1632,0)</f>
        <v>0</v>
      </c>
      <c r="BJ1632" s="18" t="s">
        <v>80</v>
      </c>
      <c r="BK1632" s="239">
        <f>ROUND(I1632*H1632,2)</f>
        <v>0</v>
      </c>
      <c r="BL1632" s="18" t="s">
        <v>277</v>
      </c>
      <c r="BM1632" s="238" t="s">
        <v>1506</v>
      </c>
    </row>
    <row r="1633" s="2" customFormat="1">
      <c r="A1633" s="39"/>
      <c r="B1633" s="40"/>
      <c r="C1633" s="41"/>
      <c r="D1633" s="240" t="s">
        <v>173</v>
      </c>
      <c r="E1633" s="41"/>
      <c r="F1633" s="241" t="s">
        <v>1505</v>
      </c>
      <c r="G1633" s="41"/>
      <c r="H1633" s="41"/>
      <c r="I1633" s="147"/>
      <c r="J1633" s="41"/>
      <c r="K1633" s="41"/>
      <c r="L1633" s="45"/>
      <c r="M1633" s="242"/>
      <c r="N1633" s="243"/>
      <c r="O1633" s="85"/>
      <c r="P1633" s="85"/>
      <c r="Q1633" s="85"/>
      <c r="R1633" s="85"/>
      <c r="S1633" s="85"/>
      <c r="T1633" s="86"/>
      <c r="U1633" s="39"/>
      <c r="V1633" s="39"/>
      <c r="W1633" s="39"/>
      <c r="X1633" s="39"/>
      <c r="Y1633" s="39"/>
      <c r="Z1633" s="39"/>
      <c r="AA1633" s="39"/>
      <c r="AB1633" s="39"/>
      <c r="AC1633" s="39"/>
      <c r="AD1633" s="39"/>
      <c r="AE1633" s="39"/>
      <c r="AT1633" s="18" t="s">
        <v>173</v>
      </c>
      <c r="AU1633" s="18" t="s">
        <v>82</v>
      </c>
    </row>
    <row r="1634" s="13" customFormat="1">
      <c r="A1634" s="13"/>
      <c r="B1634" s="244"/>
      <c r="C1634" s="245"/>
      <c r="D1634" s="240" t="s">
        <v>174</v>
      </c>
      <c r="E1634" s="246" t="s">
        <v>21</v>
      </c>
      <c r="F1634" s="247" t="s">
        <v>1507</v>
      </c>
      <c r="G1634" s="245"/>
      <c r="H1634" s="246" t="s">
        <v>21</v>
      </c>
      <c r="I1634" s="248"/>
      <c r="J1634" s="245"/>
      <c r="K1634" s="245"/>
      <c r="L1634" s="249"/>
      <c r="M1634" s="250"/>
      <c r="N1634" s="251"/>
      <c r="O1634" s="251"/>
      <c r="P1634" s="251"/>
      <c r="Q1634" s="251"/>
      <c r="R1634" s="251"/>
      <c r="S1634" s="251"/>
      <c r="T1634" s="252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53" t="s">
        <v>174</v>
      </c>
      <c r="AU1634" s="253" t="s">
        <v>82</v>
      </c>
      <c r="AV1634" s="13" t="s">
        <v>80</v>
      </c>
      <c r="AW1634" s="13" t="s">
        <v>34</v>
      </c>
      <c r="AX1634" s="13" t="s">
        <v>73</v>
      </c>
      <c r="AY1634" s="253" t="s">
        <v>164</v>
      </c>
    </row>
    <row r="1635" s="13" customFormat="1">
      <c r="A1635" s="13"/>
      <c r="B1635" s="244"/>
      <c r="C1635" s="245"/>
      <c r="D1635" s="240" t="s">
        <v>174</v>
      </c>
      <c r="E1635" s="246" t="s">
        <v>21</v>
      </c>
      <c r="F1635" s="247" t="s">
        <v>1502</v>
      </c>
      <c r="G1635" s="245"/>
      <c r="H1635" s="246" t="s">
        <v>21</v>
      </c>
      <c r="I1635" s="248"/>
      <c r="J1635" s="245"/>
      <c r="K1635" s="245"/>
      <c r="L1635" s="249"/>
      <c r="M1635" s="250"/>
      <c r="N1635" s="251"/>
      <c r="O1635" s="251"/>
      <c r="P1635" s="251"/>
      <c r="Q1635" s="251"/>
      <c r="R1635" s="251"/>
      <c r="S1635" s="251"/>
      <c r="T1635" s="252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53" t="s">
        <v>174</v>
      </c>
      <c r="AU1635" s="253" t="s">
        <v>82</v>
      </c>
      <c r="AV1635" s="13" t="s">
        <v>80</v>
      </c>
      <c r="AW1635" s="13" t="s">
        <v>34</v>
      </c>
      <c r="AX1635" s="13" t="s">
        <v>73</v>
      </c>
      <c r="AY1635" s="253" t="s">
        <v>164</v>
      </c>
    </row>
    <row r="1636" s="14" customFormat="1">
      <c r="A1636" s="14"/>
      <c r="B1636" s="254"/>
      <c r="C1636" s="255"/>
      <c r="D1636" s="240" t="s">
        <v>174</v>
      </c>
      <c r="E1636" s="256" t="s">
        <v>21</v>
      </c>
      <c r="F1636" s="257" t="s">
        <v>1508</v>
      </c>
      <c r="G1636" s="255"/>
      <c r="H1636" s="258">
        <v>0.47999999999999998</v>
      </c>
      <c r="I1636" s="259"/>
      <c r="J1636" s="255"/>
      <c r="K1636" s="255"/>
      <c r="L1636" s="260"/>
      <c r="M1636" s="261"/>
      <c r="N1636" s="262"/>
      <c r="O1636" s="262"/>
      <c r="P1636" s="262"/>
      <c r="Q1636" s="262"/>
      <c r="R1636" s="262"/>
      <c r="S1636" s="262"/>
      <c r="T1636" s="263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64" t="s">
        <v>174</v>
      </c>
      <c r="AU1636" s="264" t="s">
        <v>82</v>
      </c>
      <c r="AV1636" s="14" t="s">
        <v>82</v>
      </c>
      <c r="AW1636" s="14" t="s">
        <v>34</v>
      </c>
      <c r="AX1636" s="14" t="s">
        <v>80</v>
      </c>
      <c r="AY1636" s="264" t="s">
        <v>164</v>
      </c>
    </row>
    <row r="1637" s="2" customFormat="1" ht="16.5" customHeight="1">
      <c r="A1637" s="39"/>
      <c r="B1637" s="40"/>
      <c r="C1637" s="227" t="s">
        <v>1509</v>
      </c>
      <c r="D1637" s="227" t="s">
        <v>166</v>
      </c>
      <c r="E1637" s="228" t="s">
        <v>1510</v>
      </c>
      <c r="F1637" s="229" t="s">
        <v>1511</v>
      </c>
      <c r="G1637" s="230" t="s">
        <v>204</v>
      </c>
      <c r="H1637" s="231">
        <v>1.2</v>
      </c>
      <c r="I1637" s="232"/>
      <c r="J1637" s="233">
        <f>ROUND(I1637*H1637,2)</f>
        <v>0</v>
      </c>
      <c r="K1637" s="229" t="s">
        <v>170</v>
      </c>
      <c r="L1637" s="45"/>
      <c r="M1637" s="234" t="s">
        <v>21</v>
      </c>
      <c r="N1637" s="235" t="s">
        <v>44</v>
      </c>
      <c r="O1637" s="85"/>
      <c r="P1637" s="236">
        <f>O1637*H1637</f>
        <v>0</v>
      </c>
      <c r="Q1637" s="236">
        <v>0</v>
      </c>
      <c r="R1637" s="236">
        <f>Q1637*H1637</f>
        <v>0</v>
      </c>
      <c r="S1637" s="236">
        <v>0.40500000000000003</v>
      </c>
      <c r="T1637" s="237">
        <f>S1637*H1637</f>
        <v>0.48599999999999999</v>
      </c>
      <c r="U1637" s="39"/>
      <c r="V1637" s="39"/>
      <c r="W1637" s="39"/>
      <c r="X1637" s="39"/>
      <c r="Y1637" s="39"/>
      <c r="Z1637" s="39"/>
      <c r="AA1637" s="39"/>
      <c r="AB1637" s="39"/>
      <c r="AC1637" s="39"/>
      <c r="AD1637" s="39"/>
      <c r="AE1637" s="39"/>
      <c r="AR1637" s="238" t="s">
        <v>277</v>
      </c>
      <c r="AT1637" s="238" t="s">
        <v>166</v>
      </c>
      <c r="AU1637" s="238" t="s">
        <v>82</v>
      </c>
      <c r="AY1637" s="18" t="s">
        <v>164</v>
      </c>
      <c r="BE1637" s="239">
        <f>IF(N1637="základní",J1637,0)</f>
        <v>0</v>
      </c>
      <c r="BF1637" s="239">
        <f>IF(N1637="snížená",J1637,0)</f>
        <v>0</v>
      </c>
      <c r="BG1637" s="239">
        <f>IF(N1637="zákl. přenesená",J1637,0)</f>
        <v>0</v>
      </c>
      <c r="BH1637" s="239">
        <f>IF(N1637="sníž. přenesená",J1637,0)</f>
        <v>0</v>
      </c>
      <c r="BI1637" s="239">
        <f>IF(N1637="nulová",J1637,0)</f>
        <v>0</v>
      </c>
      <c r="BJ1637" s="18" t="s">
        <v>80</v>
      </c>
      <c r="BK1637" s="239">
        <f>ROUND(I1637*H1637,2)</f>
        <v>0</v>
      </c>
      <c r="BL1637" s="18" t="s">
        <v>277</v>
      </c>
      <c r="BM1637" s="238" t="s">
        <v>1512</v>
      </c>
    </row>
    <row r="1638" s="2" customFormat="1">
      <c r="A1638" s="39"/>
      <c r="B1638" s="40"/>
      <c r="C1638" s="41"/>
      <c r="D1638" s="240" t="s">
        <v>173</v>
      </c>
      <c r="E1638" s="41"/>
      <c r="F1638" s="241" t="s">
        <v>1511</v>
      </c>
      <c r="G1638" s="41"/>
      <c r="H1638" s="41"/>
      <c r="I1638" s="147"/>
      <c r="J1638" s="41"/>
      <c r="K1638" s="41"/>
      <c r="L1638" s="45"/>
      <c r="M1638" s="242"/>
      <c r="N1638" s="243"/>
      <c r="O1638" s="85"/>
      <c r="P1638" s="85"/>
      <c r="Q1638" s="85"/>
      <c r="R1638" s="85"/>
      <c r="S1638" s="85"/>
      <c r="T1638" s="86"/>
      <c r="U1638" s="39"/>
      <c r="V1638" s="39"/>
      <c r="W1638" s="39"/>
      <c r="X1638" s="39"/>
      <c r="Y1638" s="39"/>
      <c r="Z1638" s="39"/>
      <c r="AA1638" s="39"/>
      <c r="AB1638" s="39"/>
      <c r="AC1638" s="39"/>
      <c r="AD1638" s="39"/>
      <c r="AE1638" s="39"/>
      <c r="AT1638" s="18" t="s">
        <v>173</v>
      </c>
      <c r="AU1638" s="18" t="s">
        <v>82</v>
      </c>
    </row>
    <row r="1639" s="14" customFormat="1">
      <c r="A1639" s="14"/>
      <c r="B1639" s="254"/>
      <c r="C1639" s="255"/>
      <c r="D1639" s="240" t="s">
        <v>174</v>
      </c>
      <c r="E1639" s="256" t="s">
        <v>21</v>
      </c>
      <c r="F1639" s="257" t="s">
        <v>1513</v>
      </c>
      <c r="G1639" s="255"/>
      <c r="H1639" s="258">
        <v>1.2</v>
      </c>
      <c r="I1639" s="259"/>
      <c r="J1639" s="255"/>
      <c r="K1639" s="255"/>
      <c r="L1639" s="260"/>
      <c r="M1639" s="261"/>
      <c r="N1639" s="262"/>
      <c r="O1639" s="262"/>
      <c r="P1639" s="262"/>
      <c r="Q1639" s="262"/>
      <c r="R1639" s="262"/>
      <c r="S1639" s="262"/>
      <c r="T1639" s="263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64" t="s">
        <v>174</v>
      </c>
      <c r="AU1639" s="264" t="s">
        <v>82</v>
      </c>
      <c r="AV1639" s="14" t="s">
        <v>82</v>
      </c>
      <c r="AW1639" s="14" t="s">
        <v>34</v>
      </c>
      <c r="AX1639" s="14" t="s">
        <v>80</v>
      </c>
      <c r="AY1639" s="264" t="s">
        <v>164</v>
      </c>
    </row>
    <row r="1640" s="2" customFormat="1" ht="16.5" customHeight="1">
      <c r="A1640" s="39"/>
      <c r="B1640" s="40"/>
      <c r="C1640" s="227" t="s">
        <v>1514</v>
      </c>
      <c r="D1640" s="227" t="s">
        <v>166</v>
      </c>
      <c r="E1640" s="228" t="s">
        <v>1515</v>
      </c>
      <c r="F1640" s="229" t="s">
        <v>1516</v>
      </c>
      <c r="G1640" s="230" t="s">
        <v>253</v>
      </c>
      <c r="H1640" s="231">
        <v>4</v>
      </c>
      <c r="I1640" s="232"/>
      <c r="J1640" s="233">
        <f>ROUND(I1640*H1640,2)</f>
        <v>0</v>
      </c>
      <c r="K1640" s="229" t="s">
        <v>170</v>
      </c>
      <c r="L1640" s="45"/>
      <c r="M1640" s="234" t="s">
        <v>21</v>
      </c>
      <c r="N1640" s="235" t="s">
        <v>44</v>
      </c>
      <c r="O1640" s="85"/>
      <c r="P1640" s="236">
        <f>O1640*H1640</f>
        <v>0</v>
      </c>
      <c r="Q1640" s="236">
        <v>0</v>
      </c>
      <c r="R1640" s="236">
        <f>Q1640*H1640</f>
        <v>0</v>
      </c>
      <c r="S1640" s="236">
        <v>0.03065</v>
      </c>
      <c r="T1640" s="237">
        <f>S1640*H1640</f>
        <v>0.1226</v>
      </c>
      <c r="U1640" s="39"/>
      <c r="V1640" s="39"/>
      <c r="W1640" s="39"/>
      <c r="X1640" s="39"/>
      <c r="Y1640" s="39"/>
      <c r="Z1640" s="39"/>
      <c r="AA1640" s="39"/>
      <c r="AB1640" s="39"/>
      <c r="AC1640" s="39"/>
      <c r="AD1640" s="39"/>
      <c r="AE1640" s="39"/>
      <c r="AR1640" s="238" t="s">
        <v>277</v>
      </c>
      <c r="AT1640" s="238" t="s">
        <v>166</v>
      </c>
      <c r="AU1640" s="238" t="s">
        <v>82</v>
      </c>
      <c r="AY1640" s="18" t="s">
        <v>164</v>
      </c>
      <c r="BE1640" s="239">
        <f>IF(N1640="základní",J1640,0)</f>
        <v>0</v>
      </c>
      <c r="BF1640" s="239">
        <f>IF(N1640="snížená",J1640,0)</f>
        <v>0</v>
      </c>
      <c r="BG1640" s="239">
        <f>IF(N1640="zákl. přenesená",J1640,0)</f>
        <v>0</v>
      </c>
      <c r="BH1640" s="239">
        <f>IF(N1640="sníž. přenesená",J1640,0)</f>
        <v>0</v>
      </c>
      <c r="BI1640" s="239">
        <f>IF(N1640="nulová",J1640,0)</f>
        <v>0</v>
      </c>
      <c r="BJ1640" s="18" t="s">
        <v>80</v>
      </c>
      <c r="BK1640" s="239">
        <f>ROUND(I1640*H1640,2)</f>
        <v>0</v>
      </c>
      <c r="BL1640" s="18" t="s">
        <v>277</v>
      </c>
      <c r="BM1640" s="238" t="s">
        <v>1517</v>
      </c>
    </row>
    <row r="1641" s="2" customFormat="1">
      <c r="A1641" s="39"/>
      <c r="B1641" s="40"/>
      <c r="C1641" s="41"/>
      <c r="D1641" s="240" t="s">
        <v>173</v>
      </c>
      <c r="E1641" s="41"/>
      <c r="F1641" s="241" t="s">
        <v>1516</v>
      </c>
      <c r="G1641" s="41"/>
      <c r="H1641" s="41"/>
      <c r="I1641" s="147"/>
      <c r="J1641" s="41"/>
      <c r="K1641" s="41"/>
      <c r="L1641" s="45"/>
      <c r="M1641" s="242"/>
      <c r="N1641" s="243"/>
      <c r="O1641" s="85"/>
      <c r="P1641" s="85"/>
      <c r="Q1641" s="85"/>
      <c r="R1641" s="85"/>
      <c r="S1641" s="85"/>
      <c r="T1641" s="86"/>
      <c r="U1641" s="39"/>
      <c r="V1641" s="39"/>
      <c r="W1641" s="39"/>
      <c r="X1641" s="39"/>
      <c r="Y1641" s="39"/>
      <c r="Z1641" s="39"/>
      <c r="AA1641" s="39"/>
      <c r="AB1641" s="39"/>
      <c r="AC1641" s="39"/>
      <c r="AD1641" s="39"/>
      <c r="AE1641" s="39"/>
      <c r="AT1641" s="18" t="s">
        <v>173</v>
      </c>
      <c r="AU1641" s="18" t="s">
        <v>82</v>
      </c>
    </row>
    <row r="1642" s="13" customFormat="1">
      <c r="A1642" s="13"/>
      <c r="B1642" s="244"/>
      <c r="C1642" s="245"/>
      <c r="D1642" s="240" t="s">
        <v>174</v>
      </c>
      <c r="E1642" s="246" t="s">
        <v>21</v>
      </c>
      <c r="F1642" s="247" t="s">
        <v>1518</v>
      </c>
      <c r="G1642" s="245"/>
      <c r="H1642" s="246" t="s">
        <v>21</v>
      </c>
      <c r="I1642" s="248"/>
      <c r="J1642" s="245"/>
      <c r="K1642" s="245"/>
      <c r="L1642" s="249"/>
      <c r="M1642" s="250"/>
      <c r="N1642" s="251"/>
      <c r="O1642" s="251"/>
      <c r="P1642" s="251"/>
      <c r="Q1642" s="251"/>
      <c r="R1642" s="251"/>
      <c r="S1642" s="251"/>
      <c r="T1642" s="252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53" t="s">
        <v>174</v>
      </c>
      <c r="AU1642" s="253" t="s">
        <v>82</v>
      </c>
      <c r="AV1642" s="13" t="s">
        <v>80</v>
      </c>
      <c r="AW1642" s="13" t="s">
        <v>34</v>
      </c>
      <c r="AX1642" s="13" t="s">
        <v>73</v>
      </c>
      <c r="AY1642" s="253" t="s">
        <v>164</v>
      </c>
    </row>
    <row r="1643" s="13" customFormat="1">
      <c r="A1643" s="13"/>
      <c r="B1643" s="244"/>
      <c r="C1643" s="245"/>
      <c r="D1643" s="240" t="s">
        <v>174</v>
      </c>
      <c r="E1643" s="246" t="s">
        <v>21</v>
      </c>
      <c r="F1643" s="247" t="s">
        <v>1078</v>
      </c>
      <c r="G1643" s="245"/>
      <c r="H1643" s="246" t="s">
        <v>21</v>
      </c>
      <c r="I1643" s="248"/>
      <c r="J1643" s="245"/>
      <c r="K1643" s="245"/>
      <c r="L1643" s="249"/>
      <c r="M1643" s="250"/>
      <c r="N1643" s="251"/>
      <c r="O1643" s="251"/>
      <c r="P1643" s="251"/>
      <c r="Q1643" s="251"/>
      <c r="R1643" s="251"/>
      <c r="S1643" s="251"/>
      <c r="T1643" s="252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53" t="s">
        <v>174</v>
      </c>
      <c r="AU1643" s="253" t="s">
        <v>82</v>
      </c>
      <c r="AV1643" s="13" t="s">
        <v>80</v>
      </c>
      <c r="AW1643" s="13" t="s">
        <v>34</v>
      </c>
      <c r="AX1643" s="13" t="s">
        <v>73</v>
      </c>
      <c r="AY1643" s="253" t="s">
        <v>164</v>
      </c>
    </row>
    <row r="1644" s="14" customFormat="1">
      <c r="A1644" s="14"/>
      <c r="B1644" s="254"/>
      <c r="C1644" s="255"/>
      <c r="D1644" s="240" t="s">
        <v>174</v>
      </c>
      <c r="E1644" s="256" t="s">
        <v>21</v>
      </c>
      <c r="F1644" s="257" t="s">
        <v>1519</v>
      </c>
      <c r="G1644" s="255"/>
      <c r="H1644" s="258">
        <v>4</v>
      </c>
      <c r="I1644" s="259"/>
      <c r="J1644" s="255"/>
      <c r="K1644" s="255"/>
      <c r="L1644" s="260"/>
      <c r="M1644" s="261"/>
      <c r="N1644" s="262"/>
      <c r="O1644" s="262"/>
      <c r="P1644" s="262"/>
      <c r="Q1644" s="262"/>
      <c r="R1644" s="262"/>
      <c r="S1644" s="262"/>
      <c r="T1644" s="263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64" t="s">
        <v>174</v>
      </c>
      <c r="AU1644" s="264" t="s">
        <v>82</v>
      </c>
      <c r="AV1644" s="14" t="s">
        <v>82</v>
      </c>
      <c r="AW1644" s="14" t="s">
        <v>34</v>
      </c>
      <c r="AX1644" s="14" t="s">
        <v>80</v>
      </c>
      <c r="AY1644" s="264" t="s">
        <v>164</v>
      </c>
    </row>
    <row r="1645" s="2" customFormat="1" ht="16.5" customHeight="1">
      <c r="A1645" s="39"/>
      <c r="B1645" s="40"/>
      <c r="C1645" s="227" t="s">
        <v>1520</v>
      </c>
      <c r="D1645" s="227" t="s">
        <v>166</v>
      </c>
      <c r="E1645" s="228" t="s">
        <v>1348</v>
      </c>
      <c r="F1645" s="229" t="s">
        <v>1349</v>
      </c>
      <c r="G1645" s="230" t="s">
        <v>181</v>
      </c>
      <c r="H1645" s="231">
        <v>1.9139999999999999</v>
      </c>
      <c r="I1645" s="232"/>
      <c r="J1645" s="233">
        <f>ROUND(I1645*H1645,2)</f>
        <v>0</v>
      </c>
      <c r="K1645" s="229" t="s">
        <v>170</v>
      </c>
      <c r="L1645" s="45"/>
      <c r="M1645" s="234" t="s">
        <v>21</v>
      </c>
      <c r="N1645" s="235" t="s">
        <v>44</v>
      </c>
      <c r="O1645" s="85"/>
      <c r="P1645" s="236">
        <f>O1645*H1645</f>
        <v>0</v>
      </c>
      <c r="Q1645" s="236">
        <v>0</v>
      </c>
      <c r="R1645" s="236">
        <f>Q1645*H1645</f>
        <v>0</v>
      </c>
      <c r="S1645" s="236">
        <v>0</v>
      </c>
      <c r="T1645" s="237">
        <f>S1645*H1645</f>
        <v>0</v>
      </c>
      <c r="U1645" s="39"/>
      <c r="V1645" s="39"/>
      <c r="W1645" s="39"/>
      <c r="X1645" s="39"/>
      <c r="Y1645" s="39"/>
      <c r="Z1645" s="39"/>
      <c r="AA1645" s="39"/>
      <c r="AB1645" s="39"/>
      <c r="AC1645" s="39"/>
      <c r="AD1645" s="39"/>
      <c r="AE1645" s="39"/>
      <c r="AR1645" s="238" t="s">
        <v>277</v>
      </c>
      <c r="AT1645" s="238" t="s">
        <v>166</v>
      </c>
      <c r="AU1645" s="238" t="s">
        <v>82</v>
      </c>
      <c r="AY1645" s="18" t="s">
        <v>164</v>
      </c>
      <c r="BE1645" s="239">
        <f>IF(N1645="základní",J1645,0)</f>
        <v>0</v>
      </c>
      <c r="BF1645" s="239">
        <f>IF(N1645="snížená",J1645,0)</f>
        <v>0</v>
      </c>
      <c r="BG1645" s="239">
        <f>IF(N1645="zákl. přenesená",J1645,0)</f>
        <v>0</v>
      </c>
      <c r="BH1645" s="239">
        <f>IF(N1645="sníž. přenesená",J1645,0)</f>
        <v>0</v>
      </c>
      <c r="BI1645" s="239">
        <f>IF(N1645="nulová",J1645,0)</f>
        <v>0</v>
      </c>
      <c r="BJ1645" s="18" t="s">
        <v>80</v>
      </c>
      <c r="BK1645" s="239">
        <f>ROUND(I1645*H1645,2)</f>
        <v>0</v>
      </c>
      <c r="BL1645" s="18" t="s">
        <v>277</v>
      </c>
      <c r="BM1645" s="238" t="s">
        <v>1521</v>
      </c>
    </row>
    <row r="1646" s="2" customFormat="1">
      <c r="A1646" s="39"/>
      <c r="B1646" s="40"/>
      <c r="C1646" s="41"/>
      <c r="D1646" s="240" t="s">
        <v>173</v>
      </c>
      <c r="E1646" s="41"/>
      <c r="F1646" s="241" t="s">
        <v>1351</v>
      </c>
      <c r="G1646" s="41"/>
      <c r="H1646" s="41"/>
      <c r="I1646" s="147"/>
      <c r="J1646" s="41"/>
      <c r="K1646" s="41"/>
      <c r="L1646" s="45"/>
      <c r="M1646" s="242"/>
      <c r="N1646" s="243"/>
      <c r="O1646" s="85"/>
      <c r="P1646" s="85"/>
      <c r="Q1646" s="85"/>
      <c r="R1646" s="85"/>
      <c r="S1646" s="85"/>
      <c r="T1646" s="86"/>
      <c r="U1646" s="39"/>
      <c r="V1646" s="39"/>
      <c r="W1646" s="39"/>
      <c r="X1646" s="39"/>
      <c r="Y1646" s="39"/>
      <c r="Z1646" s="39"/>
      <c r="AA1646" s="39"/>
      <c r="AB1646" s="39"/>
      <c r="AC1646" s="39"/>
      <c r="AD1646" s="39"/>
      <c r="AE1646" s="39"/>
      <c r="AT1646" s="18" t="s">
        <v>173</v>
      </c>
      <c r="AU1646" s="18" t="s">
        <v>82</v>
      </c>
    </row>
    <row r="1647" s="2" customFormat="1">
      <c r="A1647" s="39"/>
      <c r="B1647" s="40"/>
      <c r="C1647" s="41"/>
      <c r="D1647" s="240" t="s">
        <v>191</v>
      </c>
      <c r="E1647" s="41"/>
      <c r="F1647" s="275" t="s">
        <v>1352</v>
      </c>
      <c r="G1647" s="41"/>
      <c r="H1647" s="41"/>
      <c r="I1647" s="147"/>
      <c r="J1647" s="41"/>
      <c r="K1647" s="41"/>
      <c r="L1647" s="45"/>
      <c r="M1647" s="242"/>
      <c r="N1647" s="243"/>
      <c r="O1647" s="85"/>
      <c r="P1647" s="85"/>
      <c r="Q1647" s="85"/>
      <c r="R1647" s="85"/>
      <c r="S1647" s="85"/>
      <c r="T1647" s="86"/>
      <c r="U1647" s="39"/>
      <c r="V1647" s="39"/>
      <c r="W1647" s="39"/>
      <c r="X1647" s="39"/>
      <c r="Y1647" s="39"/>
      <c r="Z1647" s="39"/>
      <c r="AA1647" s="39"/>
      <c r="AB1647" s="39"/>
      <c r="AC1647" s="39"/>
      <c r="AD1647" s="39"/>
      <c r="AE1647" s="39"/>
      <c r="AT1647" s="18" t="s">
        <v>191</v>
      </c>
      <c r="AU1647" s="18" t="s">
        <v>82</v>
      </c>
    </row>
    <row r="1648" s="2" customFormat="1" ht="16.5" customHeight="1">
      <c r="A1648" s="39"/>
      <c r="B1648" s="40"/>
      <c r="C1648" s="227" t="s">
        <v>1522</v>
      </c>
      <c r="D1648" s="227" t="s">
        <v>166</v>
      </c>
      <c r="E1648" s="228" t="s">
        <v>1354</v>
      </c>
      <c r="F1648" s="229" t="s">
        <v>1355</v>
      </c>
      <c r="G1648" s="230" t="s">
        <v>181</v>
      </c>
      <c r="H1648" s="231">
        <v>1.9139999999999999</v>
      </c>
      <c r="I1648" s="232"/>
      <c r="J1648" s="233">
        <f>ROUND(I1648*H1648,2)</f>
        <v>0</v>
      </c>
      <c r="K1648" s="229" t="s">
        <v>170</v>
      </c>
      <c r="L1648" s="45"/>
      <c r="M1648" s="234" t="s">
        <v>21</v>
      </c>
      <c r="N1648" s="235" t="s">
        <v>44</v>
      </c>
      <c r="O1648" s="85"/>
      <c r="P1648" s="236">
        <f>O1648*H1648</f>
        <v>0</v>
      </c>
      <c r="Q1648" s="236">
        <v>0</v>
      </c>
      <c r="R1648" s="236">
        <f>Q1648*H1648</f>
        <v>0</v>
      </c>
      <c r="S1648" s="236">
        <v>0</v>
      </c>
      <c r="T1648" s="237">
        <f>S1648*H1648</f>
        <v>0</v>
      </c>
      <c r="U1648" s="39"/>
      <c r="V1648" s="39"/>
      <c r="W1648" s="39"/>
      <c r="X1648" s="39"/>
      <c r="Y1648" s="39"/>
      <c r="Z1648" s="39"/>
      <c r="AA1648" s="39"/>
      <c r="AB1648" s="39"/>
      <c r="AC1648" s="39"/>
      <c r="AD1648" s="39"/>
      <c r="AE1648" s="39"/>
      <c r="AR1648" s="238" t="s">
        <v>277</v>
      </c>
      <c r="AT1648" s="238" t="s">
        <v>166</v>
      </c>
      <c r="AU1648" s="238" t="s">
        <v>82</v>
      </c>
      <c r="AY1648" s="18" t="s">
        <v>164</v>
      </c>
      <c r="BE1648" s="239">
        <f>IF(N1648="základní",J1648,0)</f>
        <v>0</v>
      </c>
      <c r="BF1648" s="239">
        <f>IF(N1648="snížená",J1648,0)</f>
        <v>0</v>
      </c>
      <c r="BG1648" s="239">
        <f>IF(N1648="zákl. přenesená",J1648,0)</f>
        <v>0</v>
      </c>
      <c r="BH1648" s="239">
        <f>IF(N1648="sníž. přenesená",J1648,0)</f>
        <v>0</v>
      </c>
      <c r="BI1648" s="239">
        <f>IF(N1648="nulová",J1648,0)</f>
        <v>0</v>
      </c>
      <c r="BJ1648" s="18" t="s">
        <v>80</v>
      </c>
      <c r="BK1648" s="239">
        <f>ROUND(I1648*H1648,2)</f>
        <v>0</v>
      </c>
      <c r="BL1648" s="18" t="s">
        <v>277</v>
      </c>
      <c r="BM1648" s="238" t="s">
        <v>1523</v>
      </c>
    </row>
    <row r="1649" s="2" customFormat="1">
      <c r="A1649" s="39"/>
      <c r="B1649" s="40"/>
      <c r="C1649" s="41"/>
      <c r="D1649" s="240" t="s">
        <v>173</v>
      </c>
      <c r="E1649" s="41"/>
      <c r="F1649" s="241" t="s">
        <v>1357</v>
      </c>
      <c r="G1649" s="41"/>
      <c r="H1649" s="41"/>
      <c r="I1649" s="147"/>
      <c r="J1649" s="41"/>
      <c r="K1649" s="41"/>
      <c r="L1649" s="45"/>
      <c r="M1649" s="242"/>
      <c r="N1649" s="243"/>
      <c r="O1649" s="85"/>
      <c r="P1649" s="85"/>
      <c r="Q1649" s="85"/>
      <c r="R1649" s="85"/>
      <c r="S1649" s="85"/>
      <c r="T1649" s="86"/>
      <c r="U1649" s="39"/>
      <c r="V1649" s="39"/>
      <c r="W1649" s="39"/>
      <c r="X1649" s="39"/>
      <c r="Y1649" s="39"/>
      <c r="Z1649" s="39"/>
      <c r="AA1649" s="39"/>
      <c r="AB1649" s="39"/>
      <c r="AC1649" s="39"/>
      <c r="AD1649" s="39"/>
      <c r="AE1649" s="39"/>
      <c r="AT1649" s="18" t="s">
        <v>173</v>
      </c>
      <c r="AU1649" s="18" t="s">
        <v>82</v>
      </c>
    </row>
    <row r="1650" s="2" customFormat="1">
      <c r="A1650" s="39"/>
      <c r="B1650" s="40"/>
      <c r="C1650" s="41"/>
      <c r="D1650" s="240" t="s">
        <v>191</v>
      </c>
      <c r="E1650" s="41"/>
      <c r="F1650" s="275" t="s">
        <v>1358</v>
      </c>
      <c r="G1650" s="41"/>
      <c r="H1650" s="41"/>
      <c r="I1650" s="147"/>
      <c r="J1650" s="41"/>
      <c r="K1650" s="41"/>
      <c r="L1650" s="45"/>
      <c r="M1650" s="242"/>
      <c r="N1650" s="243"/>
      <c r="O1650" s="85"/>
      <c r="P1650" s="85"/>
      <c r="Q1650" s="85"/>
      <c r="R1650" s="85"/>
      <c r="S1650" s="85"/>
      <c r="T1650" s="86"/>
      <c r="U1650" s="39"/>
      <c r="V1650" s="39"/>
      <c r="W1650" s="39"/>
      <c r="X1650" s="39"/>
      <c r="Y1650" s="39"/>
      <c r="Z1650" s="39"/>
      <c r="AA1650" s="39"/>
      <c r="AB1650" s="39"/>
      <c r="AC1650" s="39"/>
      <c r="AD1650" s="39"/>
      <c r="AE1650" s="39"/>
      <c r="AT1650" s="18" t="s">
        <v>191</v>
      </c>
      <c r="AU1650" s="18" t="s">
        <v>82</v>
      </c>
    </row>
    <row r="1651" s="2" customFormat="1" ht="21.75" customHeight="1">
      <c r="A1651" s="39"/>
      <c r="B1651" s="40"/>
      <c r="C1651" s="227" t="s">
        <v>1524</v>
      </c>
      <c r="D1651" s="227" t="s">
        <v>166</v>
      </c>
      <c r="E1651" s="228" t="s">
        <v>1360</v>
      </c>
      <c r="F1651" s="229" t="s">
        <v>1361</v>
      </c>
      <c r="G1651" s="230" t="s">
        <v>181</v>
      </c>
      <c r="H1651" s="231">
        <v>21.053999999999998</v>
      </c>
      <c r="I1651" s="232"/>
      <c r="J1651" s="233">
        <f>ROUND(I1651*H1651,2)</f>
        <v>0</v>
      </c>
      <c r="K1651" s="229" t="s">
        <v>170</v>
      </c>
      <c r="L1651" s="45"/>
      <c r="M1651" s="234" t="s">
        <v>21</v>
      </c>
      <c r="N1651" s="235" t="s">
        <v>44</v>
      </c>
      <c r="O1651" s="85"/>
      <c r="P1651" s="236">
        <f>O1651*H1651</f>
        <v>0</v>
      </c>
      <c r="Q1651" s="236">
        <v>0</v>
      </c>
      <c r="R1651" s="236">
        <f>Q1651*H1651</f>
        <v>0</v>
      </c>
      <c r="S1651" s="236">
        <v>0</v>
      </c>
      <c r="T1651" s="237">
        <f>S1651*H1651</f>
        <v>0</v>
      </c>
      <c r="U1651" s="39"/>
      <c r="V1651" s="39"/>
      <c r="W1651" s="39"/>
      <c r="X1651" s="39"/>
      <c r="Y1651" s="39"/>
      <c r="Z1651" s="39"/>
      <c r="AA1651" s="39"/>
      <c r="AB1651" s="39"/>
      <c r="AC1651" s="39"/>
      <c r="AD1651" s="39"/>
      <c r="AE1651" s="39"/>
      <c r="AR1651" s="238" t="s">
        <v>277</v>
      </c>
      <c r="AT1651" s="238" t="s">
        <v>166</v>
      </c>
      <c r="AU1651" s="238" t="s">
        <v>82</v>
      </c>
      <c r="AY1651" s="18" t="s">
        <v>164</v>
      </c>
      <c r="BE1651" s="239">
        <f>IF(N1651="základní",J1651,0)</f>
        <v>0</v>
      </c>
      <c r="BF1651" s="239">
        <f>IF(N1651="snížená",J1651,0)</f>
        <v>0</v>
      </c>
      <c r="BG1651" s="239">
        <f>IF(N1651="zákl. přenesená",J1651,0)</f>
        <v>0</v>
      </c>
      <c r="BH1651" s="239">
        <f>IF(N1651="sníž. přenesená",J1651,0)</f>
        <v>0</v>
      </c>
      <c r="BI1651" s="239">
        <f>IF(N1651="nulová",J1651,0)</f>
        <v>0</v>
      </c>
      <c r="BJ1651" s="18" t="s">
        <v>80</v>
      </c>
      <c r="BK1651" s="239">
        <f>ROUND(I1651*H1651,2)</f>
        <v>0</v>
      </c>
      <c r="BL1651" s="18" t="s">
        <v>277</v>
      </c>
      <c r="BM1651" s="238" t="s">
        <v>1525</v>
      </c>
    </row>
    <row r="1652" s="2" customFormat="1">
      <c r="A1652" s="39"/>
      <c r="B1652" s="40"/>
      <c r="C1652" s="41"/>
      <c r="D1652" s="240" t="s">
        <v>173</v>
      </c>
      <c r="E1652" s="41"/>
      <c r="F1652" s="241" t="s">
        <v>1361</v>
      </c>
      <c r="G1652" s="41"/>
      <c r="H1652" s="41"/>
      <c r="I1652" s="147"/>
      <c r="J1652" s="41"/>
      <c r="K1652" s="41"/>
      <c r="L1652" s="45"/>
      <c r="M1652" s="242"/>
      <c r="N1652" s="243"/>
      <c r="O1652" s="85"/>
      <c r="P1652" s="85"/>
      <c r="Q1652" s="85"/>
      <c r="R1652" s="85"/>
      <c r="S1652" s="85"/>
      <c r="T1652" s="86"/>
      <c r="U1652" s="39"/>
      <c r="V1652" s="39"/>
      <c r="W1652" s="39"/>
      <c r="X1652" s="39"/>
      <c r="Y1652" s="39"/>
      <c r="Z1652" s="39"/>
      <c r="AA1652" s="39"/>
      <c r="AB1652" s="39"/>
      <c r="AC1652" s="39"/>
      <c r="AD1652" s="39"/>
      <c r="AE1652" s="39"/>
      <c r="AT1652" s="18" t="s">
        <v>173</v>
      </c>
      <c r="AU1652" s="18" t="s">
        <v>82</v>
      </c>
    </row>
    <row r="1653" s="2" customFormat="1">
      <c r="A1653" s="39"/>
      <c r="B1653" s="40"/>
      <c r="C1653" s="41"/>
      <c r="D1653" s="240" t="s">
        <v>1094</v>
      </c>
      <c r="E1653" s="41"/>
      <c r="F1653" s="275" t="s">
        <v>1363</v>
      </c>
      <c r="G1653" s="41"/>
      <c r="H1653" s="41"/>
      <c r="I1653" s="147"/>
      <c r="J1653" s="41"/>
      <c r="K1653" s="41"/>
      <c r="L1653" s="45"/>
      <c r="M1653" s="242"/>
      <c r="N1653" s="243"/>
      <c r="O1653" s="85"/>
      <c r="P1653" s="85"/>
      <c r="Q1653" s="85"/>
      <c r="R1653" s="85"/>
      <c r="S1653" s="85"/>
      <c r="T1653" s="86"/>
      <c r="U1653" s="39"/>
      <c r="V1653" s="39"/>
      <c r="W1653" s="39"/>
      <c r="X1653" s="39"/>
      <c r="Y1653" s="39"/>
      <c r="Z1653" s="39"/>
      <c r="AA1653" s="39"/>
      <c r="AB1653" s="39"/>
      <c r="AC1653" s="39"/>
      <c r="AD1653" s="39"/>
      <c r="AE1653" s="39"/>
      <c r="AT1653" s="18" t="s">
        <v>1094</v>
      </c>
      <c r="AU1653" s="18" t="s">
        <v>82</v>
      </c>
    </row>
    <row r="1654" s="14" customFormat="1">
      <c r="A1654" s="14"/>
      <c r="B1654" s="254"/>
      <c r="C1654" s="255"/>
      <c r="D1654" s="240" t="s">
        <v>174</v>
      </c>
      <c r="E1654" s="255"/>
      <c r="F1654" s="257" t="s">
        <v>1526</v>
      </c>
      <c r="G1654" s="255"/>
      <c r="H1654" s="258">
        <v>21.053999999999998</v>
      </c>
      <c r="I1654" s="259"/>
      <c r="J1654" s="255"/>
      <c r="K1654" s="255"/>
      <c r="L1654" s="260"/>
      <c r="M1654" s="261"/>
      <c r="N1654" s="262"/>
      <c r="O1654" s="262"/>
      <c r="P1654" s="262"/>
      <c r="Q1654" s="262"/>
      <c r="R1654" s="262"/>
      <c r="S1654" s="262"/>
      <c r="T1654" s="263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64" t="s">
        <v>174</v>
      </c>
      <c r="AU1654" s="264" t="s">
        <v>82</v>
      </c>
      <c r="AV1654" s="14" t="s">
        <v>82</v>
      </c>
      <c r="AW1654" s="14" t="s">
        <v>4</v>
      </c>
      <c r="AX1654" s="14" t="s">
        <v>80</v>
      </c>
      <c r="AY1654" s="264" t="s">
        <v>164</v>
      </c>
    </row>
    <row r="1655" s="2" customFormat="1" ht="21.75" customHeight="1">
      <c r="A1655" s="39"/>
      <c r="B1655" s="40"/>
      <c r="C1655" s="227" t="s">
        <v>1527</v>
      </c>
      <c r="D1655" s="227" t="s">
        <v>166</v>
      </c>
      <c r="E1655" s="228" t="s">
        <v>1366</v>
      </c>
      <c r="F1655" s="229" t="s">
        <v>1367</v>
      </c>
      <c r="G1655" s="230" t="s">
        <v>181</v>
      </c>
      <c r="H1655" s="231">
        <v>1.9139999999999999</v>
      </c>
      <c r="I1655" s="232"/>
      <c r="J1655" s="233">
        <f>ROUND(I1655*H1655,2)</f>
        <v>0</v>
      </c>
      <c r="K1655" s="229" t="s">
        <v>170</v>
      </c>
      <c r="L1655" s="45"/>
      <c r="M1655" s="234" t="s">
        <v>21</v>
      </c>
      <c r="N1655" s="235" t="s">
        <v>44</v>
      </c>
      <c r="O1655" s="85"/>
      <c r="P1655" s="236">
        <f>O1655*H1655</f>
        <v>0</v>
      </c>
      <c r="Q1655" s="236">
        <v>0</v>
      </c>
      <c r="R1655" s="236">
        <f>Q1655*H1655</f>
        <v>0</v>
      </c>
      <c r="S1655" s="236">
        <v>0</v>
      </c>
      <c r="T1655" s="237">
        <f>S1655*H1655</f>
        <v>0</v>
      </c>
      <c r="U1655" s="39"/>
      <c r="V1655" s="39"/>
      <c r="W1655" s="39"/>
      <c r="X1655" s="39"/>
      <c r="Y1655" s="39"/>
      <c r="Z1655" s="39"/>
      <c r="AA1655" s="39"/>
      <c r="AB1655" s="39"/>
      <c r="AC1655" s="39"/>
      <c r="AD1655" s="39"/>
      <c r="AE1655" s="39"/>
      <c r="AR1655" s="238" t="s">
        <v>277</v>
      </c>
      <c r="AT1655" s="238" t="s">
        <v>166</v>
      </c>
      <c r="AU1655" s="238" t="s">
        <v>82</v>
      </c>
      <c r="AY1655" s="18" t="s">
        <v>164</v>
      </c>
      <c r="BE1655" s="239">
        <f>IF(N1655="základní",J1655,0)</f>
        <v>0</v>
      </c>
      <c r="BF1655" s="239">
        <f>IF(N1655="snížená",J1655,0)</f>
        <v>0</v>
      </c>
      <c r="BG1655" s="239">
        <f>IF(N1655="zákl. přenesená",J1655,0)</f>
        <v>0</v>
      </c>
      <c r="BH1655" s="239">
        <f>IF(N1655="sníž. přenesená",J1655,0)</f>
        <v>0</v>
      </c>
      <c r="BI1655" s="239">
        <f>IF(N1655="nulová",J1655,0)</f>
        <v>0</v>
      </c>
      <c r="BJ1655" s="18" t="s">
        <v>80</v>
      </c>
      <c r="BK1655" s="239">
        <f>ROUND(I1655*H1655,2)</f>
        <v>0</v>
      </c>
      <c r="BL1655" s="18" t="s">
        <v>277</v>
      </c>
      <c r="BM1655" s="238" t="s">
        <v>1528</v>
      </c>
    </row>
    <row r="1656" s="2" customFormat="1">
      <c r="A1656" s="39"/>
      <c r="B1656" s="40"/>
      <c r="C1656" s="41"/>
      <c r="D1656" s="240" t="s">
        <v>173</v>
      </c>
      <c r="E1656" s="41"/>
      <c r="F1656" s="241" t="s">
        <v>1367</v>
      </c>
      <c r="G1656" s="41"/>
      <c r="H1656" s="41"/>
      <c r="I1656" s="147"/>
      <c r="J1656" s="41"/>
      <c r="K1656" s="41"/>
      <c r="L1656" s="45"/>
      <c r="M1656" s="242"/>
      <c r="N1656" s="243"/>
      <c r="O1656" s="85"/>
      <c r="P1656" s="85"/>
      <c r="Q1656" s="85"/>
      <c r="R1656" s="85"/>
      <c r="S1656" s="85"/>
      <c r="T1656" s="86"/>
      <c r="U1656" s="39"/>
      <c r="V1656" s="39"/>
      <c r="W1656" s="39"/>
      <c r="X1656" s="39"/>
      <c r="Y1656" s="39"/>
      <c r="Z1656" s="39"/>
      <c r="AA1656" s="39"/>
      <c r="AB1656" s="39"/>
      <c r="AC1656" s="39"/>
      <c r="AD1656" s="39"/>
      <c r="AE1656" s="39"/>
      <c r="AT1656" s="18" t="s">
        <v>173</v>
      </c>
      <c r="AU1656" s="18" t="s">
        <v>82</v>
      </c>
    </row>
    <row r="1657" s="13" customFormat="1">
      <c r="A1657" s="13"/>
      <c r="B1657" s="244"/>
      <c r="C1657" s="245"/>
      <c r="D1657" s="240" t="s">
        <v>174</v>
      </c>
      <c r="E1657" s="246" t="s">
        <v>21</v>
      </c>
      <c r="F1657" s="247" t="s">
        <v>1529</v>
      </c>
      <c r="G1657" s="245"/>
      <c r="H1657" s="246" t="s">
        <v>21</v>
      </c>
      <c r="I1657" s="248"/>
      <c r="J1657" s="245"/>
      <c r="K1657" s="245"/>
      <c r="L1657" s="249"/>
      <c r="M1657" s="250"/>
      <c r="N1657" s="251"/>
      <c r="O1657" s="251"/>
      <c r="P1657" s="251"/>
      <c r="Q1657" s="251"/>
      <c r="R1657" s="251"/>
      <c r="S1657" s="251"/>
      <c r="T1657" s="252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53" t="s">
        <v>174</v>
      </c>
      <c r="AU1657" s="253" t="s">
        <v>82</v>
      </c>
      <c r="AV1657" s="13" t="s">
        <v>80</v>
      </c>
      <c r="AW1657" s="13" t="s">
        <v>34</v>
      </c>
      <c r="AX1657" s="13" t="s">
        <v>73</v>
      </c>
      <c r="AY1657" s="253" t="s">
        <v>164</v>
      </c>
    </row>
    <row r="1658" s="14" customFormat="1">
      <c r="A1658" s="14"/>
      <c r="B1658" s="254"/>
      <c r="C1658" s="255"/>
      <c r="D1658" s="240" t="s">
        <v>174</v>
      </c>
      <c r="E1658" s="256" t="s">
        <v>21</v>
      </c>
      <c r="F1658" s="257" t="s">
        <v>1530</v>
      </c>
      <c r="G1658" s="255"/>
      <c r="H1658" s="258">
        <v>1.9139999999999999</v>
      </c>
      <c r="I1658" s="259"/>
      <c r="J1658" s="255"/>
      <c r="K1658" s="255"/>
      <c r="L1658" s="260"/>
      <c r="M1658" s="261"/>
      <c r="N1658" s="262"/>
      <c r="O1658" s="262"/>
      <c r="P1658" s="262"/>
      <c r="Q1658" s="262"/>
      <c r="R1658" s="262"/>
      <c r="S1658" s="262"/>
      <c r="T1658" s="263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64" t="s">
        <v>174</v>
      </c>
      <c r="AU1658" s="264" t="s">
        <v>82</v>
      </c>
      <c r="AV1658" s="14" t="s">
        <v>82</v>
      </c>
      <c r="AW1658" s="14" t="s">
        <v>34</v>
      </c>
      <c r="AX1658" s="14" t="s">
        <v>80</v>
      </c>
      <c r="AY1658" s="264" t="s">
        <v>164</v>
      </c>
    </row>
    <row r="1659" s="2" customFormat="1" ht="16.5" customHeight="1">
      <c r="A1659" s="39"/>
      <c r="B1659" s="40"/>
      <c r="C1659" s="227" t="s">
        <v>1531</v>
      </c>
      <c r="D1659" s="227" t="s">
        <v>166</v>
      </c>
      <c r="E1659" s="228" t="s">
        <v>1532</v>
      </c>
      <c r="F1659" s="229" t="s">
        <v>1533</v>
      </c>
      <c r="G1659" s="230" t="s">
        <v>229</v>
      </c>
      <c r="H1659" s="231">
        <v>2</v>
      </c>
      <c r="I1659" s="232"/>
      <c r="J1659" s="233">
        <f>ROUND(I1659*H1659,2)</f>
        <v>0</v>
      </c>
      <c r="K1659" s="229" t="s">
        <v>170</v>
      </c>
      <c r="L1659" s="45"/>
      <c r="M1659" s="234" t="s">
        <v>21</v>
      </c>
      <c r="N1659" s="235" t="s">
        <v>44</v>
      </c>
      <c r="O1659" s="85"/>
      <c r="P1659" s="236">
        <f>O1659*H1659</f>
        <v>0</v>
      </c>
      <c r="Q1659" s="236">
        <v>0.0015</v>
      </c>
      <c r="R1659" s="236">
        <f>Q1659*H1659</f>
        <v>0.0030000000000000001</v>
      </c>
      <c r="S1659" s="236">
        <v>0</v>
      </c>
      <c r="T1659" s="237">
        <f>S1659*H1659</f>
        <v>0</v>
      </c>
      <c r="U1659" s="39"/>
      <c r="V1659" s="39"/>
      <c r="W1659" s="39"/>
      <c r="X1659" s="39"/>
      <c r="Y1659" s="39"/>
      <c r="Z1659" s="39"/>
      <c r="AA1659" s="39"/>
      <c r="AB1659" s="39"/>
      <c r="AC1659" s="39"/>
      <c r="AD1659" s="39"/>
      <c r="AE1659" s="39"/>
      <c r="AR1659" s="238" t="s">
        <v>277</v>
      </c>
      <c r="AT1659" s="238" t="s">
        <v>166</v>
      </c>
      <c r="AU1659" s="238" t="s">
        <v>82</v>
      </c>
      <c r="AY1659" s="18" t="s">
        <v>164</v>
      </c>
      <c r="BE1659" s="239">
        <f>IF(N1659="základní",J1659,0)</f>
        <v>0</v>
      </c>
      <c r="BF1659" s="239">
        <f>IF(N1659="snížená",J1659,0)</f>
        <v>0</v>
      </c>
      <c r="BG1659" s="239">
        <f>IF(N1659="zákl. přenesená",J1659,0)</f>
        <v>0</v>
      </c>
      <c r="BH1659" s="239">
        <f>IF(N1659="sníž. přenesená",J1659,0)</f>
        <v>0</v>
      </c>
      <c r="BI1659" s="239">
        <f>IF(N1659="nulová",J1659,0)</f>
        <v>0</v>
      </c>
      <c r="BJ1659" s="18" t="s">
        <v>80</v>
      </c>
      <c r="BK1659" s="239">
        <f>ROUND(I1659*H1659,2)</f>
        <v>0</v>
      </c>
      <c r="BL1659" s="18" t="s">
        <v>277</v>
      </c>
      <c r="BM1659" s="238" t="s">
        <v>1534</v>
      </c>
    </row>
    <row r="1660" s="2" customFormat="1">
      <c r="A1660" s="39"/>
      <c r="B1660" s="40"/>
      <c r="C1660" s="41"/>
      <c r="D1660" s="240" t="s">
        <v>173</v>
      </c>
      <c r="E1660" s="41"/>
      <c r="F1660" s="241" t="s">
        <v>1533</v>
      </c>
      <c r="G1660" s="41"/>
      <c r="H1660" s="41"/>
      <c r="I1660" s="147"/>
      <c r="J1660" s="41"/>
      <c r="K1660" s="41"/>
      <c r="L1660" s="45"/>
      <c r="M1660" s="242"/>
      <c r="N1660" s="243"/>
      <c r="O1660" s="85"/>
      <c r="P1660" s="85"/>
      <c r="Q1660" s="85"/>
      <c r="R1660" s="85"/>
      <c r="S1660" s="85"/>
      <c r="T1660" s="86"/>
      <c r="U1660" s="39"/>
      <c r="V1660" s="39"/>
      <c r="W1660" s="39"/>
      <c r="X1660" s="39"/>
      <c r="Y1660" s="39"/>
      <c r="Z1660" s="39"/>
      <c r="AA1660" s="39"/>
      <c r="AB1660" s="39"/>
      <c r="AC1660" s="39"/>
      <c r="AD1660" s="39"/>
      <c r="AE1660" s="39"/>
      <c r="AT1660" s="18" t="s">
        <v>173</v>
      </c>
      <c r="AU1660" s="18" t="s">
        <v>82</v>
      </c>
    </row>
    <row r="1661" s="13" customFormat="1">
      <c r="A1661" s="13"/>
      <c r="B1661" s="244"/>
      <c r="C1661" s="245"/>
      <c r="D1661" s="240" t="s">
        <v>174</v>
      </c>
      <c r="E1661" s="246" t="s">
        <v>21</v>
      </c>
      <c r="F1661" s="247" t="s">
        <v>1535</v>
      </c>
      <c r="G1661" s="245"/>
      <c r="H1661" s="246" t="s">
        <v>21</v>
      </c>
      <c r="I1661" s="248"/>
      <c r="J1661" s="245"/>
      <c r="K1661" s="245"/>
      <c r="L1661" s="249"/>
      <c r="M1661" s="250"/>
      <c r="N1661" s="251"/>
      <c r="O1661" s="251"/>
      <c r="P1661" s="251"/>
      <c r="Q1661" s="251"/>
      <c r="R1661" s="251"/>
      <c r="S1661" s="251"/>
      <c r="T1661" s="252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53" t="s">
        <v>174</v>
      </c>
      <c r="AU1661" s="253" t="s">
        <v>82</v>
      </c>
      <c r="AV1661" s="13" t="s">
        <v>80</v>
      </c>
      <c r="AW1661" s="13" t="s">
        <v>34</v>
      </c>
      <c r="AX1661" s="13" t="s">
        <v>73</v>
      </c>
      <c r="AY1661" s="253" t="s">
        <v>164</v>
      </c>
    </row>
    <row r="1662" s="13" customFormat="1">
      <c r="A1662" s="13"/>
      <c r="B1662" s="244"/>
      <c r="C1662" s="245"/>
      <c r="D1662" s="240" t="s">
        <v>174</v>
      </c>
      <c r="E1662" s="246" t="s">
        <v>21</v>
      </c>
      <c r="F1662" s="247" t="s">
        <v>1536</v>
      </c>
      <c r="G1662" s="245"/>
      <c r="H1662" s="246" t="s">
        <v>21</v>
      </c>
      <c r="I1662" s="248"/>
      <c r="J1662" s="245"/>
      <c r="K1662" s="245"/>
      <c r="L1662" s="249"/>
      <c r="M1662" s="250"/>
      <c r="N1662" s="251"/>
      <c r="O1662" s="251"/>
      <c r="P1662" s="251"/>
      <c r="Q1662" s="251"/>
      <c r="R1662" s="251"/>
      <c r="S1662" s="251"/>
      <c r="T1662" s="252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53" t="s">
        <v>174</v>
      </c>
      <c r="AU1662" s="253" t="s">
        <v>82</v>
      </c>
      <c r="AV1662" s="13" t="s">
        <v>80</v>
      </c>
      <c r="AW1662" s="13" t="s">
        <v>34</v>
      </c>
      <c r="AX1662" s="13" t="s">
        <v>73</v>
      </c>
      <c r="AY1662" s="253" t="s">
        <v>164</v>
      </c>
    </row>
    <row r="1663" s="14" customFormat="1">
      <c r="A1663" s="14"/>
      <c r="B1663" s="254"/>
      <c r="C1663" s="255"/>
      <c r="D1663" s="240" t="s">
        <v>174</v>
      </c>
      <c r="E1663" s="256" t="s">
        <v>21</v>
      </c>
      <c r="F1663" s="257" t="s">
        <v>82</v>
      </c>
      <c r="G1663" s="255"/>
      <c r="H1663" s="258">
        <v>2</v>
      </c>
      <c r="I1663" s="259"/>
      <c r="J1663" s="255"/>
      <c r="K1663" s="255"/>
      <c r="L1663" s="260"/>
      <c r="M1663" s="261"/>
      <c r="N1663" s="262"/>
      <c r="O1663" s="262"/>
      <c r="P1663" s="262"/>
      <c r="Q1663" s="262"/>
      <c r="R1663" s="262"/>
      <c r="S1663" s="262"/>
      <c r="T1663" s="263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64" t="s">
        <v>174</v>
      </c>
      <c r="AU1663" s="264" t="s">
        <v>82</v>
      </c>
      <c r="AV1663" s="14" t="s">
        <v>82</v>
      </c>
      <c r="AW1663" s="14" t="s">
        <v>34</v>
      </c>
      <c r="AX1663" s="14" t="s">
        <v>80</v>
      </c>
      <c r="AY1663" s="264" t="s">
        <v>164</v>
      </c>
    </row>
    <row r="1664" s="2" customFormat="1" ht="16.5" customHeight="1">
      <c r="A1664" s="39"/>
      <c r="B1664" s="40"/>
      <c r="C1664" s="227" t="s">
        <v>1537</v>
      </c>
      <c r="D1664" s="227" t="s">
        <v>166</v>
      </c>
      <c r="E1664" s="228" t="s">
        <v>1538</v>
      </c>
      <c r="F1664" s="229" t="s">
        <v>1539</v>
      </c>
      <c r="G1664" s="230" t="s">
        <v>229</v>
      </c>
      <c r="H1664" s="231">
        <v>2</v>
      </c>
      <c r="I1664" s="232"/>
      <c r="J1664" s="233">
        <f>ROUND(I1664*H1664,2)</f>
        <v>0</v>
      </c>
      <c r="K1664" s="229" t="s">
        <v>21</v>
      </c>
      <c r="L1664" s="45"/>
      <c r="M1664" s="234" t="s">
        <v>21</v>
      </c>
      <c r="N1664" s="235" t="s">
        <v>44</v>
      </c>
      <c r="O1664" s="85"/>
      <c r="P1664" s="236">
        <f>O1664*H1664</f>
        <v>0</v>
      </c>
      <c r="Q1664" s="236">
        <v>0.0015</v>
      </c>
      <c r="R1664" s="236">
        <f>Q1664*H1664</f>
        <v>0.0030000000000000001</v>
      </c>
      <c r="S1664" s="236">
        <v>0</v>
      </c>
      <c r="T1664" s="237">
        <f>S1664*H1664</f>
        <v>0</v>
      </c>
      <c r="U1664" s="39"/>
      <c r="V1664" s="39"/>
      <c r="W1664" s="39"/>
      <c r="X1664" s="39"/>
      <c r="Y1664" s="39"/>
      <c r="Z1664" s="39"/>
      <c r="AA1664" s="39"/>
      <c r="AB1664" s="39"/>
      <c r="AC1664" s="39"/>
      <c r="AD1664" s="39"/>
      <c r="AE1664" s="39"/>
      <c r="AR1664" s="238" t="s">
        <v>277</v>
      </c>
      <c r="AT1664" s="238" t="s">
        <v>166</v>
      </c>
      <c r="AU1664" s="238" t="s">
        <v>82</v>
      </c>
      <c r="AY1664" s="18" t="s">
        <v>164</v>
      </c>
      <c r="BE1664" s="239">
        <f>IF(N1664="základní",J1664,0)</f>
        <v>0</v>
      </c>
      <c r="BF1664" s="239">
        <f>IF(N1664="snížená",J1664,0)</f>
        <v>0</v>
      </c>
      <c r="BG1664" s="239">
        <f>IF(N1664="zákl. přenesená",J1664,0)</f>
        <v>0</v>
      </c>
      <c r="BH1664" s="239">
        <f>IF(N1664="sníž. přenesená",J1664,0)</f>
        <v>0</v>
      </c>
      <c r="BI1664" s="239">
        <f>IF(N1664="nulová",J1664,0)</f>
        <v>0</v>
      </c>
      <c r="BJ1664" s="18" t="s">
        <v>80</v>
      </c>
      <c r="BK1664" s="239">
        <f>ROUND(I1664*H1664,2)</f>
        <v>0</v>
      </c>
      <c r="BL1664" s="18" t="s">
        <v>277</v>
      </c>
      <c r="BM1664" s="238" t="s">
        <v>1540</v>
      </c>
    </row>
    <row r="1665" s="2" customFormat="1">
      <c r="A1665" s="39"/>
      <c r="B1665" s="40"/>
      <c r="C1665" s="41"/>
      <c r="D1665" s="240" t="s">
        <v>173</v>
      </c>
      <c r="E1665" s="41"/>
      <c r="F1665" s="241" t="s">
        <v>1539</v>
      </c>
      <c r="G1665" s="41"/>
      <c r="H1665" s="41"/>
      <c r="I1665" s="147"/>
      <c r="J1665" s="41"/>
      <c r="K1665" s="41"/>
      <c r="L1665" s="45"/>
      <c r="M1665" s="242"/>
      <c r="N1665" s="243"/>
      <c r="O1665" s="85"/>
      <c r="P1665" s="85"/>
      <c r="Q1665" s="85"/>
      <c r="R1665" s="85"/>
      <c r="S1665" s="85"/>
      <c r="T1665" s="86"/>
      <c r="U1665" s="39"/>
      <c r="V1665" s="39"/>
      <c r="W1665" s="39"/>
      <c r="X1665" s="39"/>
      <c r="Y1665" s="39"/>
      <c r="Z1665" s="39"/>
      <c r="AA1665" s="39"/>
      <c r="AB1665" s="39"/>
      <c r="AC1665" s="39"/>
      <c r="AD1665" s="39"/>
      <c r="AE1665" s="39"/>
      <c r="AT1665" s="18" t="s">
        <v>173</v>
      </c>
      <c r="AU1665" s="18" t="s">
        <v>82</v>
      </c>
    </row>
    <row r="1666" s="2" customFormat="1" ht="21.75" customHeight="1">
      <c r="A1666" s="39"/>
      <c r="B1666" s="40"/>
      <c r="C1666" s="227" t="s">
        <v>1541</v>
      </c>
      <c r="D1666" s="227" t="s">
        <v>166</v>
      </c>
      <c r="E1666" s="228" t="s">
        <v>1542</v>
      </c>
      <c r="F1666" s="229" t="s">
        <v>1543</v>
      </c>
      <c r="G1666" s="230" t="s">
        <v>181</v>
      </c>
      <c r="H1666" s="231">
        <v>0.0060000000000000001</v>
      </c>
      <c r="I1666" s="232"/>
      <c r="J1666" s="233">
        <f>ROUND(I1666*H1666,2)</f>
        <v>0</v>
      </c>
      <c r="K1666" s="229" t="s">
        <v>170</v>
      </c>
      <c r="L1666" s="45"/>
      <c r="M1666" s="234" t="s">
        <v>21</v>
      </c>
      <c r="N1666" s="235" t="s">
        <v>44</v>
      </c>
      <c r="O1666" s="85"/>
      <c r="P1666" s="236">
        <f>O1666*H1666</f>
        <v>0</v>
      </c>
      <c r="Q1666" s="236">
        <v>0</v>
      </c>
      <c r="R1666" s="236">
        <f>Q1666*H1666</f>
        <v>0</v>
      </c>
      <c r="S1666" s="236">
        <v>0</v>
      </c>
      <c r="T1666" s="237">
        <f>S1666*H1666</f>
        <v>0</v>
      </c>
      <c r="U1666" s="39"/>
      <c r="V1666" s="39"/>
      <c r="W1666" s="39"/>
      <c r="X1666" s="39"/>
      <c r="Y1666" s="39"/>
      <c r="Z1666" s="39"/>
      <c r="AA1666" s="39"/>
      <c r="AB1666" s="39"/>
      <c r="AC1666" s="39"/>
      <c r="AD1666" s="39"/>
      <c r="AE1666" s="39"/>
      <c r="AR1666" s="238" t="s">
        <v>277</v>
      </c>
      <c r="AT1666" s="238" t="s">
        <v>166</v>
      </c>
      <c r="AU1666" s="238" t="s">
        <v>82</v>
      </c>
      <c r="AY1666" s="18" t="s">
        <v>164</v>
      </c>
      <c r="BE1666" s="239">
        <f>IF(N1666="základní",J1666,0)</f>
        <v>0</v>
      </c>
      <c r="BF1666" s="239">
        <f>IF(N1666="snížená",J1666,0)</f>
        <v>0</v>
      </c>
      <c r="BG1666" s="239">
        <f>IF(N1666="zákl. přenesená",J1666,0)</f>
        <v>0</v>
      </c>
      <c r="BH1666" s="239">
        <f>IF(N1666="sníž. přenesená",J1666,0)</f>
        <v>0</v>
      </c>
      <c r="BI1666" s="239">
        <f>IF(N1666="nulová",J1666,0)</f>
        <v>0</v>
      </c>
      <c r="BJ1666" s="18" t="s">
        <v>80</v>
      </c>
      <c r="BK1666" s="239">
        <f>ROUND(I1666*H1666,2)</f>
        <v>0</v>
      </c>
      <c r="BL1666" s="18" t="s">
        <v>277</v>
      </c>
      <c r="BM1666" s="238" t="s">
        <v>1544</v>
      </c>
    </row>
    <row r="1667" s="2" customFormat="1">
      <c r="A1667" s="39"/>
      <c r="B1667" s="40"/>
      <c r="C1667" s="41"/>
      <c r="D1667" s="240" t="s">
        <v>173</v>
      </c>
      <c r="E1667" s="41"/>
      <c r="F1667" s="241" t="s">
        <v>1543</v>
      </c>
      <c r="G1667" s="41"/>
      <c r="H1667" s="41"/>
      <c r="I1667" s="147"/>
      <c r="J1667" s="41"/>
      <c r="K1667" s="41"/>
      <c r="L1667" s="45"/>
      <c r="M1667" s="242"/>
      <c r="N1667" s="243"/>
      <c r="O1667" s="85"/>
      <c r="P1667" s="85"/>
      <c r="Q1667" s="85"/>
      <c r="R1667" s="85"/>
      <c r="S1667" s="85"/>
      <c r="T1667" s="86"/>
      <c r="U1667" s="39"/>
      <c r="V1667" s="39"/>
      <c r="W1667" s="39"/>
      <c r="X1667" s="39"/>
      <c r="Y1667" s="39"/>
      <c r="Z1667" s="39"/>
      <c r="AA1667" s="39"/>
      <c r="AB1667" s="39"/>
      <c r="AC1667" s="39"/>
      <c r="AD1667" s="39"/>
      <c r="AE1667" s="39"/>
      <c r="AT1667" s="18" t="s">
        <v>173</v>
      </c>
      <c r="AU1667" s="18" t="s">
        <v>82</v>
      </c>
    </row>
    <row r="1668" s="12" customFormat="1" ht="22.8" customHeight="1">
      <c r="A1668" s="12"/>
      <c r="B1668" s="211"/>
      <c r="C1668" s="212"/>
      <c r="D1668" s="213" t="s">
        <v>72</v>
      </c>
      <c r="E1668" s="225" t="s">
        <v>1545</v>
      </c>
      <c r="F1668" s="225" t="s">
        <v>1546</v>
      </c>
      <c r="G1668" s="212"/>
      <c r="H1668" s="212"/>
      <c r="I1668" s="215"/>
      <c r="J1668" s="226">
        <f>BK1668</f>
        <v>0</v>
      </c>
      <c r="K1668" s="212"/>
      <c r="L1668" s="217"/>
      <c r="M1668" s="218"/>
      <c r="N1668" s="219"/>
      <c r="O1668" s="219"/>
      <c r="P1668" s="220">
        <f>SUM(P1669:P1697)</f>
        <v>0</v>
      </c>
      <c r="Q1668" s="219"/>
      <c r="R1668" s="220">
        <f>SUM(R1669:R1697)</f>
        <v>0.063250000000000001</v>
      </c>
      <c r="S1668" s="219"/>
      <c r="T1668" s="221">
        <f>SUM(T1669:T1697)</f>
        <v>0</v>
      </c>
      <c r="U1668" s="12"/>
      <c r="V1668" s="12"/>
      <c r="W1668" s="12"/>
      <c r="X1668" s="12"/>
      <c r="Y1668" s="12"/>
      <c r="Z1668" s="12"/>
      <c r="AA1668" s="12"/>
      <c r="AB1668" s="12"/>
      <c r="AC1668" s="12"/>
      <c r="AD1668" s="12"/>
      <c r="AE1668" s="12"/>
      <c r="AR1668" s="222" t="s">
        <v>82</v>
      </c>
      <c r="AT1668" s="223" t="s">
        <v>72</v>
      </c>
      <c r="AU1668" s="223" t="s">
        <v>80</v>
      </c>
      <c r="AY1668" s="222" t="s">
        <v>164</v>
      </c>
      <c r="BK1668" s="224">
        <f>SUM(BK1669:BK1697)</f>
        <v>0</v>
      </c>
    </row>
    <row r="1669" s="2" customFormat="1" ht="16.5" customHeight="1">
      <c r="A1669" s="39"/>
      <c r="B1669" s="40"/>
      <c r="C1669" s="227" t="s">
        <v>1547</v>
      </c>
      <c r="D1669" s="227" t="s">
        <v>166</v>
      </c>
      <c r="E1669" s="228" t="s">
        <v>1548</v>
      </c>
      <c r="F1669" s="229" t="s">
        <v>1549</v>
      </c>
      <c r="G1669" s="230" t="s">
        <v>229</v>
      </c>
      <c r="H1669" s="231">
        <v>1</v>
      </c>
      <c r="I1669" s="232"/>
      <c r="J1669" s="233">
        <f>ROUND(I1669*H1669,2)</f>
        <v>0</v>
      </c>
      <c r="K1669" s="229" t="s">
        <v>170</v>
      </c>
      <c r="L1669" s="45"/>
      <c r="M1669" s="234" t="s">
        <v>21</v>
      </c>
      <c r="N1669" s="235" t="s">
        <v>44</v>
      </c>
      <c r="O1669" s="85"/>
      <c r="P1669" s="236">
        <f>O1669*H1669</f>
        <v>0</v>
      </c>
      <c r="Q1669" s="236">
        <v>0</v>
      </c>
      <c r="R1669" s="236">
        <f>Q1669*H1669</f>
        <v>0</v>
      </c>
      <c r="S1669" s="236">
        <v>0</v>
      </c>
      <c r="T1669" s="237">
        <f>S1669*H1669</f>
        <v>0</v>
      </c>
      <c r="U1669" s="39"/>
      <c r="V1669" s="39"/>
      <c r="W1669" s="39"/>
      <c r="X1669" s="39"/>
      <c r="Y1669" s="39"/>
      <c r="Z1669" s="39"/>
      <c r="AA1669" s="39"/>
      <c r="AB1669" s="39"/>
      <c r="AC1669" s="39"/>
      <c r="AD1669" s="39"/>
      <c r="AE1669" s="39"/>
      <c r="AR1669" s="238" t="s">
        <v>171</v>
      </c>
      <c r="AT1669" s="238" t="s">
        <v>166</v>
      </c>
      <c r="AU1669" s="238" t="s">
        <v>82</v>
      </c>
      <c r="AY1669" s="18" t="s">
        <v>164</v>
      </c>
      <c r="BE1669" s="239">
        <f>IF(N1669="základní",J1669,0)</f>
        <v>0</v>
      </c>
      <c r="BF1669" s="239">
        <f>IF(N1669="snížená",J1669,0)</f>
        <v>0</v>
      </c>
      <c r="BG1669" s="239">
        <f>IF(N1669="zákl. přenesená",J1669,0)</f>
        <v>0</v>
      </c>
      <c r="BH1669" s="239">
        <f>IF(N1669="sníž. přenesená",J1669,0)</f>
        <v>0</v>
      </c>
      <c r="BI1669" s="239">
        <f>IF(N1669="nulová",J1669,0)</f>
        <v>0</v>
      </c>
      <c r="BJ1669" s="18" t="s">
        <v>80</v>
      </c>
      <c r="BK1669" s="239">
        <f>ROUND(I1669*H1669,2)</f>
        <v>0</v>
      </c>
      <c r="BL1669" s="18" t="s">
        <v>171</v>
      </c>
      <c r="BM1669" s="238" t="s">
        <v>1550</v>
      </c>
    </row>
    <row r="1670" s="2" customFormat="1">
      <c r="A1670" s="39"/>
      <c r="B1670" s="40"/>
      <c r="C1670" s="41"/>
      <c r="D1670" s="240" t="s">
        <v>173</v>
      </c>
      <c r="E1670" s="41"/>
      <c r="F1670" s="241" t="s">
        <v>1549</v>
      </c>
      <c r="G1670" s="41"/>
      <c r="H1670" s="41"/>
      <c r="I1670" s="147"/>
      <c r="J1670" s="41"/>
      <c r="K1670" s="41"/>
      <c r="L1670" s="45"/>
      <c r="M1670" s="242"/>
      <c r="N1670" s="243"/>
      <c r="O1670" s="85"/>
      <c r="P1670" s="85"/>
      <c r="Q1670" s="85"/>
      <c r="R1670" s="85"/>
      <c r="S1670" s="85"/>
      <c r="T1670" s="86"/>
      <c r="U1670" s="39"/>
      <c r="V1670" s="39"/>
      <c r="W1670" s="39"/>
      <c r="X1670" s="39"/>
      <c r="Y1670" s="39"/>
      <c r="Z1670" s="39"/>
      <c r="AA1670" s="39"/>
      <c r="AB1670" s="39"/>
      <c r="AC1670" s="39"/>
      <c r="AD1670" s="39"/>
      <c r="AE1670" s="39"/>
      <c r="AT1670" s="18" t="s">
        <v>173</v>
      </c>
      <c r="AU1670" s="18" t="s">
        <v>82</v>
      </c>
    </row>
    <row r="1671" s="13" customFormat="1">
      <c r="A1671" s="13"/>
      <c r="B1671" s="244"/>
      <c r="C1671" s="245"/>
      <c r="D1671" s="240" t="s">
        <v>174</v>
      </c>
      <c r="E1671" s="246" t="s">
        <v>21</v>
      </c>
      <c r="F1671" s="247" t="s">
        <v>1551</v>
      </c>
      <c r="G1671" s="245"/>
      <c r="H1671" s="246" t="s">
        <v>21</v>
      </c>
      <c r="I1671" s="248"/>
      <c r="J1671" s="245"/>
      <c r="K1671" s="245"/>
      <c r="L1671" s="249"/>
      <c r="M1671" s="250"/>
      <c r="N1671" s="251"/>
      <c r="O1671" s="251"/>
      <c r="P1671" s="251"/>
      <c r="Q1671" s="251"/>
      <c r="R1671" s="251"/>
      <c r="S1671" s="251"/>
      <c r="T1671" s="252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53" t="s">
        <v>174</v>
      </c>
      <c r="AU1671" s="253" t="s">
        <v>82</v>
      </c>
      <c r="AV1671" s="13" t="s">
        <v>80</v>
      </c>
      <c r="AW1671" s="13" t="s">
        <v>34</v>
      </c>
      <c r="AX1671" s="13" t="s">
        <v>73</v>
      </c>
      <c r="AY1671" s="253" t="s">
        <v>164</v>
      </c>
    </row>
    <row r="1672" s="13" customFormat="1">
      <c r="A1672" s="13"/>
      <c r="B1672" s="244"/>
      <c r="C1672" s="245"/>
      <c r="D1672" s="240" t="s">
        <v>174</v>
      </c>
      <c r="E1672" s="246" t="s">
        <v>21</v>
      </c>
      <c r="F1672" s="247" t="s">
        <v>208</v>
      </c>
      <c r="G1672" s="245"/>
      <c r="H1672" s="246" t="s">
        <v>21</v>
      </c>
      <c r="I1672" s="248"/>
      <c r="J1672" s="245"/>
      <c r="K1672" s="245"/>
      <c r="L1672" s="249"/>
      <c r="M1672" s="250"/>
      <c r="N1672" s="251"/>
      <c r="O1672" s="251"/>
      <c r="P1672" s="251"/>
      <c r="Q1672" s="251"/>
      <c r="R1672" s="251"/>
      <c r="S1672" s="251"/>
      <c r="T1672" s="252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53" t="s">
        <v>174</v>
      </c>
      <c r="AU1672" s="253" t="s">
        <v>82</v>
      </c>
      <c r="AV1672" s="13" t="s">
        <v>80</v>
      </c>
      <c r="AW1672" s="13" t="s">
        <v>34</v>
      </c>
      <c r="AX1672" s="13" t="s">
        <v>73</v>
      </c>
      <c r="AY1672" s="253" t="s">
        <v>164</v>
      </c>
    </row>
    <row r="1673" s="13" customFormat="1">
      <c r="A1673" s="13"/>
      <c r="B1673" s="244"/>
      <c r="C1673" s="245"/>
      <c r="D1673" s="240" t="s">
        <v>174</v>
      </c>
      <c r="E1673" s="246" t="s">
        <v>21</v>
      </c>
      <c r="F1673" s="247" t="s">
        <v>209</v>
      </c>
      <c r="G1673" s="245"/>
      <c r="H1673" s="246" t="s">
        <v>21</v>
      </c>
      <c r="I1673" s="248"/>
      <c r="J1673" s="245"/>
      <c r="K1673" s="245"/>
      <c r="L1673" s="249"/>
      <c r="M1673" s="250"/>
      <c r="N1673" s="251"/>
      <c r="O1673" s="251"/>
      <c r="P1673" s="251"/>
      <c r="Q1673" s="251"/>
      <c r="R1673" s="251"/>
      <c r="S1673" s="251"/>
      <c r="T1673" s="252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53" t="s">
        <v>174</v>
      </c>
      <c r="AU1673" s="253" t="s">
        <v>82</v>
      </c>
      <c r="AV1673" s="13" t="s">
        <v>80</v>
      </c>
      <c r="AW1673" s="13" t="s">
        <v>34</v>
      </c>
      <c r="AX1673" s="13" t="s">
        <v>73</v>
      </c>
      <c r="AY1673" s="253" t="s">
        <v>164</v>
      </c>
    </row>
    <row r="1674" s="14" customFormat="1">
      <c r="A1674" s="14"/>
      <c r="B1674" s="254"/>
      <c r="C1674" s="255"/>
      <c r="D1674" s="240" t="s">
        <v>174</v>
      </c>
      <c r="E1674" s="256" t="s">
        <v>21</v>
      </c>
      <c r="F1674" s="257" t="s">
        <v>80</v>
      </c>
      <c r="G1674" s="255"/>
      <c r="H1674" s="258">
        <v>1</v>
      </c>
      <c r="I1674" s="259"/>
      <c r="J1674" s="255"/>
      <c r="K1674" s="255"/>
      <c r="L1674" s="260"/>
      <c r="M1674" s="261"/>
      <c r="N1674" s="262"/>
      <c r="O1674" s="262"/>
      <c r="P1674" s="262"/>
      <c r="Q1674" s="262"/>
      <c r="R1674" s="262"/>
      <c r="S1674" s="262"/>
      <c r="T1674" s="263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64" t="s">
        <v>174</v>
      </c>
      <c r="AU1674" s="264" t="s">
        <v>82</v>
      </c>
      <c r="AV1674" s="14" t="s">
        <v>82</v>
      </c>
      <c r="AW1674" s="14" t="s">
        <v>34</v>
      </c>
      <c r="AX1674" s="14" t="s">
        <v>80</v>
      </c>
      <c r="AY1674" s="264" t="s">
        <v>164</v>
      </c>
    </row>
    <row r="1675" s="2" customFormat="1" ht="16.5" customHeight="1">
      <c r="A1675" s="39"/>
      <c r="B1675" s="40"/>
      <c r="C1675" s="265" t="s">
        <v>1552</v>
      </c>
      <c r="D1675" s="265" t="s">
        <v>178</v>
      </c>
      <c r="E1675" s="266" t="s">
        <v>1553</v>
      </c>
      <c r="F1675" s="267" t="s">
        <v>1554</v>
      </c>
      <c r="G1675" s="268" t="s">
        <v>229</v>
      </c>
      <c r="H1675" s="269">
        <v>1</v>
      </c>
      <c r="I1675" s="270"/>
      <c r="J1675" s="271">
        <f>ROUND(I1675*H1675,2)</f>
        <v>0</v>
      </c>
      <c r="K1675" s="267" t="s">
        <v>21</v>
      </c>
      <c r="L1675" s="272"/>
      <c r="M1675" s="273" t="s">
        <v>21</v>
      </c>
      <c r="N1675" s="274" t="s">
        <v>44</v>
      </c>
      <c r="O1675" s="85"/>
      <c r="P1675" s="236">
        <f>O1675*H1675</f>
        <v>0</v>
      </c>
      <c r="Q1675" s="236">
        <v>0.00035</v>
      </c>
      <c r="R1675" s="236">
        <f>Q1675*H1675</f>
        <v>0.00035</v>
      </c>
      <c r="S1675" s="236">
        <v>0</v>
      </c>
      <c r="T1675" s="237">
        <f>S1675*H1675</f>
        <v>0</v>
      </c>
      <c r="U1675" s="39"/>
      <c r="V1675" s="39"/>
      <c r="W1675" s="39"/>
      <c r="X1675" s="39"/>
      <c r="Y1675" s="39"/>
      <c r="Z1675" s="39"/>
      <c r="AA1675" s="39"/>
      <c r="AB1675" s="39"/>
      <c r="AC1675" s="39"/>
      <c r="AD1675" s="39"/>
      <c r="AE1675" s="39"/>
      <c r="AR1675" s="238" t="s">
        <v>182</v>
      </c>
      <c r="AT1675" s="238" t="s">
        <v>178</v>
      </c>
      <c r="AU1675" s="238" t="s">
        <v>82</v>
      </c>
      <c r="AY1675" s="18" t="s">
        <v>164</v>
      </c>
      <c r="BE1675" s="239">
        <f>IF(N1675="základní",J1675,0)</f>
        <v>0</v>
      </c>
      <c r="BF1675" s="239">
        <f>IF(N1675="snížená",J1675,0)</f>
        <v>0</v>
      </c>
      <c r="BG1675" s="239">
        <f>IF(N1675="zákl. přenesená",J1675,0)</f>
        <v>0</v>
      </c>
      <c r="BH1675" s="239">
        <f>IF(N1675="sníž. přenesená",J1675,0)</f>
        <v>0</v>
      </c>
      <c r="BI1675" s="239">
        <f>IF(N1675="nulová",J1675,0)</f>
        <v>0</v>
      </c>
      <c r="BJ1675" s="18" t="s">
        <v>80</v>
      </c>
      <c r="BK1675" s="239">
        <f>ROUND(I1675*H1675,2)</f>
        <v>0</v>
      </c>
      <c r="BL1675" s="18" t="s">
        <v>171</v>
      </c>
      <c r="BM1675" s="238" t="s">
        <v>1555</v>
      </c>
    </row>
    <row r="1676" s="2" customFormat="1">
      <c r="A1676" s="39"/>
      <c r="B1676" s="40"/>
      <c r="C1676" s="41"/>
      <c r="D1676" s="240" t="s">
        <v>173</v>
      </c>
      <c r="E1676" s="41"/>
      <c r="F1676" s="241" t="s">
        <v>1554</v>
      </c>
      <c r="G1676" s="41"/>
      <c r="H1676" s="41"/>
      <c r="I1676" s="147"/>
      <c r="J1676" s="41"/>
      <c r="K1676" s="41"/>
      <c r="L1676" s="45"/>
      <c r="M1676" s="242"/>
      <c r="N1676" s="243"/>
      <c r="O1676" s="85"/>
      <c r="P1676" s="85"/>
      <c r="Q1676" s="85"/>
      <c r="R1676" s="85"/>
      <c r="S1676" s="85"/>
      <c r="T1676" s="86"/>
      <c r="U1676" s="39"/>
      <c r="V1676" s="39"/>
      <c r="W1676" s="39"/>
      <c r="X1676" s="39"/>
      <c r="Y1676" s="39"/>
      <c r="Z1676" s="39"/>
      <c r="AA1676" s="39"/>
      <c r="AB1676" s="39"/>
      <c r="AC1676" s="39"/>
      <c r="AD1676" s="39"/>
      <c r="AE1676" s="39"/>
      <c r="AT1676" s="18" t="s">
        <v>173</v>
      </c>
      <c r="AU1676" s="18" t="s">
        <v>82</v>
      </c>
    </row>
    <row r="1677" s="2" customFormat="1" ht="16.5" customHeight="1">
      <c r="A1677" s="39"/>
      <c r="B1677" s="40"/>
      <c r="C1677" s="227" t="s">
        <v>1556</v>
      </c>
      <c r="D1677" s="227" t="s">
        <v>166</v>
      </c>
      <c r="E1677" s="228" t="s">
        <v>1557</v>
      </c>
      <c r="F1677" s="229" t="s">
        <v>1558</v>
      </c>
      <c r="G1677" s="230" t="s">
        <v>253</v>
      </c>
      <c r="H1677" s="231">
        <v>34</v>
      </c>
      <c r="I1677" s="232"/>
      <c r="J1677" s="233">
        <f>ROUND(I1677*H1677,2)</f>
        <v>0</v>
      </c>
      <c r="K1677" s="229" t="s">
        <v>170</v>
      </c>
      <c r="L1677" s="45"/>
      <c r="M1677" s="234" t="s">
        <v>21</v>
      </c>
      <c r="N1677" s="235" t="s">
        <v>44</v>
      </c>
      <c r="O1677" s="85"/>
      <c r="P1677" s="236">
        <f>O1677*H1677</f>
        <v>0</v>
      </c>
      <c r="Q1677" s="236">
        <v>0</v>
      </c>
      <c r="R1677" s="236">
        <f>Q1677*H1677</f>
        <v>0</v>
      </c>
      <c r="S1677" s="236">
        <v>0</v>
      </c>
      <c r="T1677" s="237">
        <f>S1677*H1677</f>
        <v>0</v>
      </c>
      <c r="U1677" s="39"/>
      <c r="V1677" s="39"/>
      <c r="W1677" s="39"/>
      <c r="X1677" s="39"/>
      <c r="Y1677" s="39"/>
      <c r="Z1677" s="39"/>
      <c r="AA1677" s="39"/>
      <c r="AB1677" s="39"/>
      <c r="AC1677" s="39"/>
      <c r="AD1677" s="39"/>
      <c r="AE1677" s="39"/>
      <c r="AR1677" s="238" t="s">
        <v>277</v>
      </c>
      <c r="AT1677" s="238" t="s">
        <v>166</v>
      </c>
      <c r="AU1677" s="238" t="s">
        <v>82</v>
      </c>
      <c r="AY1677" s="18" t="s">
        <v>164</v>
      </c>
      <c r="BE1677" s="239">
        <f>IF(N1677="základní",J1677,0)</f>
        <v>0</v>
      </c>
      <c r="BF1677" s="239">
        <f>IF(N1677="snížená",J1677,0)</f>
        <v>0</v>
      </c>
      <c r="BG1677" s="239">
        <f>IF(N1677="zákl. přenesená",J1677,0)</f>
        <v>0</v>
      </c>
      <c r="BH1677" s="239">
        <f>IF(N1677="sníž. přenesená",J1677,0)</f>
        <v>0</v>
      </c>
      <c r="BI1677" s="239">
        <f>IF(N1677="nulová",J1677,0)</f>
        <v>0</v>
      </c>
      <c r="BJ1677" s="18" t="s">
        <v>80</v>
      </c>
      <c r="BK1677" s="239">
        <f>ROUND(I1677*H1677,2)</f>
        <v>0</v>
      </c>
      <c r="BL1677" s="18" t="s">
        <v>277</v>
      </c>
      <c r="BM1677" s="238" t="s">
        <v>1559</v>
      </c>
    </row>
    <row r="1678" s="2" customFormat="1">
      <c r="A1678" s="39"/>
      <c r="B1678" s="40"/>
      <c r="C1678" s="41"/>
      <c r="D1678" s="240" t="s">
        <v>173</v>
      </c>
      <c r="E1678" s="41"/>
      <c r="F1678" s="241" t="s">
        <v>1560</v>
      </c>
      <c r="G1678" s="41"/>
      <c r="H1678" s="41"/>
      <c r="I1678" s="147"/>
      <c r="J1678" s="41"/>
      <c r="K1678" s="41"/>
      <c r="L1678" s="45"/>
      <c r="M1678" s="242"/>
      <c r="N1678" s="243"/>
      <c r="O1678" s="85"/>
      <c r="P1678" s="85"/>
      <c r="Q1678" s="85"/>
      <c r="R1678" s="85"/>
      <c r="S1678" s="85"/>
      <c r="T1678" s="86"/>
      <c r="U1678" s="39"/>
      <c r="V1678" s="39"/>
      <c r="W1678" s="39"/>
      <c r="X1678" s="39"/>
      <c r="Y1678" s="39"/>
      <c r="Z1678" s="39"/>
      <c r="AA1678" s="39"/>
      <c r="AB1678" s="39"/>
      <c r="AC1678" s="39"/>
      <c r="AD1678" s="39"/>
      <c r="AE1678" s="39"/>
      <c r="AT1678" s="18" t="s">
        <v>173</v>
      </c>
      <c r="AU1678" s="18" t="s">
        <v>82</v>
      </c>
    </row>
    <row r="1679" s="13" customFormat="1">
      <c r="A1679" s="13"/>
      <c r="B1679" s="244"/>
      <c r="C1679" s="245"/>
      <c r="D1679" s="240" t="s">
        <v>174</v>
      </c>
      <c r="E1679" s="246" t="s">
        <v>21</v>
      </c>
      <c r="F1679" s="247" t="s">
        <v>1561</v>
      </c>
      <c r="G1679" s="245"/>
      <c r="H1679" s="246" t="s">
        <v>21</v>
      </c>
      <c r="I1679" s="248"/>
      <c r="J1679" s="245"/>
      <c r="K1679" s="245"/>
      <c r="L1679" s="249"/>
      <c r="M1679" s="250"/>
      <c r="N1679" s="251"/>
      <c r="O1679" s="251"/>
      <c r="P1679" s="251"/>
      <c r="Q1679" s="251"/>
      <c r="R1679" s="251"/>
      <c r="S1679" s="251"/>
      <c r="T1679" s="252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53" t="s">
        <v>174</v>
      </c>
      <c r="AU1679" s="253" t="s">
        <v>82</v>
      </c>
      <c r="AV1679" s="13" t="s">
        <v>80</v>
      </c>
      <c r="AW1679" s="13" t="s">
        <v>34</v>
      </c>
      <c r="AX1679" s="13" t="s">
        <v>73</v>
      </c>
      <c r="AY1679" s="253" t="s">
        <v>164</v>
      </c>
    </row>
    <row r="1680" s="13" customFormat="1">
      <c r="A1680" s="13"/>
      <c r="B1680" s="244"/>
      <c r="C1680" s="245"/>
      <c r="D1680" s="240" t="s">
        <v>174</v>
      </c>
      <c r="E1680" s="246" t="s">
        <v>21</v>
      </c>
      <c r="F1680" s="247" t="s">
        <v>208</v>
      </c>
      <c r="G1680" s="245"/>
      <c r="H1680" s="246" t="s">
        <v>21</v>
      </c>
      <c r="I1680" s="248"/>
      <c r="J1680" s="245"/>
      <c r="K1680" s="245"/>
      <c r="L1680" s="249"/>
      <c r="M1680" s="250"/>
      <c r="N1680" s="251"/>
      <c r="O1680" s="251"/>
      <c r="P1680" s="251"/>
      <c r="Q1680" s="251"/>
      <c r="R1680" s="251"/>
      <c r="S1680" s="251"/>
      <c r="T1680" s="252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53" t="s">
        <v>174</v>
      </c>
      <c r="AU1680" s="253" t="s">
        <v>82</v>
      </c>
      <c r="AV1680" s="13" t="s">
        <v>80</v>
      </c>
      <c r="AW1680" s="13" t="s">
        <v>34</v>
      </c>
      <c r="AX1680" s="13" t="s">
        <v>73</v>
      </c>
      <c r="AY1680" s="253" t="s">
        <v>164</v>
      </c>
    </row>
    <row r="1681" s="14" customFormat="1">
      <c r="A1681" s="14"/>
      <c r="B1681" s="254"/>
      <c r="C1681" s="255"/>
      <c r="D1681" s="240" t="s">
        <v>174</v>
      </c>
      <c r="E1681" s="256" t="s">
        <v>21</v>
      </c>
      <c r="F1681" s="257" t="s">
        <v>652</v>
      </c>
      <c r="G1681" s="255"/>
      <c r="H1681" s="258">
        <v>17</v>
      </c>
      <c r="I1681" s="259"/>
      <c r="J1681" s="255"/>
      <c r="K1681" s="255"/>
      <c r="L1681" s="260"/>
      <c r="M1681" s="261"/>
      <c r="N1681" s="262"/>
      <c r="O1681" s="262"/>
      <c r="P1681" s="262"/>
      <c r="Q1681" s="262"/>
      <c r="R1681" s="262"/>
      <c r="S1681" s="262"/>
      <c r="T1681" s="263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64" t="s">
        <v>174</v>
      </c>
      <c r="AU1681" s="264" t="s">
        <v>82</v>
      </c>
      <c r="AV1681" s="14" t="s">
        <v>82</v>
      </c>
      <c r="AW1681" s="14" t="s">
        <v>34</v>
      </c>
      <c r="AX1681" s="14" t="s">
        <v>73</v>
      </c>
      <c r="AY1681" s="264" t="s">
        <v>164</v>
      </c>
    </row>
    <row r="1682" s="13" customFormat="1">
      <c r="A1682" s="13"/>
      <c r="B1682" s="244"/>
      <c r="C1682" s="245"/>
      <c r="D1682" s="240" t="s">
        <v>174</v>
      </c>
      <c r="E1682" s="246" t="s">
        <v>21</v>
      </c>
      <c r="F1682" s="247" t="s">
        <v>216</v>
      </c>
      <c r="G1682" s="245"/>
      <c r="H1682" s="246" t="s">
        <v>21</v>
      </c>
      <c r="I1682" s="248"/>
      <c r="J1682" s="245"/>
      <c r="K1682" s="245"/>
      <c r="L1682" s="249"/>
      <c r="M1682" s="250"/>
      <c r="N1682" s="251"/>
      <c r="O1682" s="251"/>
      <c r="P1682" s="251"/>
      <c r="Q1682" s="251"/>
      <c r="R1682" s="251"/>
      <c r="S1682" s="251"/>
      <c r="T1682" s="252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53" t="s">
        <v>174</v>
      </c>
      <c r="AU1682" s="253" t="s">
        <v>82</v>
      </c>
      <c r="AV1682" s="13" t="s">
        <v>80</v>
      </c>
      <c r="AW1682" s="13" t="s">
        <v>34</v>
      </c>
      <c r="AX1682" s="13" t="s">
        <v>73</v>
      </c>
      <c r="AY1682" s="253" t="s">
        <v>164</v>
      </c>
    </row>
    <row r="1683" s="14" customFormat="1">
      <c r="A1683" s="14"/>
      <c r="B1683" s="254"/>
      <c r="C1683" s="255"/>
      <c r="D1683" s="240" t="s">
        <v>174</v>
      </c>
      <c r="E1683" s="256" t="s">
        <v>21</v>
      </c>
      <c r="F1683" s="257" t="s">
        <v>1562</v>
      </c>
      <c r="G1683" s="255"/>
      <c r="H1683" s="258">
        <v>17</v>
      </c>
      <c r="I1683" s="259"/>
      <c r="J1683" s="255"/>
      <c r="K1683" s="255"/>
      <c r="L1683" s="260"/>
      <c r="M1683" s="261"/>
      <c r="N1683" s="262"/>
      <c r="O1683" s="262"/>
      <c r="P1683" s="262"/>
      <c r="Q1683" s="262"/>
      <c r="R1683" s="262"/>
      <c r="S1683" s="262"/>
      <c r="T1683" s="263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64" t="s">
        <v>174</v>
      </c>
      <c r="AU1683" s="264" t="s">
        <v>82</v>
      </c>
      <c r="AV1683" s="14" t="s">
        <v>82</v>
      </c>
      <c r="AW1683" s="14" t="s">
        <v>34</v>
      </c>
      <c r="AX1683" s="14" t="s">
        <v>73</v>
      </c>
      <c r="AY1683" s="264" t="s">
        <v>164</v>
      </c>
    </row>
    <row r="1684" s="2" customFormat="1" ht="16.5" customHeight="1">
      <c r="A1684" s="39"/>
      <c r="B1684" s="40"/>
      <c r="C1684" s="265" t="s">
        <v>1563</v>
      </c>
      <c r="D1684" s="265" t="s">
        <v>178</v>
      </c>
      <c r="E1684" s="266" t="s">
        <v>1564</v>
      </c>
      <c r="F1684" s="267" t="s">
        <v>1565</v>
      </c>
      <c r="G1684" s="268" t="s">
        <v>229</v>
      </c>
      <c r="H1684" s="269">
        <v>34</v>
      </c>
      <c r="I1684" s="270"/>
      <c r="J1684" s="271">
        <f>ROUND(I1684*H1684,2)</f>
        <v>0</v>
      </c>
      <c r="K1684" s="267" t="s">
        <v>21</v>
      </c>
      <c r="L1684" s="272"/>
      <c r="M1684" s="273" t="s">
        <v>21</v>
      </c>
      <c r="N1684" s="274" t="s">
        <v>44</v>
      </c>
      <c r="O1684" s="85"/>
      <c r="P1684" s="236">
        <f>O1684*H1684</f>
        <v>0</v>
      </c>
      <c r="Q1684" s="236">
        <v>0.0014</v>
      </c>
      <c r="R1684" s="236">
        <f>Q1684*H1684</f>
        <v>0.047599999999999996</v>
      </c>
      <c r="S1684" s="236">
        <v>0</v>
      </c>
      <c r="T1684" s="237">
        <f>S1684*H1684</f>
        <v>0</v>
      </c>
      <c r="U1684" s="39"/>
      <c r="V1684" s="39"/>
      <c r="W1684" s="39"/>
      <c r="X1684" s="39"/>
      <c r="Y1684" s="39"/>
      <c r="Z1684" s="39"/>
      <c r="AA1684" s="39"/>
      <c r="AB1684" s="39"/>
      <c r="AC1684" s="39"/>
      <c r="AD1684" s="39"/>
      <c r="AE1684" s="39"/>
      <c r="AR1684" s="238" t="s">
        <v>382</v>
      </c>
      <c r="AT1684" s="238" t="s">
        <v>178</v>
      </c>
      <c r="AU1684" s="238" t="s">
        <v>82</v>
      </c>
      <c r="AY1684" s="18" t="s">
        <v>164</v>
      </c>
      <c r="BE1684" s="239">
        <f>IF(N1684="základní",J1684,0)</f>
        <v>0</v>
      </c>
      <c r="BF1684" s="239">
        <f>IF(N1684="snížená",J1684,0)</f>
        <v>0</v>
      </c>
      <c r="BG1684" s="239">
        <f>IF(N1684="zákl. přenesená",J1684,0)</f>
        <v>0</v>
      </c>
      <c r="BH1684" s="239">
        <f>IF(N1684="sníž. přenesená",J1684,0)</f>
        <v>0</v>
      </c>
      <c r="BI1684" s="239">
        <f>IF(N1684="nulová",J1684,0)</f>
        <v>0</v>
      </c>
      <c r="BJ1684" s="18" t="s">
        <v>80</v>
      </c>
      <c r="BK1684" s="239">
        <f>ROUND(I1684*H1684,2)</f>
        <v>0</v>
      </c>
      <c r="BL1684" s="18" t="s">
        <v>277</v>
      </c>
      <c r="BM1684" s="238" t="s">
        <v>1566</v>
      </c>
    </row>
    <row r="1685" s="2" customFormat="1">
      <c r="A1685" s="39"/>
      <c r="B1685" s="40"/>
      <c r="C1685" s="41"/>
      <c r="D1685" s="240" t="s">
        <v>173</v>
      </c>
      <c r="E1685" s="41"/>
      <c r="F1685" s="241" t="s">
        <v>1565</v>
      </c>
      <c r="G1685" s="41"/>
      <c r="H1685" s="41"/>
      <c r="I1685" s="147"/>
      <c r="J1685" s="41"/>
      <c r="K1685" s="41"/>
      <c r="L1685" s="45"/>
      <c r="M1685" s="242"/>
      <c r="N1685" s="243"/>
      <c r="O1685" s="85"/>
      <c r="P1685" s="85"/>
      <c r="Q1685" s="85"/>
      <c r="R1685" s="85"/>
      <c r="S1685" s="85"/>
      <c r="T1685" s="86"/>
      <c r="U1685" s="39"/>
      <c r="V1685" s="39"/>
      <c r="W1685" s="39"/>
      <c r="X1685" s="39"/>
      <c r="Y1685" s="39"/>
      <c r="Z1685" s="39"/>
      <c r="AA1685" s="39"/>
      <c r="AB1685" s="39"/>
      <c r="AC1685" s="39"/>
      <c r="AD1685" s="39"/>
      <c r="AE1685" s="39"/>
      <c r="AT1685" s="18" t="s">
        <v>173</v>
      </c>
      <c r="AU1685" s="18" t="s">
        <v>82</v>
      </c>
    </row>
    <row r="1686" s="2" customFormat="1" ht="21.75" customHeight="1">
      <c r="A1686" s="39"/>
      <c r="B1686" s="40"/>
      <c r="C1686" s="227" t="s">
        <v>1567</v>
      </c>
      <c r="D1686" s="227" t="s">
        <v>166</v>
      </c>
      <c r="E1686" s="228" t="s">
        <v>1568</v>
      </c>
      <c r="F1686" s="229" t="s">
        <v>1569</v>
      </c>
      <c r="G1686" s="230" t="s">
        <v>229</v>
      </c>
      <c r="H1686" s="231">
        <v>2</v>
      </c>
      <c r="I1686" s="232"/>
      <c r="J1686" s="233">
        <f>ROUND(I1686*H1686,2)</f>
        <v>0</v>
      </c>
      <c r="K1686" s="229" t="s">
        <v>170</v>
      </c>
      <c r="L1686" s="45"/>
      <c r="M1686" s="234" t="s">
        <v>21</v>
      </c>
      <c r="N1686" s="235" t="s">
        <v>44</v>
      </c>
      <c r="O1686" s="85"/>
      <c r="P1686" s="236">
        <f>O1686*H1686</f>
        <v>0</v>
      </c>
      <c r="Q1686" s="236">
        <v>0</v>
      </c>
      <c r="R1686" s="236">
        <f>Q1686*H1686</f>
        <v>0</v>
      </c>
      <c r="S1686" s="236">
        <v>0</v>
      </c>
      <c r="T1686" s="237">
        <f>S1686*H1686</f>
        <v>0</v>
      </c>
      <c r="U1686" s="39"/>
      <c r="V1686" s="39"/>
      <c r="W1686" s="39"/>
      <c r="X1686" s="39"/>
      <c r="Y1686" s="39"/>
      <c r="Z1686" s="39"/>
      <c r="AA1686" s="39"/>
      <c r="AB1686" s="39"/>
      <c r="AC1686" s="39"/>
      <c r="AD1686" s="39"/>
      <c r="AE1686" s="39"/>
      <c r="AR1686" s="238" t="s">
        <v>171</v>
      </c>
      <c r="AT1686" s="238" t="s">
        <v>166</v>
      </c>
      <c r="AU1686" s="238" t="s">
        <v>82</v>
      </c>
      <c r="AY1686" s="18" t="s">
        <v>164</v>
      </c>
      <c r="BE1686" s="239">
        <f>IF(N1686="základní",J1686,0)</f>
        <v>0</v>
      </c>
      <c r="BF1686" s="239">
        <f>IF(N1686="snížená",J1686,0)</f>
        <v>0</v>
      </c>
      <c r="BG1686" s="239">
        <f>IF(N1686="zákl. přenesená",J1686,0)</f>
        <v>0</v>
      </c>
      <c r="BH1686" s="239">
        <f>IF(N1686="sníž. přenesená",J1686,0)</f>
        <v>0</v>
      </c>
      <c r="BI1686" s="239">
        <f>IF(N1686="nulová",J1686,0)</f>
        <v>0</v>
      </c>
      <c r="BJ1686" s="18" t="s">
        <v>80</v>
      </c>
      <c r="BK1686" s="239">
        <f>ROUND(I1686*H1686,2)</f>
        <v>0</v>
      </c>
      <c r="BL1686" s="18" t="s">
        <v>171</v>
      </c>
      <c r="BM1686" s="238" t="s">
        <v>1570</v>
      </c>
    </row>
    <row r="1687" s="2" customFormat="1">
      <c r="A1687" s="39"/>
      <c r="B1687" s="40"/>
      <c r="C1687" s="41"/>
      <c r="D1687" s="240" t="s">
        <v>173</v>
      </c>
      <c r="E1687" s="41"/>
      <c r="F1687" s="241" t="s">
        <v>1569</v>
      </c>
      <c r="G1687" s="41"/>
      <c r="H1687" s="41"/>
      <c r="I1687" s="147"/>
      <c r="J1687" s="41"/>
      <c r="K1687" s="41"/>
      <c r="L1687" s="45"/>
      <c r="M1687" s="242"/>
      <c r="N1687" s="243"/>
      <c r="O1687" s="85"/>
      <c r="P1687" s="85"/>
      <c r="Q1687" s="85"/>
      <c r="R1687" s="85"/>
      <c r="S1687" s="85"/>
      <c r="T1687" s="86"/>
      <c r="U1687" s="39"/>
      <c r="V1687" s="39"/>
      <c r="W1687" s="39"/>
      <c r="X1687" s="39"/>
      <c r="Y1687" s="39"/>
      <c r="Z1687" s="39"/>
      <c r="AA1687" s="39"/>
      <c r="AB1687" s="39"/>
      <c r="AC1687" s="39"/>
      <c r="AD1687" s="39"/>
      <c r="AE1687" s="39"/>
      <c r="AT1687" s="18" t="s">
        <v>173</v>
      </c>
      <c r="AU1687" s="18" t="s">
        <v>82</v>
      </c>
    </row>
    <row r="1688" s="2" customFormat="1" ht="16.5" customHeight="1">
      <c r="A1688" s="39"/>
      <c r="B1688" s="40"/>
      <c r="C1688" s="265" t="s">
        <v>1571</v>
      </c>
      <c r="D1688" s="265" t="s">
        <v>178</v>
      </c>
      <c r="E1688" s="266" t="s">
        <v>1572</v>
      </c>
      <c r="F1688" s="267" t="s">
        <v>1573</v>
      </c>
      <c r="G1688" s="268" t="s">
        <v>229</v>
      </c>
      <c r="H1688" s="269">
        <v>2</v>
      </c>
      <c r="I1688" s="270"/>
      <c r="J1688" s="271">
        <f>ROUND(I1688*H1688,2)</f>
        <v>0</v>
      </c>
      <c r="K1688" s="267" t="s">
        <v>170</v>
      </c>
      <c r="L1688" s="272"/>
      <c r="M1688" s="273" t="s">
        <v>21</v>
      </c>
      <c r="N1688" s="274" t="s">
        <v>44</v>
      </c>
      <c r="O1688" s="85"/>
      <c r="P1688" s="236">
        <f>O1688*H1688</f>
        <v>0</v>
      </c>
      <c r="Q1688" s="236">
        <v>0.0054000000000000003</v>
      </c>
      <c r="R1688" s="236">
        <f>Q1688*H1688</f>
        <v>0.010800000000000001</v>
      </c>
      <c r="S1688" s="236">
        <v>0</v>
      </c>
      <c r="T1688" s="237">
        <f>S1688*H1688</f>
        <v>0</v>
      </c>
      <c r="U1688" s="39"/>
      <c r="V1688" s="39"/>
      <c r="W1688" s="39"/>
      <c r="X1688" s="39"/>
      <c r="Y1688" s="39"/>
      <c r="Z1688" s="39"/>
      <c r="AA1688" s="39"/>
      <c r="AB1688" s="39"/>
      <c r="AC1688" s="39"/>
      <c r="AD1688" s="39"/>
      <c r="AE1688" s="39"/>
      <c r="AR1688" s="238" t="s">
        <v>182</v>
      </c>
      <c r="AT1688" s="238" t="s">
        <v>178</v>
      </c>
      <c r="AU1688" s="238" t="s">
        <v>82</v>
      </c>
      <c r="AY1688" s="18" t="s">
        <v>164</v>
      </c>
      <c r="BE1688" s="239">
        <f>IF(N1688="základní",J1688,0)</f>
        <v>0</v>
      </c>
      <c r="BF1688" s="239">
        <f>IF(N1688="snížená",J1688,0)</f>
        <v>0</v>
      </c>
      <c r="BG1688" s="239">
        <f>IF(N1688="zákl. přenesená",J1688,0)</f>
        <v>0</v>
      </c>
      <c r="BH1688" s="239">
        <f>IF(N1688="sníž. přenesená",J1688,0)</f>
        <v>0</v>
      </c>
      <c r="BI1688" s="239">
        <f>IF(N1688="nulová",J1688,0)</f>
        <v>0</v>
      </c>
      <c r="BJ1688" s="18" t="s">
        <v>80</v>
      </c>
      <c r="BK1688" s="239">
        <f>ROUND(I1688*H1688,2)</f>
        <v>0</v>
      </c>
      <c r="BL1688" s="18" t="s">
        <v>171</v>
      </c>
      <c r="BM1688" s="238" t="s">
        <v>1574</v>
      </c>
    </row>
    <row r="1689" s="2" customFormat="1">
      <c r="A1689" s="39"/>
      <c r="B1689" s="40"/>
      <c r="C1689" s="41"/>
      <c r="D1689" s="240" t="s">
        <v>173</v>
      </c>
      <c r="E1689" s="41"/>
      <c r="F1689" s="241" t="s">
        <v>1573</v>
      </c>
      <c r="G1689" s="41"/>
      <c r="H1689" s="41"/>
      <c r="I1689" s="147"/>
      <c r="J1689" s="41"/>
      <c r="K1689" s="41"/>
      <c r="L1689" s="45"/>
      <c r="M1689" s="242"/>
      <c r="N1689" s="243"/>
      <c r="O1689" s="85"/>
      <c r="P1689" s="85"/>
      <c r="Q1689" s="85"/>
      <c r="R1689" s="85"/>
      <c r="S1689" s="85"/>
      <c r="T1689" s="86"/>
      <c r="U1689" s="39"/>
      <c r="V1689" s="39"/>
      <c r="W1689" s="39"/>
      <c r="X1689" s="39"/>
      <c r="Y1689" s="39"/>
      <c r="Z1689" s="39"/>
      <c r="AA1689" s="39"/>
      <c r="AB1689" s="39"/>
      <c r="AC1689" s="39"/>
      <c r="AD1689" s="39"/>
      <c r="AE1689" s="39"/>
      <c r="AT1689" s="18" t="s">
        <v>173</v>
      </c>
      <c r="AU1689" s="18" t="s">
        <v>82</v>
      </c>
    </row>
    <row r="1690" s="2" customFormat="1" ht="16.5" customHeight="1">
      <c r="A1690" s="39"/>
      <c r="B1690" s="40"/>
      <c r="C1690" s="227" t="s">
        <v>1575</v>
      </c>
      <c r="D1690" s="227" t="s">
        <v>166</v>
      </c>
      <c r="E1690" s="228" t="s">
        <v>1576</v>
      </c>
      <c r="F1690" s="229" t="s">
        <v>1577</v>
      </c>
      <c r="G1690" s="230" t="s">
        <v>229</v>
      </c>
      <c r="H1690" s="231">
        <v>3</v>
      </c>
      <c r="I1690" s="232"/>
      <c r="J1690" s="233">
        <f>ROUND(I1690*H1690,2)</f>
        <v>0</v>
      </c>
      <c r="K1690" s="229" t="s">
        <v>170</v>
      </c>
      <c r="L1690" s="45"/>
      <c r="M1690" s="234" t="s">
        <v>21</v>
      </c>
      <c r="N1690" s="235" t="s">
        <v>44</v>
      </c>
      <c r="O1690" s="85"/>
      <c r="P1690" s="236">
        <f>O1690*H1690</f>
        <v>0</v>
      </c>
      <c r="Q1690" s="236">
        <v>0</v>
      </c>
      <c r="R1690" s="236">
        <f>Q1690*H1690</f>
        <v>0</v>
      </c>
      <c r="S1690" s="236">
        <v>0</v>
      </c>
      <c r="T1690" s="237">
        <f>S1690*H1690</f>
        <v>0</v>
      </c>
      <c r="U1690" s="39"/>
      <c r="V1690" s="39"/>
      <c r="W1690" s="39"/>
      <c r="X1690" s="39"/>
      <c r="Y1690" s="39"/>
      <c r="Z1690" s="39"/>
      <c r="AA1690" s="39"/>
      <c r="AB1690" s="39"/>
      <c r="AC1690" s="39"/>
      <c r="AD1690" s="39"/>
      <c r="AE1690" s="39"/>
      <c r="AR1690" s="238" t="s">
        <v>171</v>
      </c>
      <c r="AT1690" s="238" t="s">
        <v>166</v>
      </c>
      <c r="AU1690" s="238" t="s">
        <v>82</v>
      </c>
      <c r="AY1690" s="18" t="s">
        <v>164</v>
      </c>
      <c r="BE1690" s="239">
        <f>IF(N1690="základní",J1690,0)</f>
        <v>0</v>
      </c>
      <c r="BF1690" s="239">
        <f>IF(N1690="snížená",J1690,0)</f>
        <v>0</v>
      </c>
      <c r="BG1690" s="239">
        <f>IF(N1690="zákl. přenesená",J1690,0)</f>
        <v>0</v>
      </c>
      <c r="BH1690" s="239">
        <f>IF(N1690="sníž. přenesená",J1690,0)</f>
        <v>0</v>
      </c>
      <c r="BI1690" s="239">
        <f>IF(N1690="nulová",J1690,0)</f>
        <v>0</v>
      </c>
      <c r="BJ1690" s="18" t="s">
        <v>80</v>
      </c>
      <c r="BK1690" s="239">
        <f>ROUND(I1690*H1690,2)</f>
        <v>0</v>
      </c>
      <c r="BL1690" s="18" t="s">
        <v>171</v>
      </c>
      <c r="BM1690" s="238" t="s">
        <v>1578</v>
      </c>
    </row>
    <row r="1691" s="2" customFormat="1">
      <c r="A1691" s="39"/>
      <c r="B1691" s="40"/>
      <c r="C1691" s="41"/>
      <c r="D1691" s="240" t="s">
        <v>173</v>
      </c>
      <c r="E1691" s="41"/>
      <c r="F1691" s="241" t="s">
        <v>1577</v>
      </c>
      <c r="G1691" s="41"/>
      <c r="H1691" s="41"/>
      <c r="I1691" s="147"/>
      <c r="J1691" s="41"/>
      <c r="K1691" s="41"/>
      <c r="L1691" s="45"/>
      <c r="M1691" s="242"/>
      <c r="N1691" s="243"/>
      <c r="O1691" s="85"/>
      <c r="P1691" s="85"/>
      <c r="Q1691" s="85"/>
      <c r="R1691" s="85"/>
      <c r="S1691" s="85"/>
      <c r="T1691" s="86"/>
      <c r="U1691" s="39"/>
      <c r="V1691" s="39"/>
      <c r="W1691" s="39"/>
      <c r="X1691" s="39"/>
      <c r="Y1691" s="39"/>
      <c r="Z1691" s="39"/>
      <c r="AA1691" s="39"/>
      <c r="AB1691" s="39"/>
      <c r="AC1691" s="39"/>
      <c r="AD1691" s="39"/>
      <c r="AE1691" s="39"/>
      <c r="AT1691" s="18" t="s">
        <v>173</v>
      </c>
      <c r="AU1691" s="18" t="s">
        <v>82</v>
      </c>
    </row>
    <row r="1692" s="13" customFormat="1">
      <c r="A1692" s="13"/>
      <c r="B1692" s="244"/>
      <c r="C1692" s="245"/>
      <c r="D1692" s="240" t="s">
        <v>174</v>
      </c>
      <c r="E1692" s="246" t="s">
        <v>21</v>
      </c>
      <c r="F1692" s="247" t="s">
        <v>216</v>
      </c>
      <c r="G1692" s="245"/>
      <c r="H1692" s="246" t="s">
        <v>21</v>
      </c>
      <c r="I1692" s="248"/>
      <c r="J1692" s="245"/>
      <c r="K1692" s="245"/>
      <c r="L1692" s="249"/>
      <c r="M1692" s="250"/>
      <c r="N1692" s="251"/>
      <c r="O1692" s="251"/>
      <c r="P1692" s="251"/>
      <c r="Q1692" s="251"/>
      <c r="R1692" s="251"/>
      <c r="S1692" s="251"/>
      <c r="T1692" s="252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53" t="s">
        <v>174</v>
      </c>
      <c r="AU1692" s="253" t="s">
        <v>82</v>
      </c>
      <c r="AV1692" s="13" t="s">
        <v>80</v>
      </c>
      <c r="AW1692" s="13" t="s">
        <v>34</v>
      </c>
      <c r="AX1692" s="13" t="s">
        <v>73</v>
      </c>
      <c r="AY1692" s="253" t="s">
        <v>164</v>
      </c>
    </row>
    <row r="1693" s="14" customFormat="1">
      <c r="A1693" s="14"/>
      <c r="B1693" s="254"/>
      <c r="C1693" s="255"/>
      <c r="D1693" s="240" t="s">
        <v>174</v>
      </c>
      <c r="E1693" s="256" t="s">
        <v>21</v>
      </c>
      <c r="F1693" s="257" t="s">
        <v>186</v>
      </c>
      <c r="G1693" s="255"/>
      <c r="H1693" s="258">
        <v>3</v>
      </c>
      <c r="I1693" s="259"/>
      <c r="J1693" s="255"/>
      <c r="K1693" s="255"/>
      <c r="L1693" s="260"/>
      <c r="M1693" s="261"/>
      <c r="N1693" s="262"/>
      <c r="O1693" s="262"/>
      <c r="P1693" s="262"/>
      <c r="Q1693" s="262"/>
      <c r="R1693" s="262"/>
      <c r="S1693" s="262"/>
      <c r="T1693" s="263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64" t="s">
        <v>174</v>
      </c>
      <c r="AU1693" s="264" t="s">
        <v>82</v>
      </c>
      <c r="AV1693" s="14" t="s">
        <v>82</v>
      </c>
      <c r="AW1693" s="14" t="s">
        <v>34</v>
      </c>
      <c r="AX1693" s="14" t="s">
        <v>80</v>
      </c>
      <c r="AY1693" s="264" t="s">
        <v>164</v>
      </c>
    </row>
    <row r="1694" s="2" customFormat="1" ht="16.5" customHeight="1">
      <c r="A1694" s="39"/>
      <c r="B1694" s="40"/>
      <c r="C1694" s="265" t="s">
        <v>1579</v>
      </c>
      <c r="D1694" s="265" t="s">
        <v>178</v>
      </c>
      <c r="E1694" s="266" t="s">
        <v>1580</v>
      </c>
      <c r="F1694" s="267" t="s">
        <v>1581</v>
      </c>
      <c r="G1694" s="268" t="s">
        <v>229</v>
      </c>
      <c r="H1694" s="269">
        <v>3</v>
      </c>
      <c r="I1694" s="270"/>
      <c r="J1694" s="271">
        <f>ROUND(I1694*H1694,2)</f>
        <v>0</v>
      </c>
      <c r="K1694" s="267" t="s">
        <v>21</v>
      </c>
      <c r="L1694" s="272"/>
      <c r="M1694" s="273" t="s">
        <v>21</v>
      </c>
      <c r="N1694" s="274" t="s">
        <v>44</v>
      </c>
      <c r="O1694" s="85"/>
      <c r="P1694" s="236">
        <f>O1694*H1694</f>
        <v>0</v>
      </c>
      <c r="Q1694" s="236">
        <v>0.0015</v>
      </c>
      <c r="R1694" s="236">
        <f>Q1694*H1694</f>
        <v>0.0045000000000000005</v>
      </c>
      <c r="S1694" s="236">
        <v>0</v>
      </c>
      <c r="T1694" s="237">
        <f>S1694*H1694</f>
        <v>0</v>
      </c>
      <c r="U1694" s="39"/>
      <c r="V1694" s="39"/>
      <c r="W1694" s="39"/>
      <c r="X1694" s="39"/>
      <c r="Y1694" s="39"/>
      <c r="Z1694" s="39"/>
      <c r="AA1694" s="39"/>
      <c r="AB1694" s="39"/>
      <c r="AC1694" s="39"/>
      <c r="AD1694" s="39"/>
      <c r="AE1694" s="39"/>
      <c r="AR1694" s="238" t="s">
        <v>182</v>
      </c>
      <c r="AT1694" s="238" t="s">
        <v>178</v>
      </c>
      <c r="AU1694" s="238" t="s">
        <v>82</v>
      </c>
      <c r="AY1694" s="18" t="s">
        <v>164</v>
      </c>
      <c r="BE1694" s="239">
        <f>IF(N1694="základní",J1694,0)</f>
        <v>0</v>
      </c>
      <c r="BF1694" s="239">
        <f>IF(N1694="snížená",J1694,0)</f>
        <v>0</v>
      </c>
      <c r="BG1694" s="239">
        <f>IF(N1694="zákl. přenesená",J1694,0)</f>
        <v>0</v>
      </c>
      <c r="BH1694" s="239">
        <f>IF(N1694="sníž. přenesená",J1694,0)</f>
        <v>0</v>
      </c>
      <c r="BI1694" s="239">
        <f>IF(N1694="nulová",J1694,0)</f>
        <v>0</v>
      </c>
      <c r="BJ1694" s="18" t="s">
        <v>80</v>
      </c>
      <c r="BK1694" s="239">
        <f>ROUND(I1694*H1694,2)</f>
        <v>0</v>
      </c>
      <c r="BL1694" s="18" t="s">
        <v>171</v>
      </c>
      <c r="BM1694" s="238" t="s">
        <v>1582</v>
      </c>
    </row>
    <row r="1695" s="2" customFormat="1">
      <c r="A1695" s="39"/>
      <c r="B1695" s="40"/>
      <c r="C1695" s="41"/>
      <c r="D1695" s="240" t="s">
        <v>173</v>
      </c>
      <c r="E1695" s="41"/>
      <c r="F1695" s="241" t="s">
        <v>1581</v>
      </c>
      <c r="G1695" s="41"/>
      <c r="H1695" s="41"/>
      <c r="I1695" s="147"/>
      <c r="J1695" s="41"/>
      <c r="K1695" s="41"/>
      <c r="L1695" s="45"/>
      <c r="M1695" s="242"/>
      <c r="N1695" s="243"/>
      <c r="O1695" s="85"/>
      <c r="P1695" s="85"/>
      <c r="Q1695" s="85"/>
      <c r="R1695" s="85"/>
      <c r="S1695" s="85"/>
      <c r="T1695" s="86"/>
      <c r="U1695" s="39"/>
      <c r="V1695" s="39"/>
      <c r="W1695" s="39"/>
      <c r="X1695" s="39"/>
      <c r="Y1695" s="39"/>
      <c r="Z1695" s="39"/>
      <c r="AA1695" s="39"/>
      <c r="AB1695" s="39"/>
      <c r="AC1695" s="39"/>
      <c r="AD1695" s="39"/>
      <c r="AE1695" s="39"/>
      <c r="AT1695" s="18" t="s">
        <v>173</v>
      </c>
      <c r="AU1695" s="18" t="s">
        <v>82</v>
      </c>
    </row>
    <row r="1696" s="2" customFormat="1" ht="21.75" customHeight="1">
      <c r="A1696" s="39"/>
      <c r="B1696" s="40"/>
      <c r="C1696" s="227" t="s">
        <v>1583</v>
      </c>
      <c r="D1696" s="227" t="s">
        <v>166</v>
      </c>
      <c r="E1696" s="228" t="s">
        <v>1584</v>
      </c>
      <c r="F1696" s="229" t="s">
        <v>1585</v>
      </c>
      <c r="G1696" s="230" t="s">
        <v>181</v>
      </c>
      <c r="H1696" s="231">
        <v>0.074999999999999997</v>
      </c>
      <c r="I1696" s="232"/>
      <c r="J1696" s="233">
        <f>ROUND(I1696*H1696,2)</f>
        <v>0</v>
      </c>
      <c r="K1696" s="229" t="s">
        <v>170</v>
      </c>
      <c r="L1696" s="45"/>
      <c r="M1696" s="234" t="s">
        <v>21</v>
      </c>
      <c r="N1696" s="235" t="s">
        <v>44</v>
      </c>
      <c r="O1696" s="85"/>
      <c r="P1696" s="236">
        <f>O1696*H1696</f>
        <v>0</v>
      </c>
      <c r="Q1696" s="236">
        <v>0</v>
      </c>
      <c r="R1696" s="236">
        <f>Q1696*H1696</f>
        <v>0</v>
      </c>
      <c r="S1696" s="236">
        <v>0</v>
      </c>
      <c r="T1696" s="237">
        <f>S1696*H1696</f>
        <v>0</v>
      </c>
      <c r="U1696" s="39"/>
      <c r="V1696" s="39"/>
      <c r="W1696" s="39"/>
      <c r="X1696" s="39"/>
      <c r="Y1696" s="39"/>
      <c r="Z1696" s="39"/>
      <c r="AA1696" s="39"/>
      <c r="AB1696" s="39"/>
      <c r="AC1696" s="39"/>
      <c r="AD1696" s="39"/>
      <c r="AE1696" s="39"/>
      <c r="AR1696" s="238" t="s">
        <v>277</v>
      </c>
      <c r="AT1696" s="238" t="s">
        <v>166</v>
      </c>
      <c r="AU1696" s="238" t="s">
        <v>82</v>
      </c>
      <c r="AY1696" s="18" t="s">
        <v>164</v>
      </c>
      <c r="BE1696" s="239">
        <f>IF(N1696="základní",J1696,0)</f>
        <v>0</v>
      </c>
      <c r="BF1696" s="239">
        <f>IF(N1696="snížená",J1696,0)</f>
        <v>0</v>
      </c>
      <c r="BG1696" s="239">
        <f>IF(N1696="zákl. přenesená",J1696,0)</f>
        <v>0</v>
      </c>
      <c r="BH1696" s="239">
        <f>IF(N1696="sníž. přenesená",J1696,0)</f>
        <v>0</v>
      </c>
      <c r="BI1696" s="239">
        <f>IF(N1696="nulová",J1696,0)</f>
        <v>0</v>
      </c>
      <c r="BJ1696" s="18" t="s">
        <v>80</v>
      </c>
      <c r="BK1696" s="239">
        <f>ROUND(I1696*H1696,2)</f>
        <v>0</v>
      </c>
      <c r="BL1696" s="18" t="s">
        <v>277</v>
      </c>
      <c r="BM1696" s="238" t="s">
        <v>1586</v>
      </c>
    </row>
    <row r="1697" s="2" customFormat="1">
      <c r="A1697" s="39"/>
      <c r="B1697" s="40"/>
      <c r="C1697" s="41"/>
      <c r="D1697" s="240" t="s">
        <v>173</v>
      </c>
      <c r="E1697" s="41"/>
      <c r="F1697" s="241" t="s">
        <v>1585</v>
      </c>
      <c r="G1697" s="41"/>
      <c r="H1697" s="41"/>
      <c r="I1697" s="147"/>
      <c r="J1697" s="41"/>
      <c r="K1697" s="41"/>
      <c r="L1697" s="45"/>
      <c r="M1697" s="242"/>
      <c r="N1697" s="243"/>
      <c r="O1697" s="85"/>
      <c r="P1697" s="85"/>
      <c r="Q1697" s="85"/>
      <c r="R1697" s="85"/>
      <c r="S1697" s="85"/>
      <c r="T1697" s="86"/>
      <c r="U1697" s="39"/>
      <c r="V1697" s="39"/>
      <c r="W1697" s="39"/>
      <c r="X1697" s="39"/>
      <c r="Y1697" s="39"/>
      <c r="Z1697" s="39"/>
      <c r="AA1697" s="39"/>
      <c r="AB1697" s="39"/>
      <c r="AC1697" s="39"/>
      <c r="AD1697" s="39"/>
      <c r="AE1697" s="39"/>
      <c r="AT1697" s="18" t="s">
        <v>173</v>
      </c>
      <c r="AU1697" s="18" t="s">
        <v>82</v>
      </c>
    </row>
    <row r="1698" s="12" customFormat="1" ht="22.8" customHeight="1">
      <c r="A1698" s="12"/>
      <c r="B1698" s="211"/>
      <c r="C1698" s="212"/>
      <c r="D1698" s="213" t="s">
        <v>72</v>
      </c>
      <c r="E1698" s="225" t="s">
        <v>1587</v>
      </c>
      <c r="F1698" s="225" t="s">
        <v>1588</v>
      </c>
      <c r="G1698" s="212"/>
      <c r="H1698" s="212"/>
      <c r="I1698" s="215"/>
      <c r="J1698" s="226">
        <f>BK1698</f>
        <v>0</v>
      </c>
      <c r="K1698" s="212"/>
      <c r="L1698" s="217"/>
      <c r="M1698" s="218"/>
      <c r="N1698" s="219"/>
      <c r="O1698" s="219"/>
      <c r="P1698" s="220">
        <f>SUM(P1699:P1890)</f>
        <v>0</v>
      </c>
      <c r="Q1698" s="219"/>
      <c r="R1698" s="220">
        <f>SUM(R1699:R1890)</f>
        <v>25.683101120000007</v>
      </c>
      <c r="S1698" s="219"/>
      <c r="T1698" s="221">
        <f>SUM(T1699:T1890)</f>
        <v>25.046759999999999</v>
      </c>
      <c r="U1698" s="12"/>
      <c r="V1698" s="12"/>
      <c r="W1698" s="12"/>
      <c r="X1698" s="12"/>
      <c r="Y1698" s="12"/>
      <c r="Z1698" s="12"/>
      <c r="AA1698" s="12"/>
      <c r="AB1698" s="12"/>
      <c r="AC1698" s="12"/>
      <c r="AD1698" s="12"/>
      <c r="AE1698" s="12"/>
      <c r="AR1698" s="222" t="s">
        <v>82</v>
      </c>
      <c r="AT1698" s="223" t="s">
        <v>72</v>
      </c>
      <c r="AU1698" s="223" t="s">
        <v>80</v>
      </c>
      <c r="AY1698" s="222" t="s">
        <v>164</v>
      </c>
      <c r="BK1698" s="224">
        <f>SUM(BK1699:BK1890)</f>
        <v>0</v>
      </c>
    </row>
    <row r="1699" s="2" customFormat="1" ht="21.75" customHeight="1">
      <c r="A1699" s="39"/>
      <c r="B1699" s="40"/>
      <c r="C1699" s="227" t="s">
        <v>1589</v>
      </c>
      <c r="D1699" s="227" t="s">
        <v>166</v>
      </c>
      <c r="E1699" s="228" t="s">
        <v>1590</v>
      </c>
      <c r="F1699" s="229" t="s">
        <v>1591</v>
      </c>
      <c r="G1699" s="230" t="s">
        <v>204</v>
      </c>
      <c r="H1699" s="231">
        <v>640.29499999999996</v>
      </c>
      <c r="I1699" s="232"/>
      <c r="J1699" s="233">
        <f>ROUND(I1699*H1699,2)</f>
        <v>0</v>
      </c>
      <c r="K1699" s="229" t="s">
        <v>170</v>
      </c>
      <c r="L1699" s="45"/>
      <c r="M1699" s="234" t="s">
        <v>21</v>
      </c>
      <c r="N1699" s="235" t="s">
        <v>44</v>
      </c>
      <c r="O1699" s="85"/>
      <c r="P1699" s="236">
        <f>O1699*H1699</f>
        <v>0</v>
      </c>
      <c r="Q1699" s="236">
        <v>0</v>
      </c>
      <c r="R1699" s="236">
        <f>Q1699*H1699</f>
        <v>0</v>
      </c>
      <c r="S1699" s="236">
        <v>0.014999999999999999</v>
      </c>
      <c r="T1699" s="237">
        <f>S1699*H1699</f>
        <v>9.6044249999999991</v>
      </c>
      <c r="U1699" s="39"/>
      <c r="V1699" s="39"/>
      <c r="W1699" s="39"/>
      <c r="X1699" s="39"/>
      <c r="Y1699" s="39"/>
      <c r="Z1699" s="39"/>
      <c r="AA1699" s="39"/>
      <c r="AB1699" s="39"/>
      <c r="AC1699" s="39"/>
      <c r="AD1699" s="39"/>
      <c r="AE1699" s="39"/>
      <c r="AR1699" s="238" t="s">
        <v>277</v>
      </c>
      <c r="AT1699" s="238" t="s">
        <v>166</v>
      </c>
      <c r="AU1699" s="238" t="s">
        <v>82</v>
      </c>
      <c r="AY1699" s="18" t="s">
        <v>164</v>
      </c>
      <c r="BE1699" s="239">
        <f>IF(N1699="základní",J1699,0)</f>
        <v>0</v>
      </c>
      <c r="BF1699" s="239">
        <f>IF(N1699="snížená",J1699,0)</f>
        <v>0</v>
      </c>
      <c r="BG1699" s="239">
        <f>IF(N1699="zákl. přenesená",J1699,0)</f>
        <v>0</v>
      </c>
      <c r="BH1699" s="239">
        <f>IF(N1699="sníž. přenesená",J1699,0)</f>
        <v>0</v>
      </c>
      <c r="BI1699" s="239">
        <f>IF(N1699="nulová",J1699,0)</f>
        <v>0</v>
      </c>
      <c r="BJ1699" s="18" t="s">
        <v>80</v>
      </c>
      <c r="BK1699" s="239">
        <f>ROUND(I1699*H1699,2)</f>
        <v>0</v>
      </c>
      <c r="BL1699" s="18" t="s">
        <v>277</v>
      </c>
      <c r="BM1699" s="238" t="s">
        <v>1592</v>
      </c>
    </row>
    <row r="1700" s="2" customFormat="1">
      <c r="A1700" s="39"/>
      <c r="B1700" s="40"/>
      <c r="C1700" s="41"/>
      <c r="D1700" s="240" t="s">
        <v>173</v>
      </c>
      <c r="E1700" s="41"/>
      <c r="F1700" s="241" t="s">
        <v>1591</v>
      </c>
      <c r="G1700" s="41"/>
      <c r="H1700" s="41"/>
      <c r="I1700" s="147"/>
      <c r="J1700" s="41"/>
      <c r="K1700" s="41"/>
      <c r="L1700" s="45"/>
      <c r="M1700" s="242"/>
      <c r="N1700" s="243"/>
      <c r="O1700" s="85"/>
      <c r="P1700" s="85"/>
      <c r="Q1700" s="85"/>
      <c r="R1700" s="85"/>
      <c r="S1700" s="85"/>
      <c r="T1700" s="86"/>
      <c r="U1700" s="39"/>
      <c r="V1700" s="39"/>
      <c r="W1700" s="39"/>
      <c r="X1700" s="39"/>
      <c r="Y1700" s="39"/>
      <c r="Z1700" s="39"/>
      <c r="AA1700" s="39"/>
      <c r="AB1700" s="39"/>
      <c r="AC1700" s="39"/>
      <c r="AD1700" s="39"/>
      <c r="AE1700" s="39"/>
      <c r="AT1700" s="18" t="s">
        <v>173</v>
      </c>
      <c r="AU1700" s="18" t="s">
        <v>82</v>
      </c>
    </row>
    <row r="1701" s="13" customFormat="1">
      <c r="A1701" s="13"/>
      <c r="B1701" s="244"/>
      <c r="C1701" s="245"/>
      <c r="D1701" s="240" t="s">
        <v>174</v>
      </c>
      <c r="E1701" s="246" t="s">
        <v>21</v>
      </c>
      <c r="F1701" s="247" t="s">
        <v>1593</v>
      </c>
      <c r="G1701" s="245"/>
      <c r="H1701" s="246" t="s">
        <v>21</v>
      </c>
      <c r="I1701" s="248"/>
      <c r="J1701" s="245"/>
      <c r="K1701" s="245"/>
      <c r="L1701" s="249"/>
      <c r="M1701" s="250"/>
      <c r="N1701" s="251"/>
      <c r="O1701" s="251"/>
      <c r="P1701" s="251"/>
      <c r="Q1701" s="251"/>
      <c r="R1701" s="251"/>
      <c r="S1701" s="251"/>
      <c r="T1701" s="252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53" t="s">
        <v>174</v>
      </c>
      <c r="AU1701" s="253" t="s">
        <v>82</v>
      </c>
      <c r="AV1701" s="13" t="s">
        <v>80</v>
      </c>
      <c r="AW1701" s="13" t="s">
        <v>34</v>
      </c>
      <c r="AX1701" s="13" t="s">
        <v>73</v>
      </c>
      <c r="AY1701" s="253" t="s">
        <v>164</v>
      </c>
    </row>
    <row r="1702" s="14" customFormat="1">
      <c r="A1702" s="14"/>
      <c r="B1702" s="254"/>
      <c r="C1702" s="255"/>
      <c r="D1702" s="240" t="s">
        <v>174</v>
      </c>
      <c r="E1702" s="256" t="s">
        <v>21</v>
      </c>
      <c r="F1702" s="257" t="s">
        <v>1594</v>
      </c>
      <c r="G1702" s="255"/>
      <c r="H1702" s="258">
        <v>309</v>
      </c>
      <c r="I1702" s="259"/>
      <c r="J1702" s="255"/>
      <c r="K1702" s="255"/>
      <c r="L1702" s="260"/>
      <c r="M1702" s="261"/>
      <c r="N1702" s="262"/>
      <c r="O1702" s="262"/>
      <c r="P1702" s="262"/>
      <c r="Q1702" s="262"/>
      <c r="R1702" s="262"/>
      <c r="S1702" s="262"/>
      <c r="T1702" s="263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64" t="s">
        <v>174</v>
      </c>
      <c r="AU1702" s="264" t="s">
        <v>82</v>
      </c>
      <c r="AV1702" s="14" t="s">
        <v>82</v>
      </c>
      <c r="AW1702" s="14" t="s">
        <v>34</v>
      </c>
      <c r="AX1702" s="14" t="s">
        <v>73</v>
      </c>
      <c r="AY1702" s="264" t="s">
        <v>164</v>
      </c>
    </row>
    <row r="1703" s="14" customFormat="1">
      <c r="A1703" s="14"/>
      <c r="B1703" s="254"/>
      <c r="C1703" s="255"/>
      <c r="D1703" s="240" t="s">
        <v>174</v>
      </c>
      <c r="E1703" s="256" t="s">
        <v>21</v>
      </c>
      <c r="F1703" s="257" t="s">
        <v>1595</v>
      </c>
      <c r="G1703" s="255"/>
      <c r="H1703" s="258">
        <v>-11.880000000000001</v>
      </c>
      <c r="I1703" s="259"/>
      <c r="J1703" s="255"/>
      <c r="K1703" s="255"/>
      <c r="L1703" s="260"/>
      <c r="M1703" s="261"/>
      <c r="N1703" s="262"/>
      <c r="O1703" s="262"/>
      <c r="P1703" s="262"/>
      <c r="Q1703" s="262"/>
      <c r="R1703" s="262"/>
      <c r="S1703" s="262"/>
      <c r="T1703" s="263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64" t="s">
        <v>174</v>
      </c>
      <c r="AU1703" s="264" t="s">
        <v>82</v>
      </c>
      <c r="AV1703" s="14" t="s">
        <v>82</v>
      </c>
      <c r="AW1703" s="14" t="s">
        <v>34</v>
      </c>
      <c r="AX1703" s="14" t="s">
        <v>73</v>
      </c>
      <c r="AY1703" s="264" t="s">
        <v>164</v>
      </c>
    </row>
    <row r="1704" s="14" customFormat="1">
      <c r="A1704" s="14"/>
      <c r="B1704" s="254"/>
      <c r="C1704" s="255"/>
      <c r="D1704" s="240" t="s">
        <v>174</v>
      </c>
      <c r="E1704" s="256" t="s">
        <v>21</v>
      </c>
      <c r="F1704" s="257" t="s">
        <v>1596</v>
      </c>
      <c r="G1704" s="255"/>
      <c r="H1704" s="258">
        <v>10.119999999999999</v>
      </c>
      <c r="I1704" s="259"/>
      <c r="J1704" s="255"/>
      <c r="K1704" s="255"/>
      <c r="L1704" s="260"/>
      <c r="M1704" s="261"/>
      <c r="N1704" s="262"/>
      <c r="O1704" s="262"/>
      <c r="P1704" s="262"/>
      <c r="Q1704" s="262"/>
      <c r="R1704" s="262"/>
      <c r="S1704" s="262"/>
      <c r="T1704" s="263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64" t="s">
        <v>174</v>
      </c>
      <c r="AU1704" s="264" t="s">
        <v>82</v>
      </c>
      <c r="AV1704" s="14" t="s">
        <v>82</v>
      </c>
      <c r="AW1704" s="14" t="s">
        <v>34</v>
      </c>
      <c r="AX1704" s="14" t="s">
        <v>73</v>
      </c>
      <c r="AY1704" s="264" t="s">
        <v>164</v>
      </c>
    </row>
    <row r="1705" s="14" customFormat="1">
      <c r="A1705" s="14"/>
      <c r="B1705" s="254"/>
      <c r="C1705" s="255"/>
      <c r="D1705" s="240" t="s">
        <v>174</v>
      </c>
      <c r="E1705" s="256" t="s">
        <v>21</v>
      </c>
      <c r="F1705" s="257" t="s">
        <v>1597</v>
      </c>
      <c r="G1705" s="255"/>
      <c r="H1705" s="258">
        <v>-17.324999999999999</v>
      </c>
      <c r="I1705" s="259"/>
      <c r="J1705" s="255"/>
      <c r="K1705" s="255"/>
      <c r="L1705" s="260"/>
      <c r="M1705" s="261"/>
      <c r="N1705" s="262"/>
      <c r="O1705" s="262"/>
      <c r="P1705" s="262"/>
      <c r="Q1705" s="262"/>
      <c r="R1705" s="262"/>
      <c r="S1705" s="262"/>
      <c r="T1705" s="263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64" t="s">
        <v>174</v>
      </c>
      <c r="AU1705" s="264" t="s">
        <v>82</v>
      </c>
      <c r="AV1705" s="14" t="s">
        <v>82</v>
      </c>
      <c r="AW1705" s="14" t="s">
        <v>34</v>
      </c>
      <c r="AX1705" s="14" t="s">
        <v>73</v>
      </c>
      <c r="AY1705" s="264" t="s">
        <v>164</v>
      </c>
    </row>
    <row r="1706" s="14" customFormat="1">
      <c r="A1706" s="14"/>
      <c r="B1706" s="254"/>
      <c r="C1706" s="255"/>
      <c r="D1706" s="240" t="s">
        <v>174</v>
      </c>
      <c r="E1706" s="256" t="s">
        <v>21</v>
      </c>
      <c r="F1706" s="257" t="s">
        <v>1598</v>
      </c>
      <c r="G1706" s="255"/>
      <c r="H1706" s="258">
        <v>16.940000000000001</v>
      </c>
      <c r="I1706" s="259"/>
      <c r="J1706" s="255"/>
      <c r="K1706" s="255"/>
      <c r="L1706" s="260"/>
      <c r="M1706" s="261"/>
      <c r="N1706" s="262"/>
      <c r="O1706" s="262"/>
      <c r="P1706" s="262"/>
      <c r="Q1706" s="262"/>
      <c r="R1706" s="262"/>
      <c r="S1706" s="262"/>
      <c r="T1706" s="263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64" t="s">
        <v>174</v>
      </c>
      <c r="AU1706" s="264" t="s">
        <v>82</v>
      </c>
      <c r="AV1706" s="14" t="s">
        <v>82</v>
      </c>
      <c r="AW1706" s="14" t="s">
        <v>34</v>
      </c>
      <c r="AX1706" s="14" t="s">
        <v>73</v>
      </c>
      <c r="AY1706" s="264" t="s">
        <v>164</v>
      </c>
    </row>
    <row r="1707" s="14" customFormat="1">
      <c r="A1707" s="14"/>
      <c r="B1707" s="254"/>
      <c r="C1707" s="255"/>
      <c r="D1707" s="240" t="s">
        <v>174</v>
      </c>
      <c r="E1707" s="256" t="s">
        <v>21</v>
      </c>
      <c r="F1707" s="257" t="s">
        <v>1599</v>
      </c>
      <c r="G1707" s="255"/>
      <c r="H1707" s="258">
        <v>7.04</v>
      </c>
      <c r="I1707" s="259"/>
      <c r="J1707" s="255"/>
      <c r="K1707" s="255"/>
      <c r="L1707" s="260"/>
      <c r="M1707" s="261"/>
      <c r="N1707" s="262"/>
      <c r="O1707" s="262"/>
      <c r="P1707" s="262"/>
      <c r="Q1707" s="262"/>
      <c r="R1707" s="262"/>
      <c r="S1707" s="262"/>
      <c r="T1707" s="263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64" t="s">
        <v>174</v>
      </c>
      <c r="AU1707" s="264" t="s">
        <v>82</v>
      </c>
      <c r="AV1707" s="14" t="s">
        <v>82</v>
      </c>
      <c r="AW1707" s="14" t="s">
        <v>34</v>
      </c>
      <c r="AX1707" s="14" t="s">
        <v>73</v>
      </c>
      <c r="AY1707" s="264" t="s">
        <v>164</v>
      </c>
    </row>
    <row r="1708" s="16" customFormat="1">
      <c r="A1708" s="16"/>
      <c r="B1708" s="287"/>
      <c r="C1708" s="288"/>
      <c r="D1708" s="240" t="s">
        <v>174</v>
      </c>
      <c r="E1708" s="289" t="s">
        <v>21</v>
      </c>
      <c r="F1708" s="290" t="s">
        <v>514</v>
      </c>
      <c r="G1708" s="288"/>
      <c r="H1708" s="291">
        <v>313.89499999999998</v>
      </c>
      <c r="I1708" s="292"/>
      <c r="J1708" s="288"/>
      <c r="K1708" s="288"/>
      <c r="L1708" s="293"/>
      <c r="M1708" s="294"/>
      <c r="N1708" s="295"/>
      <c r="O1708" s="295"/>
      <c r="P1708" s="295"/>
      <c r="Q1708" s="295"/>
      <c r="R1708" s="295"/>
      <c r="S1708" s="295"/>
      <c r="T1708" s="296"/>
      <c r="U1708" s="16"/>
      <c r="V1708" s="16"/>
      <c r="W1708" s="16"/>
      <c r="X1708" s="16"/>
      <c r="Y1708" s="16"/>
      <c r="Z1708" s="16"/>
      <c r="AA1708" s="16"/>
      <c r="AB1708" s="16"/>
      <c r="AC1708" s="16"/>
      <c r="AD1708" s="16"/>
      <c r="AE1708" s="16"/>
      <c r="AT1708" s="297" t="s">
        <v>174</v>
      </c>
      <c r="AU1708" s="297" t="s">
        <v>82</v>
      </c>
      <c r="AV1708" s="16" t="s">
        <v>186</v>
      </c>
      <c r="AW1708" s="16" t="s">
        <v>34</v>
      </c>
      <c r="AX1708" s="16" t="s">
        <v>73</v>
      </c>
      <c r="AY1708" s="297" t="s">
        <v>164</v>
      </c>
    </row>
    <row r="1709" s="13" customFormat="1">
      <c r="A1709" s="13"/>
      <c r="B1709" s="244"/>
      <c r="C1709" s="245"/>
      <c r="D1709" s="240" t="s">
        <v>174</v>
      </c>
      <c r="E1709" s="246" t="s">
        <v>21</v>
      </c>
      <c r="F1709" s="247" t="s">
        <v>1600</v>
      </c>
      <c r="G1709" s="245"/>
      <c r="H1709" s="246" t="s">
        <v>21</v>
      </c>
      <c r="I1709" s="248"/>
      <c r="J1709" s="245"/>
      <c r="K1709" s="245"/>
      <c r="L1709" s="249"/>
      <c r="M1709" s="250"/>
      <c r="N1709" s="251"/>
      <c r="O1709" s="251"/>
      <c r="P1709" s="251"/>
      <c r="Q1709" s="251"/>
      <c r="R1709" s="251"/>
      <c r="S1709" s="251"/>
      <c r="T1709" s="252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53" t="s">
        <v>174</v>
      </c>
      <c r="AU1709" s="253" t="s">
        <v>82</v>
      </c>
      <c r="AV1709" s="13" t="s">
        <v>80</v>
      </c>
      <c r="AW1709" s="13" t="s">
        <v>34</v>
      </c>
      <c r="AX1709" s="13" t="s">
        <v>73</v>
      </c>
      <c r="AY1709" s="253" t="s">
        <v>164</v>
      </c>
    </row>
    <row r="1710" s="14" customFormat="1">
      <c r="A1710" s="14"/>
      <c r="B1710" s="254"/>
      <c r="C1710" s="255"/>
      <c r="D1710" s="240" t="s">
        <v>174</v>
      </c>
      <c r="E1710" s="256" t="s">
        <v>21</v>
      </c>
      <c r="F1710" s="257" t="s">
        <v>1601</v>
      </c>
      <c r="G1710" s="255"/>
      <c r="H1710" s="258">
        <v>235.19999999999999</v>
      </c>
      <c r="I1710" s="259"/>
      <c r="J1710" s="255"/>
      <c r="K1710" s="255"/>
      <c r="L1710" s="260"/>
      <c r="M1710" s="261"/>
      <c r="N1710" s="262"/>
      <c r="O1710" s="262"/>
      <c r="P1710" s="262"/>
      <c r="Q1710" s="262"/>
      <c r="R1710" s="262"/>
      <c r="S1710" s="262"/>
      <c r="T1710" s="263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64" t="s">
        <v>174</v>
      </c>
      <c r="AU1710" s="264" t="s">
        <v>82</v>
      </c>
      <c r="AV1710" s="14" t="s">
        <v>82</v>
      </c>
      <c r="AW1710" s="14" t="s">
        <v>34</v>
      </c>
      <c r="AX1710" s="14" t="s">
        <v>73</v>
      </c>
      <c r="AY1710" s="264" t="s">
        <v>164</v>
      </c>
    </row>
    <row r="1711" s="14" customFormat="1">
      <c r="A1711" s="14"/>
      <c r="B1711" s="254"/>
      <c r="C1711" s="255"/>
      <c r="D1711" s="240" t="s">
        <v>174</v>
      </c>
      <c r="E1711" s="256" t="s">
        <v>21</v>
      </c>
      <c r="F1711" s="257" t="s">
        <v>1602</v>
      </c>
      <c r="G1711" s="255"/>
      <c r="H1711" s="258">
        <v>91.200000000000003</v>
      </c>
      <c r="I1711" s="259"/>
      <c r="J1711" s="255"/>
      <c r="K1711" s="255"/>
      <c r="L1711" s="260"/>
      <c r="M1711" s="261"/>
      <c r="N1711" s="262"/>
      <c r="O1711" s="262"/>
      <c r="P1711" s="262"/>
      <c r="Q1711" s="262"/>
      <c r="R1711" s="262"/>
      <c r="S1711" s="262"/>
      <c r="T1711" s="263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64" t="s">
        <v>174</v>
      </c>
      <c r="AU1711" s="264" t="s">
        <v>82</v>
      </c>
      <c r="AV1711" s="14" t="s">
        <v>82</v>
      </c>
      <c r="AW1711" s="14" t="s">
        <v>34</v>
      </c>
      <c r="AX1711" s="14" t="s">
        <v>73</v>
      </c>
      <c r="AY1711" s="264" t="s">
        <v>164</v>
      </c>
    </row>
    <row r="1712" s="16" customFormat="1">
      <c r="A1712" s="16"/>
      <c r="B1712" s="287"/>
      <c r="C1712" s="288"/>
      <c r="D1712" s="240" t="s">
        <v>174</v>
      </c>
      <c r="E1712" s="289" t="s">
        <v>21</v>
      </c>
      <c r="F1712" s="290" t="s">
        <v>514</v>
      </c>
      <c r="G1712" s="288"/>
      <c r="H1712" s="291">
        <v>326.39999999999998</v>
      </c>
      <c r="I1712" s="292"/>
      <c r="J1712" s="288"/>
      <c r="K1712" s="288"/>
      <c r="L1712" s="293"/>
      <c r="M1712" s="294"/>
      <c r="N1712" s="295"/>
      <c r="O1712" s="295"/>
      <c r="P1712" s="295"/>
      <c r="Q1712" s="295"/>
      <c r="R1712" s="295"/>
      <c r="S1712" s="295"/>
      <c r="T1712" s="296"/>
      <c r="U1712" s="16"/>
      <c r="V1712" s="16"/>
      <c r="W1712" s="16"/>
      <c r="X1712" s="16"/>
      <c r="Y1712" s="16"/>
      <c r="Z1712" s="16"/>
      <c r="AA1712" s="16"/>
      <c r="AB1712" s="16"/>
      <c r="AC1712" s="16"/>
      <c r="AD1712" s="16"/>
      <c r="AE1712" s="16"/>
      <c r="AT1712" s="297" t="s">
        <v>174</v>
      </c>
      <c r="AU1712" s="297" t="s">
        <v>82</v>
      </c>
      <c r="AV1712" s="16" t="s">
        <v>186</v>
      </c>
      <c r="AW1712" s="16" t="s">
        <v>34</v>
      </c>
      <c r="AX1712" s="16" t="s">
        <v>73</v>
      </c>
      <c r="AY1712" s="297" t="s">
        <v>164</v>
      </c>
    </row>
    <row r="1713" s="15" customFormat="1">
      <c r="A1713" s="15"/>
      <c r="B1713" s="276"/>
      <c r="C1713" s="277"/>
      <c r="D1713" s="240" t="s">
        <v>174</v>
      </c>
      <c r="E1713" s="278" t="s">
        <v>21</v>
      </c>
      <c r="F1713" s="279" t="s">
        <v>225</v>
      </c>
      <c r="G1713" s="277"/>
      <c r="H1713" s="280">
        <v>640.29499999999996</v>
      </c>
      <c r="I1713" s="281"/>
      <c r="J1713" s="277"/>
      <c r="K1713" s="277"/>
      <c r="L1713" s="282"/>
      <c r="M1713" s="283"/>
      <c r="N1713" s="284"/>
      <c r="O1713" s="284"/>
      <c r="P1713" s="284"/>
      <c r="Q1713" s="284"/>
      <c r="R1713" s="284"/>
      <c r="S1713" s="284"/>
      <c r="T1713" s="285"/>
      <c r="U1713" s="15"/>
      <c r="V1713" s="15"/>
      <c r="W1713" s="15"/>
      <c r="X1713" s="15"/>
      <c r="Y1713" s="15"/>
      <c r="Z1713" s="15"/>
      <c r="AA1713" s="15"/>
      <c r="AB1713" s="15"/>
      <c r="AC1713" s="15"/>
      <c r="AD1713" s="15"/>
      <c r="AE1713" s="15"/>
      <c r="AT1713" s="286" t="s">
        <v>174</v>
      </c>
      <c r="AU1713" s="286" t="s">
        <v>82</v>
      </c>
      <c r="AV1713" s="15" t="s">
        <v>171</v>
      </c>
      <c r="AW1713" s="15" t="s">
        <v>34</v>
      </c>
      <c r="AX1713" s="15" t="s">
        <v>80</v>
      </c>
      <c r="AY1713" s="286" t="s">
        <v>164</v>
      </c>
    </row>
    <row r="1714" s="2" customFormat="1" ht="21.75" customHeight="1">
      <c r="A1714" s="39"/>
      <c r="B1714" s="40"/>
      <c r="C1714" s="227" t="s">
        <v>1603</v>
      </c>
      <c r="D1714" s="227" t="s">
        <v>166</v>
      </c>
      <c r="E1714" s="228" t="s">
        <v>1604</v>
      </c>
      <c r="F1714" s="229" t="s">
        <v>1605</v>
      </c>
      <c r="G1714" s="230" t="s">
        <v>204</v>
      </c>
      <c r="H1714" s="231">
        <v>311.47500000000002</v>
      </c>
      <c r="I1714" s="232"/>
      <c r="J1714" s="233">
        <f>ROUND(I1714*H1714,2)</f>
        <v>0</v>
      </c>
      <c r="K1714" s="229" t="s">
        <v>170</v>
      </c>
      <c r="L1714" s="45"/>
      <c r="M1714" s="234" t="s">
        <v>21</v>
      </c>
      <c r="N1714" s="235" t="s">
        <v>44</v>
      </c>
      <c r="O1714" s="85"/>
      <c r="P1714" s="236">
        <f>O1714*H1714</f>
        <v>0</v>
      </c>
      <c r="Q1714" s="236">
        <v>0</v>
      </c>
      <c r="R1714" s="236">
        <f>Q1714*H1714</f>
        <v>0</v>
      </c>
      <c r="S1714" s="236">
        <v>0.0070000000000000001</v>
      </c>
      <c r="T1714" s="237">
        <f>S1714*H1714</f>
        <v>2.1803250000000003</v>
      </c>
      <c r="U1714" s="39"/>
      <c r="V1714" s="39"/>
      <c r="W1714" s="39"/>
      <c r="X1714" s="39"/>
      <c r="Y1714" s="39"/>
      <c r="Z1714" s="39"/>
      <c r="AA1714" s="39"/>
      <c r="AB1714" s="39"/>
      <c r="AC1714" s="39"/>
      <c r="AD1714" s="39"/>
      <c r="AE1714" s="39"/>
      <c r="AR1714" s="238" t="s">
        <v>277</v>
      </c>
      <c r="AT1714" s="238" t="s">
        <v>166</v>
      </c>
      <c r="AU1714" s="238" t="s">
        <v>82</v>
      </c>
      <c r="AY1714" s="18" t="s">
        <v>164</v>
      </c>
      <c r="BE1714" s="239">
        <f>IF(N1714="základní",J1714,0)</f>
        <v>0</v>
      </c>
      <c r="BF1714" s="239">
        <f>IF(N1714="snížená",J1714,0)</f>
        <v>0</v>
      </c>
      <c r="BG1714" s="239">
        <f>IF(N1714="zákl. přenesená",J1714,0)</f>
        <v>0</v>
      </c>
      <c r="BH1714" s="239">
        <f>IF(N1714="sníž. přenesená",J1714,0)</f>
        <v>0</v>
      </c>
      <c r="BI1714" s="239">
        <f>IF(N1714="nulová",J1714,0)</f>
        <v>0</v>
      </c>
      <c r="BJ1714" s="18" t="s">
        <v>80</v>
      </c>
      <c r="BK1714" s="239">
        <f>ROUND(I1714*H1714,2)</f>
        <v>0</v>
      </c>
      <c r="BL1714" s="18" t="s">
        <v>277</v>
      </c>
      <c r="BM1714" s="238" t="s">
        <v>1606</v>
      </c>
    </row>
    <row r="1715" s="2" customFormat="1">
      <c r="A1715" s="39"/>
      <c r="B1715" s="40"/>
      <c r="C1715" s="41"/>
      <c r="D1715" s="240" t="s">
        <v>173</v>
      </c>
      <c r="E1715" s="41"/>
      <c r="F1715" s="241" t="s">
        <v>1605</v>
      </c>
      <c r="G1715" s="41"/>
      <c r="H1715" s="41"/>
      <c r="I1715" s="147"/>
      <c r="J1715" s="41"/>
      <c r="K1715" s="41"/>
      <c r="L1715" s="45"/>
      <c r="M1715" s="242"/>
      <c r="N1715" s="243"/>
      <c r="O1715" s="85"/>
      <c r="P1715" s="85"/>
      <c r="Q1715" s="85"/>
      <c r="R1715" s="85"/>
      <c r="S1715" s="85"/>
      <c r="T1715" s="86"/>
      <c r="U1715" s="39"/>
      <c r="V1715" s="39"/>
      <c r="W1715" s="39"/>
      <c r="X1715" s="39"/>
      <c r="Y1715" s="39"/>
      <c r="Z1715" s="39"/>
      <c r="AA1715" s="39"/>
      <c r="AB1715" s="39"/>
      <c r="AC1715" s="39"/>
      <c r="AD1715" s="39"/>
      <c r="AE1715" s="39"/>
      <c r="AT1715" s="18" t="s">
        <v>173</v>
      </c>
      <c r="AU1715" s="18" t="s">
        <v>82</v>
      </c>
    </row>
    <row r="1716" s="13" customFormat="1">
      <c r="A1716" s="13"/>
      <c r="B1716" s="244"/>
      <c r="C1716" s="245"/>
      <c r="D1716" s="240" t="s">
        <v>174</v>
      </c>
      <c r="E1716" s="246" t="s">
        <v>21</v>
      </c>
      <c r="F1716" s="247" t="s">
        <v>1593</v>
      </c>
      <c r="G1716" s="245"/>
      <c r="H1716" s="246" t="s">
        <v>21</v>
      </c>
      <c r="I1716" s="248"/>
      <c r="J1716" s="245"/>
      <c r="K1716" s="245"/>
      <c r="L1716" s="249"/>
      <c r="M1716" s="250"/>
      <c r="N1716" s="251"/>
      <c r="O1716" s="251"/>
      <c r="P1716" s="251"/>
      <c r="Q1716" s="251"/>
      <c r="R1716" s="251"/>
      <c r="S1716" s="251"/>
      <c r="T1716" s="252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53" t="s">
        <v>174</v>
      </c>
      <c r="AU1716" s="253" t="s">
        <v>82</v>
      </c>
      <c r="AV1716" s="13" t="s">
        <v>80</v>
      </c>
      <c r="AW1716" s="13" t="s">
        <v>34</v>
      </c>
      <c r="AX1716" s="13" t="s">
        <v>73</v>
      </c>
      <c r="AY1716" s="253" t="s">
        <v>164</v>
      </c>
    </row>
    <row r="1717" s="14" customFormat="1">
      <c r="A1717" s="14"/>
      <c r="B1717" s="254"/>
      <c r="C1717" s="255"/>
      <c r="D1717" s="240" t="s">
        <v>174</v>
      </c>
      <c r="E1717" s="256" t="s">
        <v>21</v>
      </c>
      <c r="F1717" s="257" t="s">
        <v>1594</v>
      </c>
      <c r="G1717" s="255"/>
      <c r="H1717" s="258">
        <v>309</v>
      </c>
      <c r="I1717" s="259"/>
      <c r="J1717" s="255"/>
      <c r="K1717" s="255"/>
      <c r="L1717" s="260"/>
      <c r="M1717" s="261"/>
      <c r="N1717" s="262"/>
      <c r="O1717" s="262"/>
      <c r="P1717" s="262"/>
      <c r="Q1717" s="262"/>
      <c r="R1717" s="262"/>
      <c r="S1717" s="262"/>
      <c r="T1717" s="263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64" t="s">
        <v>174</v>
      </c>
      <c r="AU1717" s="264" t="s">
        <v>82</v>
      </c>
      <c r="AV1717" s="14" t="s">
        <v>82</v>
      </c>
      <c r="AW1717" s="14" t="s">
        <v>34</v>
      </c>
      <c r="AX1717" s="14" t="s">
        <v>73</v>
      </c>
      <c r="AY1717" s="264" t="s">
        <v>164</v>
      </c>
    </row>
    <row r="1718" s="14" customFormat="1">
      <c r="A1718" s="14"/>
      <c r="B1718" s="254"/>
      <c r="C1718" s="255"/>
      <c r="D1718" s="240" t="s">
        <v>174</v>
      </c>
      <c r="E1718" s="256" t="s">
        <v>21</v>
      </c>
      <c r="F1718" s="257" t="s">
        <v>1595</v>
      </c>
      <c r="G1718" s="255"/>
      <c r="H1718" s="258">
        <v>-11.880000000000001</v>
      </c>
      <c r="I1718" s="259"/>
      <c r="J1718" s="255"/>
      <c r="K1718" s="255"/>
      <c r="L1718" s="260"/>
      <c r="M1718" s="261"/>
      <c r="N1718" s="262"/>
      <c r="O1718" s="262"/>
      <c r="P1718" s="262"/>
      <c r="Q1718" s="262"/>
      <c r="R1718" s="262"/>
      <c r="S1718" s="262"/>
      <c r="T1718" s="263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64" t="s">
        <v>174</v>
      </c>
      <c r="AU1718" s="264" t="s">
        <v>82</v>
      </c>
      <c r="AV1718" s="14" t="s">
        <v>82</v>
      </c>
      <c r="AW1718" s="14" t="s">
        <v>34</v>
      </c>
      <c r="AX1718" s="14" t="s">
        <v>73</v>
      </c>
      <c r="AY1718" s="264" t="s">
        <v>164</v>
      </c>
    </row>
    <row r="1719" s="14" customFormat="1">
      <c r="A1719" s="14"/>
      <c r="B1719" s="254"/>
      <c r="C1719" s="255"/>
      <c r="D1719" s="240" t="s">
        <v>174</v>
      </c>
      <c r="E1719" s="256" t="s">
        <v>21</v>
      </c>
      <c r="F1719" s="257" t="s">
        <v>1596</v>
      </c>
      <c r="G1719" s="255"/>
      <c r="H1719" s="258">
        <v>10.119999999999999</v>
      </c>
      <c r="I1719" s="259"/>
      <c r="J1719" s="255"/>
      <c r="K1719" s="255"/>
      <c r="L1719" s="260"/>
      <c r="M1719" s="261"/>
      <c r="N1719" s="262"/>
      <c r="O1719" s="262"/>
      <c r="P1719" s="262"/>
      <c r="Q1719" s="262"/>
      <c r="R1719" s="262"/>
      <c r="S1719" s="262"/>
      <c r="T1719" s="263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64" t="s">
        <v>174</v>
      </c>
      <c r="AU1719" s="264" t="s">
        <v>82</v>
      </c>
      <c r="AV1719" s="14" t="s">
        <v>82</v>
      </c>
      <c r="AW1719" s="14" t="s">
        <v>34</v>
      </c>
      <c r="AX1719" s="14" t="s">
        <v>73</v>
      </c>
      <c r="AY1719" s="264" t="s">
        <v>164</v>
      </c>
    </row>
    <row r="1720" s="14" customFormat="1">
      <c r="A1720" s="14"/>
      <c r="B1720" s="254"/>
      <c r="C1720" s="255"/>
      <c r="D1720" s="240" t="s">
        <v>174</v>
      </c>
      <c r="E1720" s="256" t="s">
        <v>21</v>
      </c>
      <c r="F1720" s="257" t="s">
        <v>1597</v>
      </c>
      <c r="G1720" s="255"/>
      <c r="H1720" s="258">
        <v>-17.324999999999999</v>
      </c>
      <c r="I1720" s="259"/>
      <c r="J1720" s="255"/>
      <c r="K1720" s="255"/>
      <c r="L1720" s="260"/>
      <c r="M1720" s="261"/>
      <c r="N1720" s="262"/>
      <c r="O1720" s="262"/>
      <c r="P1720" s="262"/>
      <c r="Q1720" s="262"/>
      <c r="R1720" s="262"/>
      <c r="S1720" s="262"/>
      <c r="T1720" s="263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64" t="s">
        <v>174</v>
      </c>
      <c r="AU1720" s="264" t="s">
        <v>82</v>
      </c>
      <c r="AV1720" s="14" t="s">
        <v>82</v>
      </c>
      <c r="AW1720" s="14" t="s">
        <v>34</v>
      </c>
      <c r="AX1720" s="14" t="s">
        <v>73</v>
      </c>
      <c r="AY1720" s="264" t="s">
        <v>164</v>
      </c>
    </row>
    <row r="1721" s="14" customFormat="1">
      <c r="A1721" s="14"/>
      <c r="B1721" s="254"/>
      <c r="C1721" s="255"/>
      <c r="D1721" s="240" t="s">
        <v>174</v>
      </c>
      <c r="E1721" s="256" t="s">
        <v>21</v>
      </c>
      <c r="F1721" s="257" t="s">
        <v>1607</v>
      </c>
      <c r="G1721" s="255"/>
      <c r="H1721" s="258">
        <v>19.800000000000001</v>
      </c>
      <c r="I1721" s="259"/>
      <c r="J1721" s="255"/>
      <c r="K1721" s="255"/>
      <c r="L1721" s="260"/>
      <c r="M1721" s="261"/>
      <c r="N1721" s="262"/>
      <c r="O1721" s="262"/>
      <c r="P1721" s="262"/>
      <c r="Q1721" s="262"/>
      <c r="R1721" s="262"/>
      <c r="S1721" s="262"/>
      <c r="T1721" s="263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64" t="s">
        <v>174</v>
      </c>
      <c r="AU1721" s="264" t="s">
        <v>82</v>
      </c>
      <c r="AV1721" s="14" t="s">
        <v>82</v>
      </c>
      <c r="AW1721" s="14" t="s">
        <v>34</v>
      </c>
      <c r="AX1721" s="14" t="s">
        <v>73</v>
      </c>
      <c r="AY1721" s="264" t="s">
        <v>164</v>
      </c>
    </row>
    <row r="1722" s="14" customFormat="1">
      <c r="A1722" s="14"/>
      <c r="B1722" s="254"/>
      <c r="C1722" s="255"/>
      <c r="D1722" s="240" t="s">
        <v>174</v>
      </c>
      <c r="E1722" s="256" t="s">
        <v>21</v>
      </c>
      <c r="F1722" s="257" t="s">
        <v>1608</v>
      </c>
      <c r="G1722" s="255"/>
      <c r="H1722" s="258">
        <v>1.76</v>
      </c>
      <c r="I1722" s="259"/>
      <c r="J1722" s="255"/>
      <c r="K1722" s="255"/>
      <c r="L1722" s="260"/>
      <c r="M1722" s="261"/>
      <c r="N1722" s="262"/>
      <c r="O1722" s="262"/>
      <c r="P1722" s="262"/>
      <c r="Q1722" s="262"/>
      <c r="R1722" s="262"/>
      <c r="S1722" s="262"/>
      <c r="T1722" s="263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64" t="s">
        <v>174</v>
      </c>
      <c r="AU1722" s="264" t="s">
        <v>82</v>
      </c>
      <c r="AV1722" s="14" t="s">
        <v>82</v>
      </c>
      <c r="AW1722" s="14" t="s">
        <v>34</v>
      </c>
      <c r="AX1722" s="14" t="s">
        <v>73</v>
      </c>
      <c r="AY1722" s="264" t="s">
        <v>164</v>
      </c>
    </row>
    <row r="1723" s="15" customFormat="1">
      <c r="A1723" s="15"/>
      <c r="B1723" s="276"/>
      <c r="C1723" s="277"/>
      <c r="D1723" s="240" t="s">
        <v>174</v>
      </c>
      <c r="E1723" s="278" t="s">
        <v>21</v>
      </c>
      <c r="F1723" s="279" t="s">
        <v>225</v>
      </c>
      <c r="G1723" s="277"/>
      <c r="H1723" s="280">
        <v>311.47500000000002</v>
      </c>
      <c r="I1723" s="281"/>
      <c r="J1723" s="277"/>
      <c r="K1723" s="277"/>
      <c r="L1723" s="282"/>
      <c r="M1723" s="283"/>
      <c r="N1723" s="284"/>
      <c r="O1723" s="284"/>
      <c r="P1723" s="284"/>
      <c r="Q1723" s="284"/>
      <c r="R1723" s="284"/>
      <c r="S1723" s="284"/>
      <c r="T1723" s="285"/>
      <c r="U1723" s="15"/>
      <c r="V1723" s="15"/>
      <c r="W1723" s="15"/>
      <c r="X1723" s="15"/>
      <c r="Y1723" s="15"/>
      <c r="Z1723" s="15"/>
      <c r="AA1723" s="15"/>
      <c r="AB1723" s="15"/>
      <c r="AC1723" s="15"/>
      <c r="AD1723" s="15"/>
      <c r="AE1723" s="15"/>
      <c r="AT1723" s="286" t="s">
        <v>174</v>
      </c>
      <c r="AU1723" s="286" t="s">
        <v>82</v>
      </c>
      <c r="AV1723" s="15" t="s">
        <v>171</v>
      </c>
      <c r="AW1723" s="15" t="s">
        <v>34</v>
      </c>
      <c r="AX1723" s="15" t="s">
        <v>80</v>
      </c>
      <c r="AY1723" s="286" t="s">
        <v>164</v>
      </c>
    </row>
    <row r="1724" s="2" customFormat="1" ht="16.5" customHeight="1">
      <c r="A1724" s="39"/>
      <c r="B1724" s="40"/>
      <c r="C1724" s="227" t="s">
        <v>1609</v>
      </c>
      <c r="D1724" s="227" t="s">
        <v>166</v>
      </c>
      <c r="E1724" s="228" t="s">
        <v>1610</v>
      </c>
      <c r="F1724" s="229" t="s">
        <v>1611</v>
      </c>
      <c r="G1724" s="230" t="s">
        <v>204</v>
      </c>
      <c r="H1724" s="231">
        <v>190.72499999999999</v>
      </c>
      <c r="I1724" s="232"/>
      <c r="J1724" s="233">
        <f>ROUND(I1724*H1724,2)</f>
        <v>0</v>
      </c>
      <c r="K1724" s="229" t="s">
        <v>170</v>
      </c>
      <c r="L1724" s="45"/>
      <c r="M1724" s="234" t="s">
        <v>21</v>
      </c>
      <c r="N1724" s="235" t="s">
        <v>44</v>
      </c>
      <c r="O1724" s="85"/>
      <c r="P1724" s="236">
        <f>O1724*H1724</f>
        <v>0</v>
      </c>
      <c r="Q1724" s="236">
        <v>0</v>
      </c>
      <c r="R1724" s="236">
        <f>Q1724*H1724</f>
        <v>0</v>
      </c>
      <c r="S1724" s="236">
        <v>0.040000000000000001</v>
      </c>
      <c r="T1724" s="237">
        <f>S1724*H1724</f>
        <v>7.6289999999999996</v>
      </c>
      <c r="U1724" s="39"/>
      <c r="V1724" s="39"/>
      <c r="W1724" s="39"/>
      <c r="X1724" s="39"/>
      <c r="Y1724" s="39"/>
      <c r="Z1724" s="39"/>
      <c r="AA1724" s="39"/>
      <c r="AB1724" s="39"/>
      <c r="AC1724" s="39"/>
      <c r="AD1724" s="39"/>
      <c r="AE1724" s="39"/>
      <c r="AR1724" s="238" t="s">
        <v>277</v>
      </c>
      <c r="AT1724" s="238" t="s">
        <v>166</v>
      </c>
      <c r="AU1724" s="238" t="s">
        <v>82</v>
      </c>
      <c r="AY1724" s="18" t="s">
        <v>164</v>
      </c>
      <c r="BE1724" s="239">
        <f>IF(N1724="základní",J1724,0)</f>
        <v>0</v>
      </c>
      <c r="BF1724" s="239">
        <f>IF(N1724="snížená",J1724,0)</f>
        <v>0</v>
      </c>
      <c r="BG1724" s="239">
        <f>IF(N1724="zákl. přenesená",J1724,0)</f>
        <v>0</v>
      </c>
      <c r="BH1724" s="239">
        <f>IF(N1724="sníž. přenesená",J1724,0)</f>
        <v>0</v>
      </c>
      <c r="BI1724" s="239">
        <f>IF(N1724="nulová",J1724,0)</f>
        <v>0</v>
      </c>
      <c r="BJ1724" s="18" t="s">
        <v>80</v>
      </c>
      <c r="BK1724" s="239">
        <f>ROUND(I1724*H1724,2)</f>
        <v>0</v>
      </c>
      <c r="BL1724" s="18" t="s">
        <v>277</v>
      </c>
      <c r="BM1724" s="238" t="s">
        <v>1612</v>
      </c>
    </row>
    <row r="1725" s="2" customFormat="1">
      <c r="A1725" s="39"/>
      <c r="B1725" s="40"/>
      <c r="C1725" s="41"/>
      <c r="D1725" s="240" t="s">
        <v>173</v>
      </c>
      <c r="E1725" s="41"/>
      <c r="F1725" s="241" t="s">
        <v>1611</v>
      </c>
      <c r="G1725" s="41"/>
      <c r="H1725" s="41"/>
      <c r="I1725" s="147"/>
      <c r="J1725" s="41"/>
      <c r="K1725" s="41"/>
      <c r="L1725" s="45"/>
      <c r="M1725" s="242"/>
      <c r="N1725" s="243"/>
      <c r="O1725" s="85"/>
      <c r="P1725" s="85"/>
      <c r="Q1725" s="85"/>
      <c r="R1725" s="85"/>
      <c r="S1725" s="85"/>
      <c r="T1725" s="86"/>
      <c r="U1725" s="39"/>
      <c r="V1725" s="39"/>
      <c r="W1725" s="39"/>
      <c r="X1725" s="39"/>
      <c r="Y1725" s="39"/>
      <c r="Z1725" s="39"/>
      <c r="AA1725" s="39"/>
      <c r="AB1725" s="39"/>
      <c r="AC1725" s="39"/>
      <c r="AD1725" s="39"/>
      <c r="AE1725" s="39"/>
      <c r="AT1725" s="18" t="s">
        <v>173</v>
      </c>
      <c r="AU1725" s="18" t="s">
        <v>82</v>
      </c>
    </row>
    <row r="1726" s="13" customFormat="1">
      <c r="A1726" s="13"/>
      <c r="B1726" s="244"/>
      <c r="C1726" s="245"/>
      <c r="D1726" s="240" t="s">
        <v>174</v>
      </c>
      <c r="E1726" s="246" t="s">
        <v>21</v>
      </c>
      <c r="F1726" s="247" t="s">
        <v>1613</v>
      </c>
      <c r="G1726" s="245"/>
      <c r="H1726" s="246" t="s">
        <v>21</v>
      </c>
      <c r="I1726" s="248"/>
      <c r="J1726" s="245"/>
      <c r="K1726" s="245"/>
      <c r="L1726" s="249"/>
      <c r="M1726" s="250"/>
      <c r="N1726" s="251"/>
      <c r="O1726" s="251"/>
      <c r="P1726" s="251"/>
      <c r="Q1726" s="251"/>
      <c r="R1726" s="251"/>
      <c r="S1726" s="251"/>
      <c r="T1726" s="252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53" t="s">
        <v>174</v>
      </c>
      <c r="AU1726" s="253" t="s">
        <v>82</v>
      </c>
      <c r="AV1726" s="13" t="s">
        <v>80</v>
      </c>
      <c r="AW1726" s="13" t="s">
        <v>34</v>
      </c>
      <c r="AX1726" s="13" t="s">
        <v>73</v>
      </c>
      <c r="AY1726" s="253" t="s">
        <v>164</v>
      </c>
    </row>
    <row r="1727" s="14" customFormat="1">
      <c r="A1727" s="14"/>
      <c r="B1727" s="254"/>
      <c r="C1727" s="255"/>
      <c r="D1727" s="240" t="s">
        <v>174</v>
      </c>
      <c r="E1727" s="256" t="s">
        <v>21</v>
      </c>
      <c r="F1727" s="257" t="s">
        <v>1614</v>
      </c>
      <c r="G1727" s="255"/>
      <c r="H1727" s="258">
        <v>190.72499999999999</v>
      </c>
      <c r="I1727" s="259"/>
      <c r="J1727" s="255"/>
      <c r="K1727" s="255"/>
      <c r="L1727" s="260"/>
      <c r="M1727" s="261"/>
      <c r="N1727" s="262"/>
      <c r="O1727" s="262"/>
      <c r="P1727" s="262"/>
      <c r="Q1727" s="262"/>
      <c r="R1727" s="262"/>
      <c r="S1727" s="262"/>
      <c r="T1727" s="263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64" t="s">
        <v>174</v>
      </c>
      <c r="AU1727" s="264" t="s">
        <v>82</v>
      </c>
      <c r="AV1727" s="14" t="s">
        <v>82</v>
      </c>
      <c r="AW1727" s="14" t="s">
        <v>34</v>
      </c>
      <c r="AX1727" s="14" t="s">
        <v>80</v>
      </c>
      <c r="AY1727" s="264" t="s">
        <v>164</v>
      </c>
    </row>
    <row r="1728" s="2" customFormat="1" ht="21.75" customHeight="1">
      <c r="A1728" s="39"/>
      <c r="B1728" s="40"/>
      <c r="C1728" s="227" t="s">
        <v>1615</v>
      </c>
      <c r="D1728" s="227" t="s">
        <v>166</v>
      </c>
      <c r="E1728" s="228" t="s">
        <v>1616</v>
      </c>
      <c r="F1728" s="229" t="s">
        <v>1617</v>
      </c>
      <c r="G1728" s="230" t="s">
        <v>253</v>
      </c>
      <c r="H1728" s="231">
        <v>210</v>
      </c>
      <c r="I1728" s="232"/>
      <c r="J1728" s="233">
        <f>ROUND(I1728*H1728,2)</f>
        <v>0</v>
      </c>
      <c r="K1728" s="229" t="s">
        <v>170</v>
      </c>
      <c r="L1728" s="45"/>
      <c r="M1728" s="234" t="s">
        <v>21</v>
      </c>
      <c r="N1728" s="235" t="s">
        <v>44</v>
      </c>
      <c r="O1728" s="85"/>
      <c r="P1728" s="236">
        <f>O1728*H1728</f>
        <v>0</v>
      </c>
      <c r="Q1728" s="236">
        <v>0</v>
      </c>
      <c r="R1728" s="236">
        <f>Q1728*H1728</f>
        <v>0</v>
      </c>
      <c r="S1728" s="236">
        <v>0.012319999999999999</v>
      </c>
      <c r="T1728" s="237">
        <f>S1728*H1728</f>
        <v>2.5871999999999997</v>
      </c>
      <c r="U1728" s="39"/>
      <c r="V1728" s="39"/>
      <c r="W1728" s="39"/>
      <c r="X1728" s="39"/>
      <c r="Y1728" s="39"/>
      <c r="Z1728" s="39"/>
      <c r="AA1728" s="39"/>
      <c r="AB1728" s="39"/>
      <c r="AC1728" s="39"/>
      <c r="AD1728" s="39"/>
      <c r="AE1728" s="39"/>
      <c r="AR1728" s="238" t="s">
        <v>277</v>
      </c>
      <c r="AT1728" s="238" t="s">
        <v>166</v>
      </c>
      <c r="AU1728" s="238" t="s">
        <v>82</v>
      </c>
      <c r="AY1728" s="18" t="s">
        <v>164</v>
      </c>
      <c r="BE1728" s="239">
        <f>IF(N1728="základní",J1728,0)</f>
        <v>0</v>
      </c>
      <c r="BF1728" s="239">
        <f>IF(N1728="snížená",J1728,0)</f>
        <v>0</v>
      </c>
      <c r="BG1728" s="239">
        <f>IF(N1728="zákl. přenesená",J1728,0)</f>
        <v>0</v>
      </c>
      <c r="BH1728" s="239">
        <f>IF(N1728="sníž. přenesená",J1728,0)</f>
        <v>0</v>
      </c>
      <c r="BI1728" s="239">
        <f>IF(N1728="nulová",J1728,0)</f>
        <v>0</v>
      </c>
      <c r="BJ1728" s="18" t="s">
        <v>80</v>
      </c>
      <c r="BK1728" s="239">
        <f>ROUND(I1728*H1728,2)</f>
        <v>0</v>
      </c>
      <c r="BL1728" s="18" t="s">
        <v>277</v>
      </c>
      <c r="BM1728" s="238" t="s">
        <v>1618</v>
      </c>
    </row>
    <row r="1729" s="2" customFormat="1">
      <c r="A1729" s="39"/>
      <c r="B1729" s="40"/>
      <c r="C1729" s="41"/>
      <c r="D1729" s="240" t="s">
        <v>173</v>
      </c>
      <c r="E1729" s="41"/>
      <c r="F1729" s="241" t="s">
        <v>1617</v>
      </c>
      <c r="G1729" s="41"/>
      <c r="H1729" s="41"/>
      <c r="I1729" s="147"/>
      <c r="J1729" s="41"/>
      <c r="K1729" s="41"/>
      <c r="L1729" s="45"/>
      <c r="M1729" s="242"/>
      <c r="N1729" s="243"/>
      <c r="O1729" s="85"/>
      <c r="P1729" s="85"/>
      <c r="Q1729" s="85"/>
      <c r="R1729" s="85"/>
      <c r="S1729" s="85"/>
      <c r="T1729" s="86"/>
      <c r="U1729" s="39"/>
      <c r="V1729" s="39"/>
      <c r="W1729" s="39"/>
      <c r="X1729" s="39"/>
      <c r="Y1729" s="39"/>
      <c r="Z1729" s="39"/>
      <c r="AA1729" s="39"/>
      <c r="AB1729" s="39"/>
      <c r="AC1729" s="39"/>
      <c r="AD1729" s="39"/>
      <c r="AE1729" s="39"/>
      <c r="AT1729" s="18" t="s">
        <v>173</v>
      </c>
      <c r="AU1729" s="18" t="s">
        <v>82</v>
      </c>
    </row>
    <row r="1730" s="13" customFormat="1">
      <c r="A1730" s="13"/>
      <c r="B1730" s="244"/>
      <c r="C1730" s="245"/>
      <c r="D1730" s="240" t="s">
        <v>174</v>
      </c>
      <c r="E1730" s="246" t="s">
        <v>21</v>
      </c>
      <c r="F1730" s="247" t="s">
        <v>1619</v>
      </c>
      <c r="G1730" s="245"/>
      <c r="H1730" s="246" t="s">
        <v>21</v>
      </c>
      <c r="I1730" s="248"/>
      <c r="J1730" s="245"/>
      <c r="K1730" s="245"/>
      <c r="L1730" s="249"/>
      <c r="M1730" s="250"/>
      <c r="N1730" s="251"/>
      <c r="O1730" s="251"/>
      <c r="P1730" s="251"/>
      <c r="Q1730" s="251"/>
      <c r="R1730" s="251"/>
      <c r="S1730" s="251"/>
      <c r="T1730" s="252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53" t="s">
        <v>174</v>
      </c>
      <c r="AU1730" s="253" t="s">
        <v>82</v>
      </c>
      <c r="AV1730" s="13" t="s">
        <v>80</v>
      </c>
      <c r="AW1730" s="13" t="s">
        <v>34</v>
      </c>
      <c r="AX1730" s="13" t="s">
        <v>73</v>
      </c>
      <c r="AY1730" s="253" t="s">
        <v>164</v>
      </c>
    </row>
    <row r="1731" s="13" customFormat="1">
      <c r="A1731" s="13"/>
      <c r="B1731" s="244"/>
      <c r="C1731" s="245"/>
      <c r="D1731" s="240" t="s">
        <v>174</v>
      </c>
      <c r="E1731" s="246" t="s">
        <v>21</v>
      </c>
      <c r="F1731" s="247" t="s">
        <v>1620</v>
      </c>
      <c r="G1731" s="245"/>
      <c r="H1731" s="246" t="s">
        <v>21</v>
      </c>
      <c r="I1731" s="248"/>
      <c r="J1731" s="245"/>
      <c r="K1731" s="245"/>
      <c r="L1731" s="249"/>
      <c r="M1731" s="250"/>
      <c r="N1731" s="251"/>
      <c r="O1731" s="251"/>
      <c r="P1731" s="251"/>
      <c r="Q1731" s="251"/>
      <c r="R1731" s="251"/>
      <c r="S1731" s="251"/>
      <c r="T1731" s="252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53" t="s">
        <v>174</v>
      </c>
      <c r="AU1731" s="253" t="s">
        <v>82</v>
      </c>
      <c r="AV1731" s="13" t="s">
        <v>80</v>
      </c>
      <c r="AW1731" s="13" t="s">
        <v>34</v>
      </c>
      <c r="AX1731" s="13" t="s">
        <v>73</v>
      </c>
      <c r="AY1731" s="253" t="s">
        <v>164</v>
      </c>
    </row>
    <row r="1732" s="13" customFormat="1">
      <c r="A1732" s="13"/>
      <c r="B1732" s="244"/>
      <c r="C1732" s="245"/>
      <c r="D1732" s="240" t="s">
        <v>174</v>
      </c>
      <c r="E1732" s="246" t="s">
        <v>21</v>
      </c>
      <c r="F1732" s="247" t="s">
        <v>1621</v>
      </c>
      <c r="G1732" s="245"/>
      <c r="H1732" s="246" t="s">
        <v>21</v>
      </c>
      <c r="I1732" s="248"/>
      <c r="J1732" s="245"/>
      <c r="K1732" s="245"/>
      <c r="L1732" s="249"/>
      <c r="M1732" s="250"/>
      <c r="N1732" s="251"/>
      <c r="O1732" s="251"/>
      <c r="P1732" s="251"/>
      <c r="Q1732" s="251"/>
      <c r="R1732" s="251"/>
      <c r="S1732" s="251"/>
      <c r="T1732" s="252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53" t="s">
        <v>174</v>
      </c>
      <c r="AU1732" s="253" t="s">
        <v>82</v>
      </c>
      <c r="AV1732" s="13" t="s">
        <v>80</v>
      </c>
      <c r="AW1732" s="13" t="s">
        <v>34</v>
      </c>
      <c r="AX1732" s="13" t="s">
        <v>73</v>
      </c>
      <c r="AY1732" s="253" t="s">
        <v>164</v>
      </c>
    </row>
    <row r="1733" s="14" customFormat="1">
      <c r="A1733" s="14"/>
      <c r="B1733" s="254"/>
      <c r="C1733" s="255"/>
      <c r="D1733" s="240" t="s">
        <v>174</v>
      </c>
      <c r="E1733" s="256" t="s">
        <v>21</v>
      </c>
      <c r="F1733" s="257" t="s">
        <v>1622</v>
      </c>
      <c r="G1733" s="255"/>
      <c r="H1733" s="258">
        <v>210</v>
      </c>
      <c r="I1733" s="259"/>
      <c r="J1733" s="255"/>
      <c r="K1733" s="255"/>
      <c r="L1733" s="260"/>
      <c r="M1733" s="261"/>
      <c r="N1733" s="262"/>
      <c r="O1733" s="262"/>
      <c r="P1733" s="262"/>
      <c r="Q1733" s="262"/>
      <c r="R1733" s="262"/>
      <c r="S1733" s="262"/>
      <c r="T1733" s="263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64" t="s">
        <v>174</v>
      </c>
      <c r="AU1733" s="264" t="s">
        <v>82</v>
      </c>
      <c r="AV1733" s="14" t="s">
        <v>82</v>
      </c>
      <c r="AW1733" s="14" t="s">
        <v>34</v>
      </c>
      <c r="AX1733" s="14" t="s">
        <v>80</v>
      </c>
      <c r="AY1733" s="264" t="s">
        <v>164</v>
      </c>
    </row>
    <row r="1734" s="2" customFormat="1" ht="21.75" customHeight="1">
      <c r="A1734" s="39"/>
      <c r="B1734" s="40"/>
      <c r="C1734" s="227" t="s">
        <v>1623</v>
      </c>
      <c r="D1734" s="227" t="s">
        <v>166</v>
      </c>
      <c r="E1734" s="228" t="s">
        <v>1624</v>
      </c>
      <c r="F1734" s="229" t="s">
        <v>1625</v>
      </c>
      <c r="G1734" s="230" t="s">
        <v>253</v>
      </c>
      <c r="H1734" s="231">
        <v>65</v>
      </c>
      <c r="I1734" s="232"/>
      <c r="J1734" s="233">
        <f>ROUND(I1734*H1734,2)</f>
        <v>0</v>
      </c>
      <c r="K1734" s="229" t="s">
        <v>170</v>
      </c>
      <c r="L1734" s="45"/>
      <c r="M1734" s="234" t="s">
        <v>21</v>
      </c>
      <c r="N1734" s="235" t="s">
        <v>44</v>
      </c>
      <c r="O1734" s="85"/>
      <c r="P1734" s="236">
        <f>O1734*H1734</f>
        <v>0</v>
      </c>
      <c r="Q1734" s="236">
        <v>0</v>
      </c>
      <c r="R1734" s="236">
        <f>Q1734*H1734</f>
        <v>0</v>
      </c>
      <c r="S1734" s="236">
        <v>0.024750000000000001</v>
      </c>
      <c r="T1734" s="237">
        <f>S1734*H1734</f>
        <v>1.6087500000000001</v>
      </c>
      <c r="U1734" s="39"/>
      <c r="V1734" s="39"/>
      <c r="W1734" s="39"/>
      <c r="X1734" s="39"/>
      <c r="Y1734" s="39"/>
      <c r="Z1734" s="39"/>
      <c r="AA1734" s="39"/>
      <c r="AB1734" s="39"/>
      <c r="AC1734" s="39"/>
      <c r="AD1734" s="39"/>
      <c r="AE1734" s="39"/>
      <c r="AR1734" s="238" t="s">
        <v>277</v>
      </c>
      <c r="AT1734" s="238" t="s">
        <v>166</v>
      </c>
      <c r="AU1734" s="238" t="s">
        <v>82</v>
      </c>
      <c r="AY1734" s="18" t="s">
        <v>164</v>
      </c>
      <c r="BE1734" s="239">
        <f>IF(N1734="základní",J1734,0)</f>
        <v>0</v>
      </c>
      <c r="BF1734" s="239">
        <f>IF(N1734="snížená",J1734,0)</f>
        <v>0</v>
      </c>
      <c r="BG1734" s="239">
        <f>IF(N1734="zákl. přenesená",J1734,0)</f>
        <v>0</v>
      </c>
      <c r="BH1734" s="239">
        <f>IF(N1734="sníž. přenesená",J1734,0)</f>
        <v>0</v>
      </c>
      <c r="BI1734" s="239">
        <f>IF(N1734="nulová",J1734,0)</f>
        <v>0</v>
      </c>
      <c r="BJ1734" s="18" t="s">
        <v>80</v>
      </c>
      <c r="BK1734" s="239">
        <f>ROUND(I1734*H1734,2)</f>
        <v>0</v>
      </c>
      <c r="BL1734" s="18" t="s">
        <v>277</v>
      </c>
      <c r="BM1734" s="238" t="s">
        <v>1626</v>
      </c>
    </row>
    <row r="1735" s="2" customFormat="1">
      <c r="A1735" s="39"/>
      <c r="B1735" s="40"/>
      <c r="C1735" s="41"/>
      <c r="D1735" s="240" t="s">
        <v>173</v>
      </c>
      <c r="E1735" s="41"/>
      <c r="F1735" s="241" t="s">
        <v>1625</v>
      </c>
      <c r="G1735" s="41"/>
      <c r="H1735" s="41"/>
      <c r="I1735" s="147"/>
      <c r="J1735" s="41"/>
      <c r="K1735" s="41"/>
      <c r="L1735" s="45"/>
      <c r="M1735" s="242"/>
      <c r="N1735" s="243"/>
      <c r="O1735" s="85"/>
      <c r="P1735" s="85"/>
      <c r="Q1735" s="85"/>
      <c r="R1735" s="85"/>
      <c r="S1735" s="85"/>
      <c r="T1735" s="86"/>
      <c r="U1735" s="39"/>
      <c r="V1735" s="39"/>
      <c r="W1735" s="39"/>
      <c r="X1735" s="39"/>
      <c r="Y1735" s="39"/>
      <c r="Z1735" s="39"/>
      <c r="AA1735" s="39"/>
      <c r="AB1735" s="39"/>
      <c r="AC1735" s="39"/>
      <c r="AD1735" s="39"/>
      <c r="AE1735" s="39"/>
      <c r="AT1735" s="18" t="s">
        <v>173</v>
      </c>
      <c r="AU1735" s="18" t="s">
        <v>82</v>
      </c>
    </row>
    <row r="1736" s="2" customFormat="1" ht="16.5" customHeight="1">
      <c r="A1736" s="39"/>
      <c r="B1736" s="40"/>
      <c r="C1736" s="227" t="s">
        <v>1627</v>
      </c>
      <c r="D1736" s="227" t="s">
        <v>166</v>
      </c>
      <c r="E1736" s="228" t="s">
        <v>1628</v>
      </c>
      <c r="F1736" s="229" t="s">
        <v>1629</v>
      </c>
      <c r="G1736" s="230" t="s">
        <v>204</v>
      </c>
      <c r="H1736" s="231">
        <v>18.07</v>
      </c>
      <c r="I1736" s="232"/>
      <c r="J1736" s="233">
        <f>ROUND(I1736*H1736,2)</f>
        <v>0</v>
      </c>
      <c r="K1736" s="229" t="s">
        <v>170</v>
      </c>
      <c r="L1736" s="45"/>
      <c r="M1736" s="234" t="s">
        <v>21</v>
      </c>
      <c r="N1736" s="235" t="s">
        <v>44</v>
      </c>
      <c r="O1736" s="85"/>
      <c r="P1736" s="236">
        <f>O1736*H1736</f>
        <v>0</v>
      </c>
      <c r="Q1736" s="236">
        <v>0</v>
      </c>
      <c r="R1736" s="236">
        <f>Q1736*H1736</f>
        <v>0</v>
      </c>
      <c r="S1736" s="236">
        <v>0.029999999999999999</v>
      </c>
      <c r="T1736" s="237">
        <f>S1736*H1736</f>
        <v>0.54210000000000003</v>
      </c>
      <c r="U1736" s="39"/>
      <c r="V1736" s="39"/>
      <c r="W1736" s="39"/>
      <c r="X1736" s="39"/>
      <c r="Y1736" s="39"/>
      <c r="Z1736" s="39"/>
      <c r="AA1736" s="39"/>
      <c r="AB1736" s="39"/>
      <c r="AC1736" s="39"/>
      <c r="AD1736" s="39"/>
      <c r="AE1736" s="39"/>
      <c r="AR1736" s="238" t="s">
        <v>277</v>
      </c>
      <c r="AT1736" s="238" t="s">
        <v>166</v>
      </c>
      <c r="AU1736" s="238" t="s">
        <v>82</v>
      </c>
      <c r="AY1736" s="18" t="s">
        <v>164</v>
      </c>
      <c r="BE1736" s="239">
        <f>IF(N1736="základní",J1736,0)</f>
        <v>0</v>
      </c>
      <c r="BF1736" s="239">
        <f>IF(N1736="snížená",J1736,0)</f>
        <v>0</v>
      </c>
      <c r="BG1736" s="239">
        <f>IF(N1736="zákl. přenesená",J1736,0)</f>
        <v>0</v>
      </c>
      <c r="BH1736" s="239">
        <f>IF(N1736="sníž. přenesená",J1736,0)</f>
        <v>0</v>
      </c>
      <c r="BI1736" s="239">
        <f>IF(N1736="nulová",J1736,0)</f>
        <v>0</v>
      </c>
      <c r="BJ1736" s="18" t="s">
        <v>80</v>
      </c>
      <c r="BK1736" s="239">
        <f>ROUND(I1736*H1736,2)</f>
        <v>0</v>
      </c>
      <c r="BL1736" s="18" t="s">
        <v>277</v>
      </c>
      <c r="BM1736" s="238" t="s">
        <v>1630</v>
      </c>
    </row>
    <row r="1737" s="2" customFormat="1">
      <c r="A1737" s="39"/>
      <c r="B1737" s="40"/>
      <c r="C1737" s="41"/>
      <c r="D1737" s="240" t="s">
        <v>173</v>
      </c>
      <c r="E1737" s="41"/>
      <c r="F1737" s="241" t="s">
        <v>1629</v>
      </c>
      <c r="G1737" s="41"/>
      <c r="H1737" s="41"/>
      <c r="I1737" s="147"/>
      <c r="J1737" s="41"/>
      <c r="K1737" s="41"/>
      <c r="L1737" s="45"/>
      <c r="M1737" s="242"/>
      <c r="N1737" s="243"/>
      <c r="O1737" s="85"/>
      <c r="P1737" s="85"/>
      <c r="Q1737" s="85"/>
      <c r="R1737" s="85"/>
      <c r="S1737" s="85"/>
      <c r="T1737" s="86"/>
      <c r="U1737" s="39"/>
      <c r="V1737" s="39"/>
      <c r="W1737" s="39"/>
      <c r="X1737" s="39"/>
      <c r="Y1737" s="39"/>
      <c r="Z1737" s="39"/>
      <c r="AA1737" s="39"/>
      <c r="AB1737" s="39"/>
      <c r="AC1737" s="39"/>
      <c r="AD1737" s="39"/>
      <c r="AE1737" s="39"/>
      <c r="AT1737" s="18" t="s">
        <v>173</v>
      </c>
      <c r="AU1737" s="18" t="s">
        <v>82</v>
      </c>
    </row>
    <row r="1738" s="13" customFormat="1">
      <c r="A1738" s="13"/>
      <c r="B1738" s="244"/>
      <c r="C1738" s="245"/>
      <c r="D1738" s="240" t="s">
        <v>174</v>
      </c>
      <c r="E1738" s="246" t="s">
        <v>21</v>
      </c>
      <c r="F1738" s="247" t="s">
        <v>1631</v>
      </c>
      <c r="G1738" s="245"/>
      <c r="H1738" s="246" t="s">
        <v>21</v>
      </c>
      <c r="I1738" s="248"/>
      <c r="J1738" s="245"/>
      <c r="K1738" s="245"/>
      <c r="L1738" s="249"/>
      <c r="M1738" s="250"/>
      <c r="N1738" s="251"/>
      <c r="O1738" s="251"/>
      <c r="P1738" s="251"/>
      <c r="Q1738" s="251"/>
      <c r="R1738" s="251"/>
      <c r="S1738" s="251"/>
      <c r="T1738" s="252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53" t="s">
        <v>174</v>
      </c>
      <c r="AU1738" s="253" t="s">
        <v>82</v>
      </c>
      <c r="AV1738" s="13" t="s">
        <v>80</v>
      </c>
      <c r="AW1738" s="13" t="s">
        <v>34</v>
      </c>
      <c r="AX1738" s="13" t="s">
        <v>73</v>
      </c>
      <c r="AY1738" s="253" t="s">
        <v>164</v>
      </c>
    </row>
    <row r="1739" s="13" customFormat="1">
      <c r="A1739" s="13"/>
      <c r="B1739" s="244"/>
      <c r="C1739" s="245"/>
      <c r="D1739" s="240" t="s">
        <v>174</v>
      </c>
      <c r="E1739" s="246" t="s">
        <v>21</v>
      </c>
      <c r="F1739" s="247" t="s">
        <v>1632</v>
      </c>
      <c r="G1739" s="245"/>
      <c r="H1739" s="246" t="s">
        <v>21</v>
      </c>
      <c r="I1739" s="248"/>
      <c r="J1739" s="245"/>
      <c r="K1739" s="245"/>
      <c r="L1739" s="249"/>
      <c r="M1739" s="250"/>
      <c r="N1739" s="251"/>
      <c r="O1739" s="251"/>
      <c r="P1739" s="251"/>
      <c r="Q1739" s="251"/>
      <c r="R1739" s="251"/>
      <c r="S1739" s="251"/>
      <c r="T1739" s="252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53" t="s">
        <v>174</v>
      </c>
      <c r="AU1739" s="253" t="s">
        <v>82</v>
      </c>
      <c r="AV1739" s="13" t="s">
        <v>80</v>
      </c>
      <c r="AW1739" s="13" t="s">
        <v>34</v>
      </c>
      <c r="AX1739" s="13" t="s">
        <v>73</v>
      </c>
      <c r="AY1739" s="253" t="s">
        <v>164</v>
      </c>
    </row>
    <row r="1740" s="13" customFormat="1">
      <c r="A1740" s="13"/>
      <c r="B1740" s="244"/>
      <c r="C1740" s="245"/>
      <c r="D1740" s="240" t="s">
        <v>174</v>
      </c>
      <c r="E1740" s="246" t="s">
        <v>21</v>
      </c>
      <c r="F1740" s="247" t="s">
        <v>1633</v>
      </c>
      <c r="G1740" s="245"/>
      <c r="H1740" s="246" t="s">
        <v>21</v>
      </c>
      <c r="I1740" s="248"/>
      <c r="J1740" s="245"/>
      <c r="K1740" s="245"/>
      <c r="L1740" s="249"/>
      <c r="M1740" s="250"/>
      <c r="N1740" s="251"/>
      <c r="O1740" s="251"/>
      <c r="P1740" s="251"/>
      <c r="Q1740" s="251"/>
      <c r="R1740" s="251"/>
      <c r="S1740" s="251"/>
      <c r="T1740" s="252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53" t="s">
        <v>174</v>
      </c>
      <c r="AU1740" s="253" t="s">
        <v>82</v>
      </c>
      <c r="AV1740" s="13" t="s">
        <v>80</v>
      </c>
      <c r="AW1740" s="13" t="s">
        <v>34</v>
      </c>
      <c r="AX1740" s="13" t="s">
        <v>73</v>
      </c>
      <c r="AY1740" s="253" t="s">
        <v>164</v>
      </c>
    </row>
    <row r="1741" s="14" customFormat="1">
      <c r="A1741" s="14"/>
      <c r="B1741" s="254"/>
      <c r="C1741" s="255"/>
      <c r="D1741" s="240" t="s">
        <v>174</v>
      </c>
      <c r="E1741" s="256" t="s">
        <v>21</v>
      </c>
      <c r="F1741" s="257" t="s">
        <v>1634</v>
      </c>
      <c r="G1741" s="255"/>
      <c r="H1741" s="258">
        <v>18.07</v>
      </c>
      <c r="I1741" s="259"/>
      <c r="J1741" s="255"/>
      <c r="K1741" s="255"/>
      <c r="L1741" s="260"/>
      <c r="M1741" s="261"/>
      <c r="N1741" s="262"/>
      <c r="O1741" s="262"/>
      <c r="P1741" s="262"/>
      <c r="Q1741" s="262"/>
      <c r="R1741" s="262"/>
      <c r="S1741" s="262"/>
      <c r="T1741" s="263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64" t="s">
        <v>174</v>
      </c>
      <c r="AU1741" s="264" t="s">
        <v>82</v>
      </c>
      <c r="AV1741" s="14" t="s">
        <v>82</v>
      </c>
      <c r="AW1741" s="14" t="s">
        <v>34</v>
      </c>
      <c r="AX1741" s="14" t="s">
        <v>80</v>
      </c>
      <c r="AY1741" s="264" t="s">
        <v>164</v>
      </c>
    </row>
    <row r="1742" s="2" customFormat="1" ht="16.5" customHeight="1">
      <c r="A1742" s="39"/>
      <c r="B1742" s="40"/>
      <c r="C1742" s="227" t="s">
        <v>1635</v>
      </c>
      <c r="D1742" s="227" t="s">
        <v>166</v>
      </c>
      <c r="E1742" s="228" t="s">
        <v>1636</v>
      </c>
      <c r="F1742" s="229" t="s">
        <v>1637</v>
      </c>
      <c r="G1742" s="230" t="s">
        <v>253</v>
      </c>
      <c r="H1742" s="231">
        <v>12</v>
      </c>
      <c r="I1742" s="232"/>
      <c r="J1742" s="233">
        <f>ROUND(I1742*H1742,2)</f>
        <v>0</v>
      </c>
      <c r="K1742" s="229" t="s">
        <v>170</v>
      </c>
      <c r="L1742" s="45"/>
      <c r="M1742" s="234" t="s">
        <v>21</v>
      </c>
      <c r="N1742" s="235" t="s">
        <v>44</v>
      </c>
      <c r="O1742" s="85"/>
      <c r="P1742" s="236">
        <f>O1742*H1742</f>
        <v>0</v>
      </c>
      <c r="Q1742" s="236">
        <v>0</v>
      </c>
      <c r="R1742" s="236">
        <f>Q1742*H1742</f>
        <v>0</v>
      </c>
      <c r="S1742" s="236">
        <v>0.024750000000000001</v>
      </c>
      <c r="T1742" s="237">
        <f>S1742*H1742</f>
        <v>0.29700000000000004</v>
      </c>
      <c r="U1742" s="39"/>
      <c r="V1742" s="39"/>
      <c r="W1742" s="39"/>
      <c r="X1742" s="39"/>
      <c r="Y1742" s="39"/>
      <c r="Z1742" s="39"/>
      <c r="AA1742" s="39"/>
      <c r="AB1742" s="39"/>
      <c r="AC1742" s="39"/>
      <c r="AD1742" s="39"/>
      <c r="AE1742" s="39"/>
      <c r="AR1742" s="238" t="s">
        <v>277</v>
      </c>
      <c r="AT1742" s="238" t="s">
        <v>166</v>
      </c>
      <c r="AU1742" s="238" t="s">
        <v>82</v>
      </c>
      <c r="AY1742" s="18" t="s">
        <v>164</v>
      </c>
      <c r="BE1742" s="239">
        <f>IF(N1742="základní",J1742,0)</f>
        <v>0</v>
      </c>
      <c r="BF1742" s="239">
        <f>IF(N1742="snížená",J1742,0)</f>
        <v>0</v>
      </c>
      <c r="BG1742" s="239">
        <f>IF(N1742="zákl. přenesená",J1742,0)</f>
        <v>0</v>
      </c>
      <c r="BH1742" s="239">
        <f>IF(N1742="sníž. přenesená",J1742,0)</f>
        <v>0</v>
      </c>
      <c r="BI1742" s="239">
        <f>IF(N1742="nulová",J1742,0)</f>
        <v>0</v>
      </c>
      <c r="BJ1742" s="18" t="s">
        <v>80</v>
      </c>
      <c r="BK1742" s="239">
        <f>ROUND(I1742*H1742,2)</f>
        <v>0</v>
      </c>
      <c r="BL1742" s="18" t="s">
        <v>277</v>
      </c>
      <c r="BM1742" s="238" t="s">
        <v>1638</v>
      </c>
    </row>
    <row r="1743" s="2" customFormat="1">
      <c r="A1743" s="39"/>
      <c r="B1743" s="40"/>
      <c r="C1743" s="41"/>
      <c r="D1743" s="240" t="s">
        <v>173</v>
      </c>
      <c r="E1743" s="41"/>
      <c r="F1743" s="241" t="s">
        <v>1639</v>
      </c>
      <c r="G1743" s="41"/>
      <c r="H1743" s="41"/>
      <c r="I1743" s="147"/>
      <c r="J1743" s="41"/>
      <c r="K1743" s="41"/>
      <c r="L1743" s="45"/>
      <c r="M1743" s="242"/>
      <c r="N1743" s="243"/>
      <c r="O1743" s="85"/>
      <c r="P1743" s="85"/>
      <c r="Q1743" s="85"/>
      <c r="R1743" s="85"/>
      <c r="S1743" s="85"/>
      <c r="T1743" s="86"/>
      <c r="U1743" s="39"/>
      <c r="V1743" s="39"/>
      <c r="W1743" s="39"/>
      <c r="X1743" s="39"/>
      <c r="Y1743" s="39"/>
      <c r="Z1743" s="39"/>
      <c r="AA1743" s="39"/>
      <c r="AB1743" s="39"/>
      <c r="AC1743" s="39"/>
      <c r="AD1743" s="39"/>
      <c r="AE1743" s="39"/>
      <c r="AT1743" s="18" t="s">
        <v>173</v>
      </c>
      <c r="AU1743" s="18" t="s">
        <v>82</v>
      </c>
    </row>
    <row r="1744" s="2" customFormat="1">
      <c r="A1744" s="39"/>
      <c r="B1744" s="40"/>
      <c r="C1744" s="41"/>
      <c r="D1744" s="240" t="s">
        <v>191</v>
      </c>
      <c r="E1744" s="41"/>
      <c r="F1744" s="275" t="s">
        <v>1640</v>
      </c>
      <c r="G1744" s="41"/>
      <c r="H1744" s="41"/>
      <c r="I1744" s="147"/>
      <c r="J1744" s="41"/>
      <c r="K1744" s="41"/>
      <c r="L1744" s="45"/>
      <c r="M1744" s="242"/>
      <c r="N1744" s="243"/>
      <c r="O1744" s="85"/>
      <c r="P1744" s="85"/>
      <c r="Q1744" s="85"/>
      <c r="R1744" s="85"/>
      <c r="S1744" s="85"/>
      <c r="T1744" s="86"/>
      <c r="U1744" s="39"/>
      <c r="V1744" s="39"/>
      <c r="W1744" s="39"/>
      <c r="X1744" s="39"/>
      <c r="Y1744" s="39"/>
      <c r="Z1744" s="39"/>
      <c r="AA1744" s="39"/>
      <c r="AB1744" s="39"/>
      <c r="AC1744" s="39"/>
      <c r="AD1744" s="39"/>
      <c r="AE1744" s="39"/>
      <c r="AT1744" s="18" t="s">
        <v>191</v>
      </c>
      <c r="AU1744" s="18" t="s">
        <v>82</v>
      </c>
    </row>
    <row r="1745" s="13" customFormat="1">
      <c r="A1745" s="13"/>
      <c r="B1745" s="244"/>
      <c r="C1745" s="245"/>
      <c r="D1745" s="240" t="s">
        <v>174</v>
      </c>
      <c r="E1745" s="246" t="s">
        <v>21</v>
      </c>
      <c r="F1745" s="247" t="s">
        <v>1059</v>
      </c>
      <c r="G1745" s="245"/>
      <c r="H1745" s="246" t="s">
        <v>21</v>
      </c>
      <c r="I1745" s="248"/>
      <c r="J1745" s="245"/>
      <c r="K1745" s="245"/>
      <c r="L1745" s="249"/>
      <c r="M1745" s="250"/>
      <c r="N1745" s="251"/>
      <c r="O1745" s="251"/>
      <c r="P1745" s="251"/>
      <c r="Q1745" s="251"/>
      <c r="R1745" s="251"/>
      <c r="S1745" s="251"/>
      <c r="T1745" s="252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53" t="s">
        <v>174</v>
      </c>
      <c r="AU1745" s="253" t="s">
        <v>82</v>
      </c>
      <c r="AV1745" s="13" t="s">
        <v>80</v>
      </c>
      <c r="AW1745" s="13" t="s">
        <v>34</v>
      </c>
      <c r="AX1745" s="13" t="s">
        <v>73</v>
      </c>
      <c r="AY1745" s="253" t="s">
        <v>164</v>
      </c>
    </row>
    <row r="1746" s="14" customFormat="1">
      <c r="A1746" s="14"/>
      <c r="B1746" s="254"/>
      <c r="C1746" s="255"/>
      <c r="D1746" s="240" t="s">
        <v>174</v>
      </c>
      <c r="E1746" s="256" t="s">
        <v>21</v>
      </c>
      <c r="F1746" s="257" t="s">
        <v>1641</v>
      </c>
      <c r="G1746" s="255"/>
      <c r="H1746" s="258">
        <v>12</v>
      </c>
      <c r="I1746" s="259"/>
      <c r="J1746" s="255"/>
      <c r="K1746" s="255"/>
      <c r="L1746" s="260"/>
      <c r="M1746" s="261"/>
      <c r="N1746" s="262"/>
      <c r="O1746" s="262"/>
      <c r="P1746" s="262"/>
      <c r="Q1746" s="262"/>
      <c r="R1746" s="262"/>
      <c r="S1746" s="262"/>
      <c r="T1746" s="263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64" t="s">
        <v>174</v>
      </c>
      <c r="AU1746" s="264" t="s">
        <v>82</v>
      </c>
      <c r="AV1746" s="14" t="s">
        <v>82</v>
      </c>
      <c r="AW1746" s="14" t="s">
        <v>34</v>
      </c>
      <c r="AX1746" s="14" t="s">
        <v>73</v>
      </c>
      <c r="AY1746" s="264" t="s">
        <v>164</v>
      </c>
    </row>
    <row r="1747" s="2" customFormat="1" ht="16.5" customHeight="1">
      <c r="A1747" s="39"/>
      <c r="B1747" s="40"/>
      <c r="C1747" s="227" t="s">
        <v>1642</v>
      </c>
      <c r="D1747" s="227" t="s">
        <v>166</v>
      </c>
      <c r="E1747" s="228" t="s">
        <v>1643</v>
      </c>
      <c r="F1747" s="229" t="s">
        <v>1644</v>
      </c>
      <c r="G1747" s="230" t="s">
        <v>204</v>
      </c>
      <c r="H1747" s="231">
        <v>33.219999999999999</v>
      </c>
      <c r="I1747" s="232"/>
      <c r="J1747" s="233">
        <f>ROUND(I1747*H1747,2)</f>
        <v>0</v>
      </c>
      <c r="K1747" s="229" t="s">
        <v>170</v>
      </c>
      <c r="L1747" s="45"/>
      <c r="M1747" s="234" t="s">
        <v>21</v>
      </c>
      <c r="N1747" s="235" t="s">
        <v>44</v>
      </c>
      <c r="O1747" s="85"/>
      <c r="P1747" s="236">
        <f>O1747*H1747</f>
        <v>0</v>
      </c>
      <c r="Q1747" s="236">
        <v>0</v>
      </c>
      <c r="R1747" s="236">
        <f>Q1747*H1747</f>
        <v>0</v>
      </c>
      <c r="S1747" s="236">
        <v>0.017999999999999999</v>
      </c>
      <c r="T1747" s="237">
        <f>S1747*H1747</f>
        <v>0.59795999999999994</v>
      </c>
      <c r="U1747" s="39"/>
      <c r="V1747" s="39"/>
      <c r="W1747" s="39"/>
      <c r="X1747" s="39"/>
      <c r="Y1747" s="39"/>
      <c r="Z1747" s="39"/>
      <c r="AA1747" s="39"/>
      <c r="AB1747" s="39"/>
      <c r="AC1747" s="39"/>
      <c r="AD1747" s="39"/>
      <c r="AE1747" s="39"/>
      <c r="AR1747" s="238" t="s">
        <v>277</v>
      </c>
      <c r="AT1747" s="238" t="s">
        <v>166</v>
      </c>
      <c r="AU1747" s="238" t="s">
        <v>82</v>
      </c>
      <c r="AY1747" s="18" t="s">
        <v>164</v>
      </c>
      <c r="BE1747" s="239">
        <f>IF(N1747="základní",J1747,0)</f>
        <v>0</v>
      </c>
      <c r="BF1747" s="239">
        <f>IF(N1747="snížená",J1747,0)</f>
        <v>0</v>
      </c>
      <c r="BG1747" s="239">
        <f>IF(N1747="zákl. přenesená",J1747,0)</f>
        <v>0</v>
      </c>
      <c r="BH1747" s="239">
        <f>IF(N1747="sníž. přenesená",J1747,0)</f>
        <v>0</v>
      </c>
      <c r="BI1747" s="239">
        <f>IF(N1747="nulová",J1747,0)</f>
        <v>0</v>
      </c>
      <c r="BJ1747" s="18" t="s">
        <v>80</v>
      </c>
      <c r="BK1747" s="239">
        <f>ROUND(I1747*H1747,2)</f>
        <v>0</v>
      </c>
      <c r="BL1747" s="18" t="s">
        <v>277</v>
      </c>
      <c r="BM1747" s="238" t="s">
        <v>1645</v>
      </c>
    </row>
    <row r="1748" s="2" customFormat="1">
      <c r="A1748" s="39"/>
      <c r="B1748" s="40"/>
      <c r="C1748" s="41"/>
      <c r="D1748" s="240" t="s">
        <v>173</v>
      </c>
      <c r="E1748" s="41"/>
      <c r="F1748" s="241" t="s">
        <v>1644</v>
      </c>
      <c r="G1748" s="41"/>
      <c r="H1748" s="41"/>
      <c r="I1748" s="147"/>
      <c r="J1748" s="41"/>
      <c r="K1748" s="41"/>
      <c r="L1748" s="45"/>
      <c r="M1748" s="242"/>
      <c r="N1748" s="243"/>
      <c r="O1748" s="85"/>
      <c r="P1748" s="85"/>
      <c r="Q1748" s="85"/>
      <c r="R1748" s="85"/>
      <c r="S1748" s="85"/>
      <c r="T1748" s="86"/>
      <c r="U1748" s="39"/>
      <c r="V1748" s="39"/>
      <c r="W1748" s="39"/>
      <c r="X1748" s="39"/>
      <c r="Y1748" s="39"/>
      <c r="Z1748" s="39"/>
      <c r="AA1748" s="39"/>
      <c r="AB1748" s="39"/>
      <c r="AC1748" s="39"/>
      <c r="AD1748" s="39"/>
      <c r="AE1748" s="39"/>
      <c r="AT1748" s="18" t="s">
        <v>173</v>
      </c>
      <c r="AU1748" s="18" t="s">
        <v>82</v>
      </c>
    </row>
    <row r="1749" s="13" customFormat="1">
      <c r="A1749" s="13"/>
      <c r="B1749" s="244"/>
      <c r="C1749" s="245"/>
      <c r="D1749" s="240" t="s">
        <v>174</v>
      </c>
      <c r="E1749" s="246" t="s">
        <v>21</v>
      </c>
      <c r="F1749" s="247" t="s">
        <v>1646</v>
      </c>
      <c r="G1749" s="245"/>
      <c r="H1749" s="246" t="s">
        <v>21</v>
      </c>
      <c r="I1749" s="248"/>
      <c r="J1749" s="245"/>
      <c r="K1749" s="245"/>
      <c r="L1749" s="249"/>
      <c r="M1749" s="250"/>
      <c r="N1749" s="251"/>
      <c r="O1749" s="251"/>
      <c r="P1749" s="251"/>
      <c r="Q1749" s="251"/>
      <c r="R1749" s="251"/>
      <c r="S1749" s="251"/>
      <c r="T1749" s="252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53" t="s">
        <v>174</v>
      </c>
      <c r="AU1749" s="253" t="s">
        <v>82</v>
      </c>
      <c r="AV1749" s="13" t="s">
        <v>80</v>
      </c>
      <c r="AW1749" s="13" t="s">
        <v>34</v>
      </c>
      <c r="AX1749" s="13" t="s">
        <v>73</v>
      </c>
      <c r="AY1749" s="253" t="s">
        <v>164</v>
      </c>
    </row>
    <row r="1750" s="13" customFormat="1">
      <c r="A1750" s="13"/>
      <c r="B1750" s="244"/>
      <c r="C1750" s="245"/>
      <c r="D1750" s="240" t="s">
        <v>174</v>
      </c>
      <c r="E1750" s="246" t="s">
        <v>21</v>
      </c>
      <c r="F1750" s="247" t="s">
        <v>1647</v>
      </c>
      <c r="G1750" s="245"/>
      <c r="H1750" s="246" t="s">
        <v>21</v>
      </c>
      <c r="I1750" s="248"/>
      <c r="J1750" s="245"/>
      <c r="K1750" s="245"/>
      <c r="L1750" s="249"/>
      <c r="M1750" s="250"/>
      <c r="N1750" s="251"/>
      <c r="O1750" s="251"/>
      <c r="P1750" s="251"/>
      <c r="Q1750" s="251"/>
      <c r="R1750" s="251"/>
      <c r="S1750" s="251"/>
      <c r="T1750" s="252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53" t="s">
        <v>174</v>
      </c>
      <c r="AU1750" s="253" t="s">
        <v>82</v>
      </c>
      <c r="AV1750" s="13" t="s">
        <v>80</v>
      </c>
      <c r="AW1750" s="13" t="s">
        <v>34</v>
      </c>
      <c r="AX1750" s="13" t="s">
        <v>73</v>
      </c>
      <c r="AY1750" s="253" t="s">
        <v>164</v>
      </c>
    </row>
    <row r="1751" s="13" customFormat="1">
      <c r="A1751" s="13"/>
      <c r="B1751" s="244"/>
      <c r="C1751" s="245"/>
      <c r="D1751" s="240" t="s">
        <v>174</v>
      </c>
      <c r="E1751" s="246" t="s">
        <v>21</v>
      </c>
      <c r="F1751" s="247" t="s">
        <v>1078</v>
      </c>
      <c r="G1751" s="245"/>
      <c r="H1751" s="246" t="s">
        <v>21</v>
      </c>
      <c r="I1751" s="248"/>
      <c r="J1751" s="245"/>
      <c r="K1751" s="245"/>
      <c r="L1751" s="249"/>
      <c r="M1751" s="250"/>
      <c r="N1751" s="251"/>
      <c r="O1751" s="251"/>
      <c r="P1751" s="251"/>
      <c r="Q1751" s="251"/>
      <c r="R1751" s="251"/>
      <c r="S1751" s="251"/>
      <c r="T1751" s="252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53" t="s">
        <v>174</v>
      </c>
      <c r="AU1751" s="253" t="s">
        <v>82</v>
      </c>
      <c r="AV1751" s="13" t="s">
        <v>80</v>
      </c>
      <c r="AW1751" s="13" t="s">
        <v>34</v>
      </c>
      <c r="AX1751" s="13" t="s">
        <v>73</v>
      </c>
      <c r="AY1751" s="253" t="s">
        <v>164</v>
      </c>
    </row>
    <row r="1752" s="14" customFormat="1">
      <c r="A1752" s="14"/>
      <c r="B1752" s="254"/>
      <c r="C1752" s="255"/>
      <c r="D1752" s="240" t="s">
        <v>174</v>
      </c>
      <c r="E1752" s="256" t="s">
        <v>21</v>
      </c>
      <c r="F1752" s="257" t="s">
        <v>1648</v>
      </c>
      <c r="G1752" s="255"/>
      <c r="H1752" s="258">
        <v>15.15</v>
      </c>
      <c r="I1752" s="259"/>
      <c r="J1752" s="255"/>
      <c r="K1752" s="255"/>
      <c r="L1752" s="260"/>
      <c r="M1752" s="261"/>
      <c r="N1752" s="262"/>
      <c r="O1752" s="262"/>
      <c r="P1752" s="262"/>
      <c r="Q1752" s="262"/>
      <c r="R1752" s="262"/>
      <c r="S1752" s="262"/>
      <c r="T1752" s="263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64" t="s">
        <v>174</v>
      </c>
      <c r="AU1752" s="264" t="s">
        <v>82</v>
      </c>
      <c r="AV1752" s="14" t="s">
        <v>82</v>
      </c>
      <c r="AW1752" s="14" t="s">
        <v>34</v>
      </c>
      <c r="AX1752" s="14" t="s">
        <v>73</v>
      </c>
      <c r="AY1752" s="264" t="s">
        <v>164</v>
      </c>
    </row>
    <row r="1753" s="13" customFormat="1">
      <c r="A1753" s="13"/>
      <c r="B1753" s="244"/>
      <c r="C1753" s="245"/>
      <c r="D1753" s="240" t="s">
        <v>174</v>
      </c>
      <c r="E1753" s="246" t="s">
        <v>21</v>
      </c>
      <c r="F1753" s="247" t="s">
        <v>1633</v>
      </c>
      <c r="G1753" s="245"/>
      <c r="H1753" s="246" t="s">
        <v>21</v>
      </c>
      <c r="I1753" s="248"/>
      <c r="J1753" s="245"/>
      <c r="K1753" s="245"/>
      <c r="L1753" s="249"/>
      <c r="M1753" s="250"/>
      <c r="N1753" s="251"/>
      <c r="O1753" s="251"/>
      <c r="P1753" s="251"/>
      <c r="Q1753" s="251"/>
      <c r="R1753" s="251"/>
      <c r="S1753" s="251"/>
      <c r="T1753" s="252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53" t="s">
        <v>174</v>
      </c>
      <c r="AU1753" s="253" t="s">
        <v>82</v>
      </c>
      <c r="AV1753" s="13" t="s">
        <v>80</v>
      </c>
      <c r="AW1753" s="13" t="s">
        <v>34</v>
      </c>
      <c r="AX1753" s="13" t="s">
        <v>73</v>
      </c>
      <c r="AY1753" s="253" t="s">
        <v>164</v>
      </c>
    </row>
    <row r="1754" s="13" customFormat="1">
      <c r="A1754" s="13"/>
      <c r="B1754" s="244"/>
      <c r="C1754" s="245"/>
      <c r="D1754" s="240" t="s">
        <v>174</v>
      </c>
      <c r="E1754" s="246" t="s">
        <v>21</v>
      </c>
      <c r="F1754" s="247" t="s">
        <v>1632</v>
      </c>
      <c r="G1754" s="245"/>
      <c r="H1754" s="246" t="s">
        <v>21</v>
      </c>
      <c r="I1754" s="248"/>
      <c r="J1754" s="245"/>
      <c r="K1754" s="245"/>
      <c r="L1754" s="249"/>
      <c r="M1754" s="250"/>
      <c r="N1754" s="251"/>
      <c r="O1754" s="251"/>
      <c r="P1754" s="251"/>
      <c r="Q1754" s="251"/>
      <c r="R1754" s="251"/>
      <c r="S1754" s="251"/>
      <c r="T1754" s="252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53" t="s">
        <v>174</v>
      </c>
      <c r="AU1754" s="253" t="s">
        <v>82</v>
      </c>
      <c r="AV1754" s="13" t="s">
        <v>80</v>
      </c>
      <c r="AW1754" s="13" t="s">
        <v>34</v>
      </c>
      <c r="AX1754" s="13" t="s">
        <v>73</v>
      </c>
      <c r="AY1754" s="253" t="s">
        <v>164</v>
      </c>
    </row>
    <row r="1755" s="14" customFormat="1">
      <c r="A1755" s="14"/>
      <c r="B1755" s="254"/>
      <c r="C1755" s="255"/>
      <c r="D1755" s="240" t="s">
        <v>174</v>
      </c>
      <c r="E1755" s="256" t="s">
        <v>21</v>
      </c>
      <c r="F1755" s="257" t="s">
        <v>1634</v>
      </c>
      <c r="G1755" s="255"/>
      <c r="H1755" s="258">
        <v>18.07</v>
      </c>
      <c r="I1755" s="259"/>
      <c r="J1755" s="255"/>
      <c r="K1755" s="255"/>
      <c r="L1755" s="260"/>
      <c r="M1755" s="261"/>
      <c r="N1755" s="262"/>
      <c r="O1755" s="262"/>
      <c r="P1755" s="262"/>
      <c r="Q1755" s="262"/>
      <c r="R1755" s="262"/>
      <c r="S1755" s="262"/>
      <c r="T1755" s="263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64" t="s">
        <v>174</v>
      </c>
      <c r="AU1755" s="264" t="s">
        <v>82</v>
      </c>
      <c r="AV1755" s="14" t="s">
        <v>82</v>
      </c>
      <c r="AW1755" s="14" t="s">
        <v>34</v>
      </c>
      <c r="AX1755" s="14" t="s">
        <v>73</v>
      </c>
      <c r="AY1755" s="264" t="s">
        <v>164</v>
      </c>
    </row>
    <row r="1756" s="15" customFormat="1">
      <c r="A1756" s="15"/>
      <c r="B1756" s="276"/>
      <c r="C1756" s="277"/>
      <c r="D1756" s="240" t="s">
        <v>174</v>
      </c>
      <c r="E1756" s="278" t="s">
        <v>21</v>
      </c>
      <c r="F1756" s="279" t="s">
        <v>225</v>
      </c>
      <c r="G1756" s="277"/>
      <c r="H1756" s="280">
        <v>33.219999999999999</v>
      </c>
      <c r="I1756" s="281"/>
      <c r="J1756" s="277"/>
      <c r="K1756" s="277"/>
      <c r="L1756" s="282"/>
      <c r="M1756" s="283"/>
      <c r="N1756" s="284"/>
      <c r="O1756" s="284"/>
      <c r="P1756" s="284"/>
      <c r="Q1756" s="284"/>
      <c r="R1756" s="284"/>
      <c r="S1756" s="284"/>
      <c r="T1756" s="285"/>
      <c r="U1756" s="15"/>
      <c r="V1756" s="15"/>
      <c r="W1756" s="15"/>
      <c r="X1756" s="15"/>
      <c r="Y1756" s="15"/>
      <c r="Z1756" s="15"/>
      <c r="AA1756" s="15"/>
      <c r="AB1756" s="15"/>
      <c r="AC1756" s="15"/>
      <c r="AD1756" s="15"/>
      <c r="AE1756" s="15"/>
      <c r="AT1756" s="286" t="s">
        <v>174</v>
      </c>
      <c r="AU1756" s="286" t="s">
        <v>82</v>
      </c>
      <c r="AV1756" s="15" t="s">
        <v>171</v>
      </c>
      <c r="AW1756" s="15" t="s">
        <v>34</v>
      </c>
      <c r="AX1756" s="15" t="s">
        <v>80</v>
      </c>
      <c r="AY1756" s="286" t="s">
        <v>164</v>
      </c>
    </row>
    <row r="1757" s="2" customFormat="1" ht="16.5" customHeight="1">
      <c r="A1757" s="39"/>
      <c r="B1757" s="40"/>
      <c r="C1757" s="227" t="s">
        <v>1649</v>
      </c>
      <c r="D1757" s="227" t="s">
        <v>166</v>
      </c>
      <c r="E1757" s="228" t="s">
        <v>1348</v>
      </c>
      <c r="F1757" s="229" t="s">
        <v>1349</v>
      </c>
      <c r="G1757" s="230" t="s">
        <v>181</v>
      </c>
      <c r="H1757" s="231">
        <v>25.047000000000001</v>
      </c>
      <c r="I1757" s="232"/>
      <c r="J1757" s="233">
        <f>ROUND(I1757*H1757,2)</f>
        <v>0</v>
      </c>
      <c r="K1757" s="229" t="s">
        <v>170</v>
      </c>
      <c r="L1757" s="45"/>
      <c r="M1757" s="234" t="s">
        <v>21</v>
      </c>
      <c r="N1757" s="235" t="s">
        <v>44</v>
      </c>
      <c r="O1757" s="85"/>
      <c r="P1757" s="236">
        <f>O1757*H1757</f>
        <v>0</v>
      </c>
      <c r="Q1757" s="236">
        <v>0</v>
      </c>
      <c r="R1757" s="236">
        <f>Q1757*H1757</f>
        <v>0</v>
      </c>
      <c r="S1757" s="236">
        <v>0</v>
      </c>
      <c r="T1757" s="237">
        <f>S1757*H1757</f>
        <v>0</v>
      </c>
      <c r="U1757" s="39"/>
      <c r="V1757" s="39"/>
      <c r="W1757" s="39"/>
      <c r="X1757" s="39"/>
      <c r="Y1757" s="39"/>
      <c r="Z1757" s="39"/>
      <c r="AA1757" s="39"/>
      <c r="AB1757" s="39"/>
      <c r="AC1757" s="39"/>
      <c r="AD1757" s="39"/>
      <c r="AE1757" s="39"/>
      <c r="AR1757" s="238" t="s">
        <v>277</v>
      </c>
      <c r="AT1757" s="238" t="s">
        <v>166</v>
      </c>
      <c r="AU1757" s="238" t="s">
        <v>82</v>
      </c>
      <c r="AY1757" s="18" t="s">
        <v>164</v>
      </c>
      <c r="BE1757" s="239">
        <f>IF(N1757="základní",J1757,0)</f>
        <v>0</v>
      </c>
      <c r="BF1757" s="239">
        <f>IF(N1757="snížená",J1757,0)</f>
        <v>0</v>
      </c>
      <c r="BG1757" s="239">
        <f>IF(N1757="zákl. přenesená",J1757,0)</f>
        <v>0</v>
      </c>
      <c r="BH1757" s="239">
        <f>IF(N1757="sníž. přenesená",J1757,0)</f>
        <v>0</v>
      </c>
      <c r="BI1757" s="239">
        <f>IF(N1757="nulová",J1757,0)</f>
        <v>0</v>
      </c>
      <c r="BJ1757" s="18" t="s">
        <v>80</v>
      </c>
      <c r="BK1757" s="239">
        <f>ROUND(I1757*H1757,2)</f>
        <v>0</v>
      </c>
      <c r="BL1757" s="18" t="s">
        <v>277</v>
      </c>
      <c r="BM1757" s="238" t="s">
        <v>1650</v>
      </c>
    </row>
    <row r="1758" s="2" customFormat="1">
      <c r="A1758" s="39"/>
      <c r="B1758" s="40"/>
      <c r="C1758" s="41"/>
      <c r="D1758" s="240" t="s">
        <v>173</v>
      </c>
      <c r="E1758" s="41"/>
      <c r="F1758" s="241" t="s">
        <v>1351</v>
      </c>
      <c r="G1758" s="41"/>
      <c r="H1758" s="41"/>
      <c r="I1758" s="147"/>
      <c r="J1758" s="41"/>
      <c r="K1758" s="41"/>
      <c r="L1758" s="45"/>
      <c r="M1758" s="242"/>
      <c r="N1758" s="243"/>
      <c r="O1758" s="85"/>
      <c r="P1758" s="85"/>
      <c r="Q1758" s="85"/>
      <c r="R1758" s="85"/>
      <c r="S1758" s="85"/>
      <c r="T1758" s="86"/>
      <c r="U1758" s="39"/>
      <c r="V1758" s="39"/>
      <c r="W1758" s="39"/>
      <c r="X1758" s="39"/>
      <c r="Y1758" s="39"/>
      <c r="Z1758" s="39"/>
      <c r="AA1758" s="39"/>
      <c r="AB1758" s="39"/>
      <c r="AC1758" s="39"/>
      <c r="AD1758" s="39"/>
      <c r="AE1758" s="39"/>
      <c r="AT1758" s="18" t="s">
        <v>173</v>
      </c>
      <c r="AU1758" s="18" t="s">
        <v>82</v>
      </c>
    </row>
    <row r="1759" s="2" customFormat="1">
      <c r="A1759" s="39"/>
      <c r="B1759" s="40"/>
      <c r="C1759" s="41"/>
      <c r="D1759" s="240" t="s">
        <v>191</v>
      </c>
      <c r="E1759" s="41"/>
      <c r="F1759" s="275" t="s">
        <v>1352</v>
      </c>
      <c r="G1759" s="41"/>
      <c r="H1759" s="41"/>
      <c r="I1759" s="147"/>
      <c r="J1759" s="41"/>
      <c r="K1759" s="41"/>
      <c r="L1759" s="45"/>
      <c r="M1759" s="242"/>
      <c r="N1759" s="243"/>
      <c r="O1759" s="85"/>
      <c r="P1759" s="85"/>
      <c r="Q1759" s="85"/>
      <c r="R1759" s="85"/>
      <c r="S1759" s="85"/>
      <c r="T1759" s="86"/>
      <c r="U1759" s="39"/>
      <c r="V1759" s="39"/>
      <c r="W1759" s="39"/>
      <c r="X1759" s="39"/>
      <c r="Y1759" s="39"/>
      <c r="Z1759" s="39"/>
      <c r="AA1759" s="39"/>
      <c r="AB1759" s="39"/>
      <c r="AC1759" s="39"/>
      <c r="AD1759" s="39"/>
      <c r="AE1759" s="39"/>
      <c r="AT1759" s="18" t="s">
        <v>191</v>
      </c>
      <c r="AU1759" s="18" t="s">
        <v>82</v>
      </c>
    </row>
    <row r="1760" s="2" customFormat="1" ht="16.5" customHeight="1">
      <c r="A1760" s="39"/>
      <c r="B1760" s="40"/>
      <c r="C1760" s="227" t="s">
        <v>1651</v>
      </c>
      <c r="D1760" s="227" t="s">
        <v>166</v>
      </c>
      <c r="E1760" s="228" t="s">
        <v>1354</v>
      </c>
      <c r="F1760" s="229" t="s">
        <v>1355</v>
      </c>
      <c r="G1760" s="230" t="s">
        <v>181</v>
      </c>
      <c r="H1760" s="231">
        <v>25.047000000000001</v>
      </c>
      <c r="I1760" s="232"/>
      <c r="J1760" s="233">
        <f>ROUND(I1760*H1760,2)</f>
        <v>0</v>
      </c>
      <c r="K1760" s="229" t="s">
        <v>170</v>
      </c>
      <c r="L1760" s="45"/>
      <c r="M1760" s="234" t="s">
        <v>21</v>
      </c>
      <c r="N1760" s="235" t="s">
        <v>44</v>
      </c>
      <c r="O1760" s="85"/>
      <c r="P1760" s="236">
        <f>O1760*H1760</f>
        <v>0</v>
      </c>
      <c r="Q1760" s="236">
        <v>0</v>
      </c>
      <c r="R1760" s="236">
        <f>Q1760*H1760</f>
        <v>0</v>
      </c>
      <c r="S1760" s="236">
        <v>0</v>
      </c>
      <c r="T1760" s="237">
        <f>S1760*H1760</f>
        <v>0</v>
      </c>
      <c r="U1760" s="39"/>
      <c r="V1760" s="39"/>
      <c r="W1760" s="39"/>
      <c r="X1760" s="39"/>
      <c r="Y1760" s="39"/>
      <c r="Z1760" s="39"/>
      <c r="AA1760" s="39"/>
      <c r="AB1760" s="39"/>
      <c r="AC1760" s="39"/>
      <c r="AD1760" s="39"/>
      <c r="AE1760" s="39"/>
      <c r="AR1760" s="238" t="s">
        <v>277</v>
      </c>
      <c r="AT1760" s="238" t="s">
        <v>166</v>
      </c>
      <c r="AU1760" s="238" t="s">
        <v>82</v>
      </c>
      <c r="AY1760" s="18" t="s">
        <v>164</v>
      </c>
      <c r="BE1760" s="239">
        <f>IF(N1760="základní",J1760,0)</f>
        <v>0</v>
      </c>
      <c r="BF1760" s="239">
        <f>IF(N1760="snížená",J1760,0)</f>
        <v>0</v>
      </c>
      <c r="BG1760" s="239">
        <f>IF(N1760="zákl. přenesená",J1760,0)</f>
        <v>0</v>
      </c>
      <c r="BH1760" s="239">
        <f>IF(N1760="sníž. přenesená",J1760,0)</f>
        <v>0</v>
      </c>
      <c r="BI1760" s="239">
        <f>IF(N1760="nulová",J1760,0)</f>
        <v>0</v>
      </c>
      <c r="BJ1760" s="18" t="s">
        <v>80</v>
      </c>
      <c r="BK1760" s="239">
        <f>ROUND(I1760*H1760,2)</f>
        <v>0</v>
      </c>
      <c r="BL1760" s="18" t="s">
        <v>277</v>
      </c>
      <c r="BM1760" s="238" t="s">
        <v>1652</v>
      </c>
    </row>
    <row r="1761" s="2" customFormat="1">
      <c r="A1761" s="39"/>
      <c r="B1761" s="40"/>
      <c r="C1761" s="41"/>
      <c r="D1761" s="240" t="s">
        <v>173</v>
      </c>
      <c r="E1761" s="41"/>
      <c r="F1761" s="241" t="s">
        <v>1357</v>
      </c>
      <c r="G1761" s="41"/>
      <c r="H1761" s="41"/>
      <c r="I1761" s="147"/>
      <c r="J1761" s="41"/>
      <c r="K1761" s="41"/>
      <c r="L1761" s="45"/>
      <c r="M1761" s="242"/>
      <c r="N1761" s="243"/>
      <c r="O1761" s="85"/>
      <c r="P1761" s="85"/>
      <c r="Q1761" s="85"/>
      <c r="R1761" s="85"/>
      <c r="S1761" s="85"/>
      <c r="T1761" s="86"/>
      <c r="U1761" s="39"/>
      <c r="V1761" s="39"/>
      <c r="W1761" s="39"/>
      <c r="X1761" s="39"/>
      <c r="Y1761" s="39"/>
      <c r="Z1761" s="39"/>
      <c r="AA1761" s="39"/>
      <c r="AB1761" s="39"/>
      <c r="AC1761" s="39"/>
      <c r="AD1761" s="39"/>
      <c r="AE1761" s="39"/>
      <c r="AT1761" s="18" t="s">
        <v>173</v>
      </c>
      <c r="AU1761" s="18" t="s">
        <v>82</v>
      </c>
    </row>
    <row r="1762" s="2" customFormat="1">
      <c r="A1762" s="39"/>
      <c r="B1762" s="40"/>
      <c r="C1762" s="41"/>
      <c r="D1762" s="240" t="s">
        <v>191</v>
      </c>
      <c r="E1762" s="41"/>
      <c r="F1762" s="275" t="s">
        <v>1358</v>
      </c>
      <c r="G1762" s="41"/>
      <c r="H1762" s="41"/>
      <c r="I1762" s="147"/>
      <c r="J1762" s="41"/>
      <c r="K1762" s="41"/>
      <c r="L1762" s="45"/>
      <c r="M1762" s="242"/>
      <c r="N1762" s="243"/>
      <c r="O1762" s="85"/>
      <c r="P1762" s="85"/>
      <c r="Q1762" s="85"/>
      <c r="R1762" s="85"/>
      <c r="S1762" s="85"/>
      <c r="T1762" s="86"/>
      <c r="U1762" s="39"/>
      <c r="V1762" s="39"/>
      <c r="W1762" s="39"/>
      <c r="X1762" s="39"/>
      <c r="Y1762" s="39"/>
      <c r="Z1762" s="39"/>
      <c r="AA1762" s="39"/>
      <c r="AB1762" s="39"/>
      <c r="AC1762" s="39"/>
      <c r="AD1762" s="39"/>
      <c r="AE1762" s="39"/>
      <c r="AT1762" s="18" t="s">
        <v>191</v>
      </c>
      <c r="AU1762" s="18" t="s">
        <v>82</v>
      </c>
    </row>
    <row r="1763" s="2" customFormat="1" ht="21.75" customHeight="1">
      <c r="A1763" s="39"/>
      <c r="B1763" s="40"/>
      <c r="C1763" s="227" t="s">
        <v>1653</v>
      </c>
      <c r="D1763" s="227" t="s">
        <v>166</v>
      </c>
      <c r="E1763" s="228" t="s">
        <v>1360</v>
      </c>
      <c r="F1763" s="229" t="s">
        <v>1361</v>
      </c>
      <c r="G1763" s="230" t="s">
        <v>181</v>
      </c>
      <c r="H1763" s="231">
        <v>275.517</v>
      </c>
      <c r="I1763" s="232"/>
      <c r="J1763" s="233">
        <f>ROUND(I1763*H1763,2)</f>
        <v>0</v>
      </c>
      <c r="K1763" s="229" t="s">
        <v>170</v>
      </c>
      <c r="L1763" s="45"/>
      <c r="M1763" s="234" t="s">
        <v>21</v>
      </c>
      <c r="N1763" s="235" t="s">
        <v>44</v>
      </c>
      <c r="O1763" s="85"/>
      <c r="P1763" s="236">
        <f>O1763*H1763</f>
        <v>0</v>
      </c>
      <c r="Q1763" s="236">
        <v>0</v>
      </c>
      <c r="R1763" s="236">
        <f>Q1763*H1763</f>
        <v>0</v>
      </c>
      <c r="S1763" s="236">
        <v>0</v>
      </c>
      <c r="T1763" s="237">
        <f>S1763*H1763</f>
        <v>0</v>
      </c>
      <c r="U1763" s="39"/>
      <c r="V1763" s="39"/>
      <c r="W1763" s="39"/>
      <c r="X1763" s="39"/>
      <c r="Y1763" s="39"/>
      <c r="Z1763" s="39"/>
      <c r="AA1763" s="39"/>
      <c r="AB1763" s="39"/>
      <c r="AC1763" s="39"/>
      <c r="AD1763" s="39"/>
      <c r="AE1763" s="39"/>
      <c r="AR1763" s="238" t="s">
        <v>277</v>
      </c>
      <c r="AT1763" s="238" t="s">
        <v>166</v>
      </c>
      <c r="AU1763" s="238" t="s">
        <v>82</v>
      </c>
      <c r="AY1763" s="18" t="s">
        <v>164</v>
      </c>
      <c r="BE1763" s="239">
        <f>IF(N1763="základní",J1763,0)</f>
        <v>0</v>
      </c>
      <c r="BF1763" s="239">
        <f>IF(N1763="snížená",J1763,0)</f>
        <v>0</v>
      </c>
      <c r="BG1763" s="239">
        <f>IF(N1763="zákl. přenesená",J1763,0)</f>
        <v>0</v>
      </c>
      <c r="BH1763" s="239">
        <f>IF(N1763="sníž. přenesená",J1763,0)</f>
        <v>0</v>
      </c>
      <c r="BI1763" s="239">
        <f>IF(N1763="nulová",J1763,0)</f>
        <v>0</v>
      </c>
      <c r="BJ1763" s="18" t="s">
        <v>80</v>
      </c>
      <c r="BK1763" s="239">
        <f>ROUND(I1763*H1763,2)</f>
        <v>0</v>
      </c>
      <c r="BL1763" s="18" t="s">
        <v>277</v>
      </c>
      <c r="BM1763" s="238" t="s">
        <v>1654</v>
      </c>
    </row>
    <row r="1764" s="2" customFormat="1">
      <c r="A1764" s="39"/>
      <c r="B1764" s="40"/>
      <c r="C1764" s="41"/>
      <c r="D1764" s="240" t="s">
        <v>173</v>
      </c>
      <c r="E1764" s="41"/>
      <c r="F1764" s="241" t="s">
        <v>1361</v>
      </c>
      <c r="G1764" s="41"/>
      <c r="H1764" s="41"/>
      <c r="I1764" s="147"/>
      <c r="J1764" s="41"/>
      <c r="K1764" s="41"/>
      <c r="L1764" s="45"/>
      <c r="M1764" s="242"/>
      <c r="N1764" s="243"/>
      <c r="O1764" s="85"/>
      <c r="P1764" s="85"/>
      <c r="Q1764" s="85"/>
      <c r="R1764" s="85"/>
      <c r="S1764" s="85"/>
      <c r="T1764" s="86"/>
      <c r="U1764" s="39"/>
      <c r="V1764" s="39"/>
      <c r="W1764" s="39"/>
      <c r="X1764" s="39"/>
      <c r="Y1764" s="39"/>
      <c r="Z1764" s="39"/>
      <c r="AA1764" s="39"/>
      <c r="AB1764" s="39"/>
      <c r="AC1764" s="39"/>
      <c r="AD1764" s="39"/>
      <c r="AE1764" s="39"/>
      <c r="AT1764" s="18" t="s">
        <v>173</v>
      </c>
      <c r="AU1764" s="18" t="s">
        <v>82</v>
      </c>
    </row>
    <row r="1765" s="2" customFormat="1">
      <c r="A1765" s="39"/>
      <c r="B1765" s="40"/>
      <c r="C1765" s="41"/>
      <c r="D1765" s="240" t="s">
        <v>1094</v>
      </c>
      <c r="E1765" s="41"/>
      <c r="F1765" s="275" t="s">
        <v>1363</v>
      </c>
      <c r="G1765" s="41"/>
      <c r="H1765" s="41"/>
      <c r="I1765" s="147"/>
      <c r="J1765" s="41"/>
      <c r="K1765" s="41"/>
      <c r="L1765" s="45"/>
      <c r="M1765" s="242"/>
      <c r="N1765" s="243"/>
      <c r="O1765" s="85"/>
      <c r="P1765" s="85"/>
      <c r="Q1765" s="85"/>
      <c r="R1765" s="85"/>
      <c r="S1765" s="85"/>
      <c r="T1765" s="86"/>
      <c r="U1765" s="39"/>
      <c r="V1765" s="39"/>
      <c r="W1765" s="39"/>
      <c r="X1765" s="39"/>
      <c r="Y1765" s="39"/>
      <c r="Z1765" s="39"/>
      <c r="AA1765" s="39"/>
      <c r="AB1765" s="39"/>
      <c r="AC1765" s="39"/>
      <c r="AD1765" s="39"/>
      <c r="AE1765" s="39"/>
      <c r="AT1765" s="18" t="s">
        <v>1094</v>
      </c>
      <c r="AU1765" s="18" t="s">
        <v>82</v>
      </c>
    </row>
    <row r="1766" s="14" customFormat="1">
      <c r="A1766" s="14"/>
      <c r="B1766" s="254"/>
      <c r="C1766" s="255"/>
      <c r="D1766" s="240" t="s">
        <v>174</v>
      </c>
      <c r="E1766" s="255"/>
      <c r="F1766" s="257" t="s">
        <v>1655</v>
      </c>
      <c r="G1766" s="255"/>
      <c r="H1766" s="258">
        <v>275.517</v>
      </c>
      <c r="I1766" s="259"/>
      <c r="J1766" s="255"/>
      <c r="K1766" s="255"/>
      <c r="L1766" s="260"/>
      <c r="M1766" s="261"/>
      <c r="N1766" s="262"/>
      <c r="O1766" s="262"/>
      <c r="P1766" s="262"/>
      <c r="Q1766" s="262"/>
      <c r="R1766" s="262"/>
      <c r="S1766" s="262"/>
      <c r="T1766" s="263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64" t="s">
        <v>174</v>
      </c>
      <c r="AU1766" s="264" t="s">
        <v>82</v>
      </c>
      <c r="AV1766" s="14" t="s">
        <v>82</v>
      </c>
      <c r="AW1766" s="14" t="s">
        <v>4</v>
      </c>
      <c r="AX1766" s="14" t="s">
        <v>80</v>
      </c>
      <c r="AY1766" s="264" t="s">
        <v>164</v>
      </c>
    </row>
    <row r="1767" s="2" customFormat="1" ht="21.75" customHeight="1">
      <c r="A1767" s="39"/>
      <c r="B1767" s="40"/>
      <c r="C1767" s="227" t="s">
        <v>1656</v>
      </c>
      <c r="D1767" s="227" t="s">
        <v>166</v>
      </c>
      <c r="E1767" s="228" t="s">
        <v>1657</v>
      </c>
      <c r="F1767" s="229" t="s">
        <v>1658</v>
      </c>
      <c r="G1767" s="230" t="s">
        <v>181</v>
      </c>
      <c r="H1767" s="231">
        <v>25.047000000000001</v>
      </c>
      <c r="I1767" s="232"/>
      <c r="J1767" s="233">
        <f>ROUND(I1767*H1767,2)</f>
        <v>0</v>
      </c>
      <c r="K1767" s="229" t="s">
        <v>170</v>
      </c>
      <c r="L1767" s="45"/>
      <c r="M1767" s="234" t="s">
        <v>21</v>
      </c>
      <c r="N1767" s="235" t="s">
        <v>44</v>
      </c>
      <c r="O1767" s="85"/>
      <c r="P1767" s="236">
        <f>O1767*H1767</f>
        <v>0</v>
      </c>
      <c r="Q1767" s="236">
        <v>0</v>
      </c>
      <c r="R1767" s="236">
        <f>Q1767*H1767</f>
        <v>0</v>
      </c>
      <c r="S1767" s="236">
        <v>0</v>
      </c>
      <c r="T1767" s="237">
        <f>S1767*H1767</f>
        <v>0</v>
      </c>
      <c r="U1767" s="39"/>
      <c r="V1767" s="39"/>
      <c r="W1767" s="39"/>
      <c r="X1767" s="39"/>
      <c r="Y1767" s="39"/>
      <c r="Z1767" s="39"/>
      <c r="AA1767" s="39"/>
      <c r="AB1767" s="39"/>
      <c r="AC1767" s="39"/>
      <c r="AD1767" s="39"/>
      <c r="AE1767" s="39"/>
      <c r="AR1767" s="238" t="s">
        <v>277</v>
      </c>
      <c r="AT1767" s="238" t="s">
        <v>166</v>
      </c>
      <c r="AU1767" s="238" t="s">
        <v>82</v>
      </c>
      <c r="AY1767" s="18" t="s">
        <v>164</v>
      </c>
      <c r="BE1767" s="239">
        <f>IF(N1767="základní",J1767,0)</f>
        <v>0</v>
      </c>
      <c r="BF1767" s="239">
        <f>IF(N1767="snížená",J1767,0)</f>
        <v>0</v>
      </c>
      <c r="BG1767" s="239">
        <f>IF(N1767="zákl. přenesená",J1767,0)</f>
        <v>0</v>
      </c>
      <c r="BH1767" s="239">
        <f>IF(N1767="sníž. přenesená",J1767,0)</f>
        <v>0</v>
      </c>
      <c r="BI1767" s="239">
        <f>IF(N1767="nulová",J1767,0)</f>
        <v>0</v>
      </c>
      <c r="BJ1767" s="18" t="s">
        <v>80</v>
      </c>
      <c r="BK1767" s="239">
        <f>ROUND(I1767*H1767,2)</f>
        <v>0</v>
      </c>
      <c r="BL1767" s="18" t="s">
        <v>277</v>
      </c>
      <c r="BM1767" s="238" t="s">
        <v>1659</v>
      </c>
    </row>
    <row r="1768" s="2" customFormat="1">
      <c r="A1768" s="39"/>
      <c r="B1768" s="40"/>
      <c r="C1768" s="41"/>
      <c r="D1768" s="240" t="s">
        <v>173</v>
      </c>
      <c r="E1768" s="41"/>
      <c r="F1768" s="241" t="s">
        <v>1658</v>
      </c>
      <c r="G1768" s="41"/>
      <c r="H1768" s="41"/>
      <c r="I1768" s="147"/>
      <c r="J1768" s="41"/>
      <c r="K1768" s="41"/>
      <c r="L1768" s="45"/>
      <c r="M1768" s="242"/>
      <c r="N1768" s="243"/>
      <c r="O1768" s="85"/>
      <c r="P1768" s="85"/>
      <c r="Q1768" s="85"/>
      <c r="R1768" s="85"/>
      <c r="S1768" s="85"/>
      <c r="T1768" s="86"/>
      <c r="U1768" s="39"/>
      <c r="V1768" s="39"/>
      <c r="W1768" s="39"/>
      <c r="X1768" s="39"/>
      <c r="Y1768" s="39"/>
      <c r="Z1768" s="39"/>
      <c r="AA1768" s="39"/>
      <c r="AB1768" s="39"/>
      <c r="AC1768" s="39"/>
      <c r="AD1768" s="39"/>
      <c r="AE1768" s="39"/>
      <c r="AT1768" s="18" t="s">
        <v>173</v>
      </c>
      <c r="AU1768" s="18" t="s">
        <v>82</v>
      </c>
    </row>
    <row r="1769" s="2" customFormat="1" ht="21.75" customHeight="1">
      <c r="A1769" s="39"/>
      <c r="B1769" s="40"/>
      <c r="C1769" s="227" t="s">
        <v>1660</v>
      </c>
      <c r="D1769" s="227" t="s">
        <v>166</v>
      </c>
      <c r="E1769" s="228" t="s">
        <v>1661</v>
      </c>
      <c r="F1769" s="229" t="s">
        <v>1662</v>
      </c>
      <c r="G1769" s="230" t="s">
        <v>204</v>
      </c>
      <c r="H1769" s="231">
        <v>1145.23</v>
      </c>
      <c r="I1769" s="232"/>
      <c r="J1769" s="233">
        <f>ROUND(I1769*H1769,2)</f>
        <v>0</v>
      </c>
      <c r="K1769" s="229" t="s">
        <v>170</v>
      </c>
      <c r="L1769" s="45"/>
      <c r="M1769" s="234" t="s">
        <v>21</v>
      </c>
      <c r="N1769" s="235" t="s">
        <v>44</v>
      </c>
      <c r="O1769" s="85"/>
      <c r="P1769" s="236">
        <f>O1769*H1769</f>
        <v>0</v>
      </c>
      <c r="Q1769" s="236">
        <v>0</v>
      </c>
      <c r="R1769" s="236">
        <f>Q1769*H1769</f>
        <v>0</v>
      </c>
      <c r="S1769" s="236">
        <v>0</v>
      </c>
      <c r="T1769" s="237">
        <f>S1769*H1769</f>
        <v>0</v>
      </c>
      <c r="U1769" s="39"/>
      <c r="V1769" s="39"/>
      <c r="W1769" s="39"/>
      <c r="X1769" s="39"/>
      <c r="Y1769" s="39"/>
      <c r="Z1769" s="39"/>
      <c r="AA1769" s="39"/>
      <c r="AB1769" s="39"/>
      <c r="AC1769" s="39"/>
      <c r="AD1769" s="39"/>
      <c r="AE1769" s="39"/>
      <c r="AR1769" s="238" t="s">
        <v>277</v>
      </c>
      <c r="AT1769" s="238" t="s">
        <v>166</v>
      </c>
      <c r="AU1769" s="238" t="s">
        <v>82</v>
      </c>
      <c r="AY1769" s="18" t="s">
        <v>164</v>
      </c>
      <c r="BE1769" s="239">
        <f>IF(N1769="základní",J1769,0)</f>
        <v>0</v>
      </c>
      <c r="BF1769" s="239">
        <f>IF(N1769="snížená",J1769,0)</f>
        <v>0</v>
      </c>
      <c r="BG1769" s="239">
        <f>IF(N1769="zákl. přenesená",J1769,0)</f>
        <v>0</v>
      </c>
      <c r="BH1769" s="239">
        <f>IF(N1769="sníž. přenesená",J1769,0)</f>
        <v>0</v>
      </c>
      <c r="BI1769" s="239">
        <f>IF(N1769="nulová",J1769,0)</f>
        <v>0</v>
      </c>
      <c r="BJ1769" s="18" t="s">
        <v>80</v>
      </c>
      <c r="BK1769" s="239">
        <f>ROUND(I1769*H1769,2)</f>
        <v>0</v>
      </c>
      <c r="BL1769" s="18" t="s">
        <v>277</v>
      </c>
      <c r="BM1769" s="238" t="s">
        <v>1663</v>
      </c>
    </row>
    <row r="1770" s="2" customFormat="1">
      <c r="A1770" s="39"/>
      <c r="B1770" s="40"/>
      <c r="C1770" s="41"/>
      <c r="D1770" s="240" t="s">
        <v>173</v>
      </c>
      <c r="E1770" s="41"/>
      <c r="F1770" s="241" t="s">
        <v>1662</v>
      </c>
      <c r="G1770" s="41"/>
      <c r="H1770" s="41"/>
      <c r="I1770" s="147"/>
      <c r="J1770" s="41"/>
      <c r="K1770" s="41"/>
      <c r="L1770" s="45"/>
      <c r="M1770" s="242"/>
      <c r="N1770" s="243"/>
      <c r="O1770" s="85"/>
      <c r="P1770" s="85"/>
      <c r="Q1770" s="85"/>
      <c r="R1770" s="85"/>
      <c r="S1770" s="85"/>
      <c r="T1770" s="86"/>
      <c r="U1770" s="39"/>
      <c r="V1770" s="39"/>
      <c r="W1770" s="39"/>
      <c r="X1770" s="39"/>
      <c r="Y1770" s="39"/>
      <c r="Z1770" s="39"/>
      <c r="AA1770" s="39"/>
      <c r="AB1770" s="39"/>
      <c r="AC1770" s="39"/>
      <c r="AD1770" s="39"/>
      <c r="AE1770" s="39"/>
      <c r="AT1770" s="18" t="s">
        <v>173</v>
      </c>
      <c r="AU1770" s="18" t="s">
        <v>82</v>
      </c>
    </row>
    <row r="1771" s="13" customFormat="1">
      <c r="A1771" s="13"/>
      <c r="B1771" s="244"/>
      <c r="C1771" s="245"/>
      <c r="D1771" s="240" t="s">
        <v>174</v>
      </c>
      <c r="E1771" s="246" t="s">
        <v>21</v>
      </c>
      <c r="F1771" s="247" t="s">
        <v>1664</v>
      </c>
      <c r="G1771" s="245"/>
      <c r="H1771" s="246" t="s">
        <v>21</v>
      </c>
      <c r="I1771" s="248"/>
      <c r="J1771" s="245"/>
      <c r="K1771" s="245"/>
      <c r="L1771" s="249"/>
      <c r="M1771" s="250"/>
      <c r="N1771" s="251"/>
      <c r="O1771" s="251"/>
      <c r="P1771" s="251"/>
      <c r="Q1771" s="251"/>
      <c r="R1771" s="251"/>
      <c r="S1771" s="251"/>
      <c r="T1771" s="252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53" t="s">
        <v>174</v>
      </c>
      <c r="AU1771" s="253" t="s">
        <v>82</v>
      </c>
      <c r="AV1771" s="13" t="s">
        <v>80</v>
      </c>
      <c r="AW1771" s="13" t="s">
        <v>34</v>
      </c>
      <c r="AX1771" s="13" t="s">
        <v>73</v>
      </c>
      <c r="AY1771" s="253" t="s">
        <v>164</v>
      </c>
    </row>
    <row r="1772" s="13" customFormat="1">
      <c r="A1772" s="13"/>
      <c r="B1772" s="244"/>
      <c r="C1772" s="245"/>
      <c r="D1772" s="240" t="s">
        <v>174</v>
      </c>
      <c r="E1772" s="246" t="s">
        <v>21</v>
      </c>
      <c r="F1772" s="247" t="s">
        <v>1593</v>
      </c>
      <c r="G1772" s="245"/>
      <c r="H1772" s="246" t="s">
        <v>21</v>
      </c>
      <c r="I1772" s="248"/>
      <c r="J1772" s="245"/>
      <c r="K1772" s="245"/>
      <c r="L1772" s="249"/>
      <c r="M1772" s="250"/>
      <c r="N1772" s="251"/>
      <c r="O1772" s="251"/>
      <c r="P1772" s="251"/>
      <c r="Q1772" s="251"/>
      <c r="R1772" s="251"/>
      <c r="S1772" s="251"/>
      <c r="T1772" s="252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53" t="s">
        <v>174</v>
      </c>
      <c r="AU1772" s="253" t="s">
        <v>82</v>
      </c>
      <c r="AV1772" s="13" t="s">
        <v>80</v>
      </c>
      <c r="AW1772" s="13" t="s">
        <v>34</v>
      </c>
      <c r="AX1772" s="13" t="s">
        <v>73</v>
      </c>
      <c r="AY1772" s="253" t="s">
        <v>164</v>
      </c>
    </row>
    <row r="1773" s="14" customFormat="1">
      <c r="A1773" s="14"/>
      <c r="B1773" s="254"/>
      <c r="C1773" s="255"/>
      <c r="D1773" s="240" t="s">
        <v>174</v>
      </c>
      <c r="E1773" s="256" t="s">
        <v>21</v>
      </c>
      <c r="F1773" s="257" t="s">
        <v>1665</v>
      </c>
      <c r="G1773" s="255"/>
      <c r="H1773" s="258">
        <v>618</v>
      </c>
      <c r="I1773" s="259"/>
      <c r="J1773" s="255"/>
      <c r="K1773" s="255"/>
      <c r="L1773" s="260"/>
      <c r="M1773" s="261"/>
      <c r="N1773" s="262"/>
      <c r="O1773" s="262"/>
      <c r="P1773" s="262"/>
      <c r="Q1773" s="262"/>
      <c r="R1773" s="262"/>
      <c r="S1773" s="262"/>
      <c r="T1773" s="263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64" t="s">
        <v>174</v>
      </c>
      <c r="AU1773" s="264" t="s">
        <v>82</v>
      </c>
      <c r="AV1773" s="14" t="s">
        <v>82</v>
      </c>
      <c r="AW1773" s="14" t="s">
        <v>34</v>
      </c>
      <c r="AX1773" s="14" t="s">
        <v>73</v>
      </c>
      <c r="AY1773" s="264" t="s">
        <v>164</v>
      </c>
    </row>
    <row r="1774" s="14" customFormat="1">
      <c r="A1774" s="14"/>
      <c r="B1774" s="254"/>
      <c r="C1774" s="255"/>
      <c r="D1774" s="240" t="s">
        <v>174</v>
      </c>
      <c r="E1774" s="256" t="s">
        <v>21</v>
      </c>
      <c r="F1774" s="257" t="s">
        <v>1666</v>
      </c>
      <c r="G1774" s="255"/>
      <c r="H1774" s="258">
        <v>-23.760000000000002</v>
      </c>
      <c r="I1774" s="259"/>
      <c r="J1774" s="255"/>
      <c r="K1774" s="255"/>
      <c r="L1774" s="260"/>
      <c r="M1774" s="261"/>
      <c r="N1774" s="262"/>
      <c r="O1774" s="262"/>
      <c r="P1774" s="262"/>
      <c r="Q1774" s="262"/>
      <c r="R1774" s="262"/>
      <c r="S1774" s="262"/>
      <c r="T1774" s="263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64" t="s">
        <v>174</v>
      </c>
      <c r="AU1774" s="264" t="s">
        <v>82</v>
      </c>
      <c r="AV1774" s="14" t="s">
        <v>82</v>
      </c>
      <c r="AW1774" s="14" t="s">
        <v>34</v>
      </c>
      <c r="AX1774" s="14" t="s">
        <v>73</v>
      </c>
      <c r="AY1774" s="264" t="s">
        <v>164</v>
      </c>
    </row>
    <row r="1775" s="14" customFormat="1">
      <c r="A1775" s="14"/>
      <c r="B1775" s="254"/>
      <c r="C1775" s="255"/>
      <c r="D1775" s="240" t="s">
        <v>174</v>
      </c>
      <c r="E1775" s="256" t="s">
        <v>21</v>
      </c>
      <c r="F1775" s="257" t="s">
        <v>1667</v>
      </c>
      <c r="G1775" s="255"/>
      <c r="H1775" s="258">
        <v>20.239999999999998</v>
      </c>
      <c r="I1775" s="259"/>
      <c r="J1775" s="255"/>
      <c r="K1775" s="255"/>
      <c r="L1775" s="260"/>
      <c r="M1775" s="261"/>
      <c r="N1775" s="262"/>
      <c r="O1775" s="262"/>
      <c r="P1775" s="262"/>
      <c r="Q1775" s="262"/>
      <c r="R1775" s="262"/>
      <c r="S1775" s="262"/>
      <c r="T1775" s="263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64" t="s">
        <v>174</v>
      </c>
      <c r="AU1775" s="264" t="s">
        <v>82</v>
      </c>
      <c r="AV1775" s="14" t="s">
        <v>82</v>
      </c>
      <c r="AW1775" s="14" t="s">
        <v>34</v>
      </c>
      <c r="AX1775" s="14" t="s">
        <v>73</v>
      </c>
      <c r="AY1775" s="264" t="s">
        <v>164</v>
      </c>
    </row>
    <row r="1776" s="14" customFormat="1">
      <c r="A1776" s="14"/>
      <c r="B1776" s="254"/>
      <c r="C1776" s="255"/>
      <c r="D1776" s="240" t="s">
        <v>174</v>
      </c>
      <c r="E1776" s="256" t="s">
        <v>21</v>
      </c>
      <c r="F1776" s="257" t="s">
        <v>1668</v>
      </c>
      <c r="G1776" s="255"/>
      <c r="H1776" s="258">
        <v>-34.649999999999999</v>
      </c>
      <c r="I1776" s="259"/>
      <c r="J1776" s="255"/>
      <c r="K1776" s="255"/>
      <c r="L1776" s="260"/>
      <c r="M1776" s="261"/>
      <c r="N1776" s="262"/>
      <c r="O1776" s="262"/>
      <c r="P1776" s="262"/>
      <c r="Q1776" s="262"/>
      <c r="R1776" s="262"/>
      <c r="S1776" s="262"/>
      <c r="T1776" s="263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64" t="s">
        <v>174</v>
      </c>
      <c r="AU1776" s="264" t="s">
        <v>82</v>
      </c>
      <c r="AV1776" s="14" t="s">
        <v>82</v>
      </c>
      <c r="AW1776" s="14" t="s">
        <v>34</v>
      </c>
      <c r="AX1776" s="14" t="s">
        <v>73</v>
      </c>
      <c r="AY1776" s="264" t="s">
        <v>164</v>
      </c>
    </row>
    <row r="1777" s="14" customFormat="1">
      <c r="A1777" s="14"/>
      <c r="B1777" s="254"/>
      <c r="C1777" s="255"/>
      <c r="D1777" s="240" t="s">
        <v>174</v>
      </c>
      <c r="E1777" s="256" t="s">
        <v>21</v>
      </c>
      <c r="F1777" s="257" t="s">
        <v>1669</v>
      </c>
      <c r="G1777" s="255"/>
      <c r="H1777" s="258">
        <v>33.880000000000003</v>
      </c>
      <c r="I1777" s="259"/>
      <c r="J1777" s="255"/>
      <c r="K1777" s="255"/>
      <c r="L1777" s="260"/>
      <c r="M1777" s="261"/>
      <c r="N1777" s="262"/>
      <c r="O1777" s="262"/>
      <c r="P1777" s="262"/>
      <c r="Q1777" s="262"/>
      <c r="R1777" s="262"/>
      <c r="S1777" s="262"/>
      <c r="T1777" s="263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64" t="s">
        <v>174</v>
      </c>
      <c r="AU1777" s="264" t="s">
        <v>82</v>
      </c>
      <c r="AV1777" s="14" t="s">
        <v>82</v>
      </c>
      <c r="AW1777" s="14" t="s">
        <v>34</v>
      </c>
      <c r="AX1777" s="14" t="s">
        <v>73</v>
      </c>
      <c r="AY1777" s="264" t="s">
        <v>164</v>
      </c>
    </row>
    <row r="1778" s="14" customFormat="1">
      <c r="A1778" s="14"/>
      <c r="B1778" s="254"/>
      <c r="C1778" s="255"/>
      <c r="D1778" s="240" t="s">
        <v>174</v>
      </c>
      <c r="E1778" s="256" t="s">
        <v>21</v>
      </c>
      <c r="F1778" s="257" t="s">
        <v>1670</v>
      </c>
      <c r="G1778" s="255"/>
      <c r="H1778" s="258">
        <v>14.08</v>
      </c>
      <c r="I1778" s="259"/>
      <c r="J1778" s="255"/>
      <c r="K1778" s="255"/>
      <c r="L1778" s="260"/>
      <c r="M1778" s="261"/>
      <c r="N1778" s="262"/>
      <c r="O1778" s="262"/>
      <c r="P1778" s="262"/>
      <c r="Q1778" s="262"/>
      <c r="R1778" s="262"/>
      <c r="S1778" s="262"/>
      <c r="T1778" s="263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64" t="s">
        <v>174</v>
      </c>
      <c r="AU1778" s="264" t="s">
        <v>82</v>
      </c>
      <c r="AV1778" s="14" t="s">
        <v>82</v>
      </c>
      <c r="AW1778" s="14" t="s">
        <v>34</v>
      </c>
      <c r="AX1778" s="14" t="s">
        <v>73</v>
      </c>
      <c r="AY1778" s="264" t="s">
        <v>164</v>
      </c>
    </row>
    <row r="1779" s="16" customFormat="1">
      <c r="A1779" s="16"/>
      <c r="B1779" s="287"/>
      <c r="C1779" s="288"/>
      <c r="D1779" s="240" t="s">
        <v>174</v>
      </c>
      <c r="E1779" s="289" t="s">
        <v>21</v>
      </c>
      <c r="F1779" s="290" t="s">
        <v>514</v>
      </c>
      <c r="G1779" s="288"/>
      <c r="H1779" s="291">
        <v>627.78999999999996</v>
      </c>
      <c r="I1779" s="292"/>
      <c r="J1779" s="288"/>
      <c r="K1779" s="288"/>
      <c r="L1779" s="293"/>
      <c r="M1779" s="294"/>
      <c r="N1779" s="295"/>
      <c r="O1779" s="295"/>
      <c r="P1779" s="295"/>
      <c r="Q1779" s="295"/>
      <c r="R1779" s="295"/>
      <c r="S1779" s="295"/>
      <c r="T1779" s="296"/>
      <c r="U1779" s="16"/>
      <c r="V1779" s="16"/>
      <c r="W1779" s="16"/>
      <c r="X1779" s="16"/>
      <c r="Y1779" s="16"/>
      <c r="Z1779" s="16"/>
      <c r="AA1779" s="16"/>
      <c r="AB1779" s="16"/>
      <c r="AC1779" s="16"/>
      <c r="AD1779" s="16"/>
      <c r="AE1779" s="16"/>
      <c r="AT1779" s="297" t="s">
        <v>174</v>
      </c>
      <c r="AU1779" s="297" t="s">
        <v>82</v>
      </c>
      <c r="AV1779" s="16" t="s">
        <v>186</v>
      </c>
      <c r="AW1779" s="16" t="s">
        <v>34</v>
      </c>
      <c r="AX1779" s="16" t="s">
        <v>73</v>
      </c>
      <c r="AY1779" s="297" t="s">
        <v>164</v>
      </c>
    </row>
    <row r="1780" s="13" customFormat="1">
      <c r="A1780" s="13"/>
      <c r="B1780" s="244"/>
      <c r="C1780" s="245"/>
      <c r="D1780" s="240" t="s">
        <v>174</v>
      </c>
      <c r="E1780" s="246" t="s">
        <v>21</v>
      </c>
      <c r="F1780" s="247" t="s">
        <v>1600</v>
      </c>
      <c r="G1780" s="245"/>
      <c r="H1780" s="246" t="s">
        <v>21</v>
      </c>
      <c r="I1780" s="248"/>
      <c r="J1780" s="245"/>
      <c r="K1780" s="245"/>
      <c r="L1780" s="249"/>
      <c r="M1780" s="250"/>
      <c r="N1780" s="251"/>
      <c r="O1780" s="251"/>
      <c r="P1780" s="251"/>
      <c r="Q1780" s="251"/>
      <c r="R1780" s="251"/>
      <c r="S1780" s="251"/>
      <c r="T1780" s="252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53" t="s">
        <v>174</v>
      </c>
      <c r="AU1780" s="253" t="s">
        <v>82</v>
      </c>
      <c r="AV1780" s="13" t="s">
        <v>80</v>
      </c>
      <c r="AW1780" s="13" t="s">
        <v>34</v>
      </c>
      <c r="AX1780" s="13" t="s">
        <v>73</v>
      </c>
      <c r="AY1780" s="253" t="s">
        <v>164</v>
      </c>
    </row>
    <row r="1781" s="14" customFormat="1">
      <c r="A1781" s="14"/>
      <c r="B1781" s="254"/>
      <c r="C1781" s="255"/>
      <c r="D1781" s="240" t="s">
        <v>174</v>
      </c>
      <c r="E1781" s="256" t="s">
        <v>21</v>
      </c>
      <c r="F1781" s="257" t="s">
        <v>1671</v>
      </c>
      <c r="G1781" s="255"/>
      <c r="H1781" s="258">
        <v>470.39999999999998</v>
      </c>
      <c r="I1781" s="259"/>
      <c r="J1781" s="255"/>
      <c r="K1781" s="255"/>
      <c r="L1781" s="260"/>
      <c r="M1781" s="261"/>
      <c r="N1781" s="262"/>
      <c r="O1781" s="262"/>
      <c r="P1781" s="262"/>
      <c r="Q1781" s="262"/>
      <c r="R1781" s="262"/>
      <c r="S1781" s="262"/>
      <c r="T1781" s="263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64" t="s">
        <v>174</v>
      </c>
      <c r="AU1781" s="264" t="s">
        <v>82</v>
      </c>
      <c r="AV1781" s="14" t="s">
        <v>82</v>
      </c>
      <c r="AW1781" s="14" t="s">
        <v>34</v>
      </c>
      <c r="AX1781" s="14" t="s">
        <v>73</v>
      </c>
      <c r="AY1781" s="264" t="s">
        <v>164</v>
      </c>
    </row>
    <row r="1782" s="14" customFormat="1">
      <c r="A1782" s="14"/>
      <c r="B1782" s="254"/>
      <c r="C1782" s="255"/>
      <c r="D1782" s="240" t="s">
        <v>174</v>
      </c>
      <c r="E1782" s="256" t="s">
        <v>21</v>
      </c>
      <c r="F1782" s="257" t="s">
        <v>1672</v>
      </c>
      <c r="G1782" s="255"/>
      <c r="H1782" s="258">
        <v>182.40000000000001</v>
      </c>
      <c r="I1782" s="259"/>
      <c r="J1782" s="255"/>
      <c r="K1782" s="255"/>
      <c r="L1782" s="260"/>
      <c r="M1782" s="261"/>
      <c r="N1782" s="262"/>
      <c r="O1782" s="262"/>
      <c r="P1782" s="262"/>
      <c r="Q1782" s="262"/>
      <c r="R1782" s="262"/>
      <c r="S1782" s="262"/>
      <c r="T1782" s="263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64" t="s">
        <v>174</v>
      </c>
      <c r="AU1782" s="264" t="s">
        <v>82</v>
      </c>
      <c r="AV1782" s="14" t="s">
        <v>82</v>
      </c>
      <c r="AW1782" s="14" t="s">
        <v>34</v>
      </c>
      <c r="AX1782" s="14" t="s">
        <v>73</v>
      </c>
      <c r="AY1782" s="264" t="s">
        <v>164</v>
      </c>
    </row>
    <row r="1783" s="16" customFormat="1">
      <c r="A1783" s="16"/>
      <c r="B1783" s="287"/>
      <c r="C1783" s="288"/>
      <c r="D1783" s="240" t="s">
        <v>174</v>
      </c>
      <c r="E1783" s="289" t="s">
        <v>21</v>
      </c>
      <c r="F1783" s="290" t="s">
        <v>514</v>
      </c>
      <c r="G1783" s="288"/>
      <c r="H1783" s="291">
        <v>652.79999999999995</v>
      </c>
      <c r="I1783" s="292"/>
      <c r="J1783" s="288"/>
      <c r="K1783" s="288"/>
      <c r="L1783" s="293"/>
      <c r="M1783" s="294"/>
      <c r="N1783" s="295"/>
      <c r="O1783" s="295"/>
      <c r="P1783" s="295"/>
      <c r="Q1783" s="295"/>
      <c r="R1783" s="295"/>
      <c r="S1783" s="295"/>
      <c r="T1783" s="296"/>
      <c r="U1783" s="16"/>
      <c r="V1783" s="16"/>
      <c r="W1783" s="16"/>
      <c r="X1783" s="16"/>
      <c r="Y1783" s="16"/>
      <c r="Z1783" s="16"/>
      <c r="AA1783" s="16"/>
      <c r="AB1783" s="16"/>
      <c r="AC1783" s="16"/>
      <c r="AD1783" s="16"/>
      <c r="AE1783" s="16"/>
      <c r="AT1783" s="297" t="s">
        <v>174</v>
      </c>
      <c r="AU1783" s="297" t="s">
        <v>82</v>
      </c>
      <c r="AV1783" s="16" t="s">
        <v>186</v>
      </c>
      <c r="AW1783" s="16" t="s">
        <v>34</v>
      </c>
      <c r="AX1783" s="16" t="s">
        <v>73</v>
      </c>
      <c r="AY1783" s="297" t="s">
        <v>164</v>
      </c>
    </row>
    <row r="1784" s="13" customFormat="1">
      <c r="A1784" s="13"/>
      <c r="B1784" s="244"/>
      <c r="C1784" s="245"/>
      <c r="D1784" s="240" t="s">
        <v>174</v>
      </c>
      <c r="E1784" s="246" t="s">
        <v>21</v>
      </c>
      <c r="F1784" s="247" t="s">
        <v>1673</v>
      </c>
      <c r="G1784" s="245"/>
      <c r="H1784" s="246" t="s">
        <v>21</v>
      </c>
      <c r="I1784" s="248"/>
      <c r="J1784" s="245"/>
      <c r="K1784" s="245"/>
      <c r="L1784" s="249"/>
      <c r="M1784" s="250"/>
      <c r="N1784" s="251"/>
      <c r="O1784" s="251"/>
      <c r="P1784" s="251"/>
      <c r="Q1784" s="251"/>
      <c r="R1784" s="251"/>
      <c r="S1784" s="251"/>
      <c r="T1784" s="252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53" t="s">
        <v>174</v>
      </c>
      <c r="AU1784" s="253" t="s">
        <v>82</v>
      </c>
      <c r="AV1784" s="13" t="s">
        <v>80</v>
      </c>
      <c r="AW1784" s="13" t="s">
        <v>34</v>
      </c>
      <c r="AX1784" s="13" t="s">
        <v>73</v>
      </c>
      <c r="AY1784" s="253" t="s">
        <v>164</v>
      </c>
    </row>
    <row r="1785" s="14" customFormat="1">
      <c r="A1785" s="14"/>
      <c r="B1785" s="254"/>
      <c r="C1785" s="255"/>
      <c r="D1785" s="240" t="s">
        <v>174</v>
      </c>
      <c r="E1785" s="256" t="s">
        <v>21</v>
      </c>
      <c r="F1785" s="257" t="s">
        <v>1674</v>
      </c>
      <c r="G1785" s="255"/>
      <c r="H1785" s="258">
        <v>-135.36000000000001</v>
      </c>
      <c r="I1785" s="259"/>
      <c r="J1785" s="255"/>
      <c r="K1785" s="255"/>
      <c r="L1785" s="260"/>
      <c r="M1785" s="261"/>
      <c r="N1785" s="262"/>
      <c r="O1785" s="262"/>
      <c r="P1785" s="262"/>
      <c r="Q1785" s="262"/>
      <c r="R1785" s="262"/>
      <c r="S1785" s="262"/>
      <c r="T1785" s="263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64" t="s">
        <v>174</v>
      </c>
      <c r="AU1785" s="264" t="s">
        <v>82</v>
      </c>
      <c r="AV1785" s="14" t="s">
        <v>82</v>
      </c>
      <c r="AW1785" s="14" t="s">
        <v>34</v>
      </c>
      <c r="AX1785" s="14" t="s">
        <v>73</v>
      </c>
      <c r="AY1785" s="264" t="s">
        <v>164</v>
      </c>
    </row>
    <row r="1786" s="15" customFormat="1">
      <c r="A1786" s="15"/>
      <c r="B1786" s="276"/>
      <c r="C1786" s="277"/>
      <c r="D1786" s="240" t="s">
        <v>174</v>
      </c>
      <c r="E1786" s="278" t="s">
        <v>21</v>
      </c>
      <c r="F1786" s="279" t="s">
        <v>225</v>
      </c>
      <c r="G1786" s="277"/>
      <c r="H1786" s="280">
        <v>1145.23</v>
      </c>
      <c r="I1786" s="281"/>
      <c r="J1786" s="277"/>
      <c r="K1786" s="277"/>
      <c r="L1786" s="282"/>
      <c r="M1786" s="283"/>
      <c r="N1786" s="284"/>
      <c r="O1786" s="284"/>
      <c r="P1786" s="284"/>
      <c r="Q1786" s="284"/>
      <c r="R1786" s="284"/>
      <c r="S1786" s="284"/>
      <c r="T1786" s="285"/>
      <c r="U1786" s="15"/>
      <c r="V1786" s="15"/>
      <c r="W1786" s="15"/>
      <c r="X1786" s="15"/>
      <c r="Y1786" s="15"/>
      <c r="Z1786" s="15"/>
      <c r="AA1786" s="15"/>
      <c r="AB1786" s="15"/>
      <c r="AC1786" s="15"/>
      <c r="AD1786" s="15"/>
      <c r="AE1786" s="15"/>
      <c r="AT1786" s="286" t="s">
        <v>174</v>
      </c>
      <c r="AU1786" s="286" t="s">
        <v>82</v>
      </c>
      <c r="AV1786" s="15" t="s">
        <v>171</v>
      </c>
      <c r="AW1786" s="15" t="s">
        <v>34</v>
      </c>
      <c r="AX1786" s="15" t="s">
        <v>80</v>
      </c>
      <c r="AY1786" s="286" t="s">
        <v>164</v>
      </c>
    </row>
    <row r="1787" s="2" customFormat="1" ht="16.5" customHeight="1">
      <c r="A1787" s="39"/>
      <c r="B1787" s="40"/>
      <c r="C1787" s="265" t="s">
        <v>1675</v>
      </c>
      <c r="D1787" s="265" t="s">
        <v>178</v>
      </c>
      <c r="E1787" s="266" t="s">
        <v>1676</v>
      </c>
      <c r="F1787" s="267" t="s">
        <v>1677</v>
      </c>
      <c r="G1787" s="268" t="s">
        <v>169</v>
      </c>
      <c r="H1787" s="269">
        <v>30.234999999999999</v>
      </c>
      <c r="I1787" s="270"/>
      <c r="J1787" s="271">
        <f>ROUND(I1787*H1787,2)</f>
        <v>0</v>
      </c>
      <c r="K1787" s="267" t="s">
        <v>170</v>
      </c>
      <c r="L1787" s="272"/>
      <c r="M1787" s="273" t="s">
        <v>21</v>
      </c>
      <c r="N1787" s="274" t="s">
        <v>44</v>
      </c>
      <c r="O1787" s="85"/>
      <c r="P1787" s="236">
        <f>O1787*H1787</f>
        <v>0</v>
      </c>
      <c r="Q1787" s="236">
        <v>0.55000000000000004</v>
      </c>
      <c r="R1787" s="236">
        <f>Q1787*H1787</f>
        <v>16.629250000000003</v>
      </c>
      <c r="S1787" s="236">
        <v>0</v>
      </c>
      <c r="T1787" s="237">
        <f>S1787*H1787</f>
        <v>0</v>
      </c>
      <c r="U1787" s="39"/>
      <c r="V1787" s="39"/>
      <c r="W1787" s="39"/>
      <c r="X1787" s="39"/>
      <c r="Y1787" s="39"/>
      <c r="Z1787" s="39"/>
      <c r="AA1787" s="39"/>
      <c r="AB1787" s="39"/>
      <c r="AC1787" s="39"/>
      <c r="AD1787" s="39"/>
      <c r="AE1787" s="39"/>
      <c r="AR1787" s="238" t="s">
        <v>382</v>
      </c>
      <c r="AT1787" s="238" t="s">
        <v>178</v>
      </c>
      <c r="AU1787" s="238" t="s">
        <v>82</v>
      </c>
      <c r="AY1787" s="18" t="s">
        <v>164</v>
      </c>
      <c r="BE1787" s="239">
        <f>IF(N1787="základní",J1787,0)</f>
        <v>0</v>
      </c>
      <c r="BF1787" s="239">
        <f>IF(N1787="snížená",J1787,0)</f>
        <v>0</v>
      </c>
      <c r="BG1787" s="239">
        <f>IF(N1787="zákl. přenesená",J1787,0)</f>
        <v>0</v>
      </c>
      <c r="BH1787" s="239">
        <f>IF(N1787="sníž. přenesená",J1787,0)</f>
        <v>0</v>
      </c>
      <c r="BI1787" s="239">
        <f>IF(N1787="nulová",J1787,0)</f>
        <v>0</v>
      </c>
      <c r="BJ1787" s="18" t="s">
        <v>80</v>
      </c>
      <c r="BK1787" s="239">
        <f>ROUND(I1787*H1787,2)</f>
        <v>0</v>
      </c>
      <c r="BL1787" s="18" t="s">
        <v>277</v>
      </c>
      <c r="BM1787" s="238" t="s">
        <v>1678</v>
      </c>
    </row>
    <row r="1788" s="2" customFormat="1">
      <c r="A1788" s="39"/>
      <c r="B1788" s="40"/>
      <c r="C1788" s="41"/>
      <c r="D1788" s="240" t="s">
        <v>173</v>
      </c>
      <c r="E1788" s="41"/>
      <c r="F1788" s="241" t="s">
        <v>1677</v>
      </c>
      <c r="G1788" s="41"/>
      <c r="H1788" s="41"/>
      <c r="I1788" s="147"/>
      <c r="J1788" s="41"/>
      <c r="K1788" s="41"/>
      <c r="L1788" s="45"/>
      <c r="M1788" s="242"/>
      <c r="N1788" s="243"/>
      <c r="O1788" s="85"/>
      <c r="P1788" s="85"/>
      <c r="Q1788" s="85"/>
      <c r="R1788" s="85"/>
      <c r="S1788" s="85"/>
      <c r="T1788" s="86"/>
      <c r="U1788" s="39"/>
      <c r="V1788" s="39"/>
      <c r="W1788" s="39"/>
      <c r="X1788" s="39"/>
      <c r="Y1788" s="39"/>
      <c r="Z1788" s="39"/>
      <c r="AA1788" s="39"/>
      <c r="AB1788" s="39"/>
      <c r="AC1788" s="39"/>
      <c r="AD1788" s="39"/>
      <c r="AE1788" s="39"/>
      <c r="AT1788" s="18" t="s">
        <v>173</v>
      </c>
      <c r="AU1788" s="18" t="s">
        <v>82</v>
      </c>
    </row>
    <row r="1789" s="14" customFormat="1">
      <c r="A1789" s="14"/>
      <c r="B1789" s="254"/>
      <c r="C1789" s="255"/>
      <c r="D1789" s="240" t="s">
        <v>174</v>
      </c>
      <c r="E1789" s="256" t="s">
        <v>21</v>
      </c>
      <c r="F1789" s="257" t="s">
        <v>1679</v>
      </c>
      <c r="G1789" s="255"/>
      <c r="H1789" s="258">
        <v>27.486000000000001</v>
      </c>
      <c r="I1789" s="259"/>
      <c r="J1789" s="255"/>
      <c r="K1789" s="255"/>
      <c r="L1789" s="260"/>
      <c r="M1789" s="261"/>
      <c r="N1789" s="262"/>
      <c r="O1789" s="262"/>
      <c r="P1789" s="262"/>
      <c r="Q1789" s="262"/>
      <c r="R1789" s="262"/>
      <c r="S1789" s="262"/>
      <c r="T1789" s="263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64" t="s">
        <v>174</v>
      </c>
      <c r="AU1789" s="264" t="s">
        <v>82</v>
      </c>
      <c r="AV1789" s="14" t="s">
        <v>82</v>
      </c>
      <c r="AW1789" s="14" t="s">
        <v>34</v>
      </c>
      <c r="AX1789" s="14" t="s">
        <v>73</v>
      </c>
      <c r="AY1789" s="264" t="s">
        <v>164</v>
      </c>
    </row>
    <row r="1790" s="14" customFormat="1">
      <c r="A1790" s="14"/>
      <c r="B1790" s="254"/>
      <c r="C1790" s="255"/>
      <c r="D1790" s="240" t="s">
        <v>174</v>
      </c>
      <c r="E1790" s="256" t="s">
        <v>21</v>
      </c>
      <c r="F1790" s="257" t="s">
        <v>1680</v>
      </c>
      <c r="G1790" s="255"/>
      <c r="H1790" s="258">
        <v>30.234999999999999</v>
      </c>
      <c r="I1790" s="259"/>
      <c r="J1790" s="255"/>
      <c r="K1790" s="255"/>
      <c r="L1790" s="260"/>
      <c r="M1790" s="261"/>
      <c r="N1790" s="262"/>
      <c r="O1790" s="262"/>
      <c r="P1790" s="262"/>
      <c r="Q1790" s="262"/>
      <c r="R1790" s="262"/>
      <c r="S1790" s="262"/>
      <c r="T1790" s="263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64" t="s">
        <v>174</v>
      </c>
      <c r="AU1790" s="264" t="s">
        <v>82</v>
      </c>
      <c r="AV1790" s="14" t="s">
        <v>82</v>
      </c>
      <c r="AW1790" s="14" t="s">
        <v>34</v>
      </c>
      <c r="AX1790" s="14" t="s">
        <v>80</v>
      </c>
      <c r="AY1790" s="264" t="s">
        <v>164</v>
      </c>
    </row>
    <row r="1791" s="2" customFormat="1" ht="21.75" customHeight="1">
      <c r="A1791" s="39"/>
      <c r="B1791" s="40"/>
      <c r="C1791" s="227" t="s">
        <v>1681</v>
      </c>
      <c r="D1791" s="227" t="s">
        <v>166</v>
      </c>
      <c r="E1791" s="228" t="s">
        <v>1682</v>
      </c>
      <c r="F1791" s="229" t="s">
        <v>1683</v>
      </c>
      <c r="G1791" s="230" t="s">
        <v>204</v>
      </c>
      <c r="H1791" s="231">
        <v>135.36000000000001</v>
      </c>
      <c r="I1791" s="232"/>
      <c r="J1791" s="233">
        <f>ROUND(I1791*H1791,2)</f>
        <v>0</v>
      </c>
      <c r="K1791" s="229" t="s">
        <v>170</v>
      </c>
      <c r="L1791" s="45"/>
      <c r="M1791" s="234" t="s">
        <v>21</v>
      </c>
      <c r="N1791" s="235" t="s">
        <v>44</v>
      </c>
      <c r="O1791" s="85"/>
      <c r="P1791" s="236">
        <f>O1791*H1791</f>
        <v>0</v>
      </c>
      <c r="Q1791" s="236">
        <v>0</v>
      </c>
      <c r="R1791" s="236">
        <f>Q1791*H1791</f>
        <v>0</v>
      </c>
      <c r="S1791" s="236">
        <v>0</v>
      </c>
      <c r="T1791" s="237">
        <f>S1791*H1791</f>
        <v>0</v>
      </c>
      <c r="U1791" s="39"/>
      <c r="V1791" s="39"/>
      <c r="W1791" s="39"/>
      <c r="X1791" s="39"/>
      <c r="Y1791" s="39"/>
      <c r="Z1791" s="39"/>
      <c r="AA1791" s="39"/>
      <c r="AB1791" s="39"/>
      <c r="AC1791" s="39"/>
      <c r="AD1791" s="39"/>
      <c r="AE1791" s="39"/>
      <c r="AR1791" s="238" t="s">
        <v>277</v>
      </c>
      <c r="AT1791" s="238" t="s">
        <v>166</v>
      </c>
      <c r="AU1791" s="238" t="s">
        <v>82</v>
      </c>
      <c r="AY1791" s="18" t="s">
        <v>164</v>
      </c>
      <c r="BE1791" s="239">
        <f>IF(N1791="základní",J1791,0)</f>
        <v>0</v>
      </c>
      <c r="BF1791" s="239">
        <f>IF(N1791="snížená",J1791,0)</f>
        <v>0</v>
      </c>
      <c r="BG1791" s="239">
        <f>IF(N1791="zákl. přenesená",J1791,0)</f>
        <v>0</v>
      </c>
      <c r="BH1791" s="239">
        <f>IF(N1791="sníž. přenesená",J1791,0)</f>
        <v>0</v>
      </c>
      <c r="BI1791" s="239">
        <f>IF(N1791="nulová",J1791,0)</f>
        <v>0</v>
      </c>
      <c r="BJ1791" s="18" t="s">
        <v>80</v>
      </c>
      <c r="BK1791" s="239">
        <f>ROUND(I1791*H1791,2)</f>
        <v>0</v>
      </c>
      <c r="BL1791" s="18" t="s">
        <v>277</v>
      </c>
      <c r="BM1791" s="238" t="s">
        <v>1684</v>
      </c>
    </row>
    <row r="1792" s="2" customFormat="1">
      <c r="A1792" s="39"/>
      <c r="B1792" s="40"/>
      <c r="C1792" s="41"/>
      <c r="D1792" s="240" t="s">
        <v>173</v>
      </c>
      <c r="E1792" s="41"/>
      <c r="F1792" s="241" t="s">
        <v>1683</v>
      </c>
      <c r="G1792" s="41"/>
      <c r="H1792" s="41"/>
      <c r="I1792" s="147"/>
      <c r="J1792" s="41"/>
      <c r="K1792" s="41"/>
      <c r="L1792" s="45"/>
      <c r="M1792" s="242"/>
      <c r="N1792" s="243"/>
      <c r="O1792" s="85"/>
      <c r="P1792" s="85"/>
      <c r="Q1792" s="85"/>
      <c r="R1792" s="85"/>
      <c r="S1792" s="85"/>
      <c r="T1792" s="86"/>
      <c r="U1792" s="39"/>
      <c r="V1792" s="39"/>
      <c r="W1792" s="39"/>
      <c r="X1792" s="39"/>
      <c r="Y1792" s="39"/>
      <c r="Z1792" s="39"/>
      <c r="AA1792" s="39"/>
      <c r="AB1792" s="39"/>
      <c r="AC1792" s="39"/>
      <c r="AD1792" s="39"/>
      <c r="AE1792" s="39"/>
      <c r="AT1792" s="18" t="s">
        <v>173</v>
      </c>
      <c r="AU1792" s="18" t="s">
        <v>82</v>
      </c>
    </row>
    <row r="1793" s="13" customFormat="1">
      <c r="A1793" s="13"/>
      <c r="B1793" s="244"/>
      <c r="C1793" s="245"/>
      <c r="D1793" s="240" t="s">
        <v>174</v>
      </c>
      <c r="E1793" s="246" t="s">
        <v>21</v>
      </c>
      <c r="F1793" s="247" t="s">
        <v>1685</v>
      </c>
      <c r="G1793" s="245"/>
      <c r="H1793" s="246" t="s">
        <v>21</v>
      </c>
      <c r="I1793" s="248"/>
      <c r="J1793" s="245"/>
      <c r="K1793" s="245"/>
      <c r="L1793" s="249"/>
      <c r="M1793" s="250"/>
      <c r="N1793" s="251"/>
      <c r="O1793" s="251"/>
      <c r="P1793" s="251"/>
      <c r="Q1793" s="251"/>
      <c r="R1793" s="251"/>
      <c r="S1793" s="251"/>
      <c r="T1793" s="252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53" t="s">
        <v>174</v>
      </c>
      <c r="AU1793" s="253" t="s">
        <v>82</v>
      </c>
      <c r="AV1793" s="13" t="s">
        <v>80</v>
      </c>
      <c r="AW1793" s="13" t="s">
        <v>34</v>
      </c>
      <c r="AX1793" s="13" t="s">
        <v>73</v>
      </c>
      <c r="AY1793" s="253" t="s">
        <v>164</v>
      </c>
    </row>
    <row r="1794" s="13" customFormat="1">
      <c r="A1794" s="13"/>
      <c r="B1794" s="244"/>
      <c r="C1794" s="245"/>
      <c r="D1794" s="240" t="s">
        <v>174</v>
      </c>
      <c r="E1794" s="246" t="s">
        <v>21</v>
      </c>
      <c r="F1794" s="247" t="s">
        <v>1686</v>
      </c>
      <c r="G1794" s="245"/>
      <c r="H1794" s="246" t="s">
        <v>21</v>
      </c>
      <c r="I1794" s="248"/>
      <c r="J1794" s="245"/>
      <c r="K1794" s="245"/>
      <c r="L1794" s="249"/>
      <c r="M1794" s="250"/>
      <c r="N1794" s="251"/>
      <c r="O1794" s="251"/>
      <c r="P1794" s="251"/>
      <c r="Q1794" s="251"/>
      <c r="R1794" s="251"/>
      <c r="S1794" s="251"/>
      <c r="T1794" s="252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53" t="s">
        <v>174</v>
      </c>
      <c r="AU1794" s="253" t="s">
        <v>82</v>
      </c>
      <c r="AV1794" s="13" t="s">
        <v>80</v>
      </c>
      <c r="AW1794" s="13" t="s">
        <v>34</v>
      </c>
      <c r="AX1794" s="13" t="s">
        <v>73</v>
      </c>
      <c r="AY1794" s="253" t="s">
        <v>164</v>
      </c>
    </row>
    <row r="1795" s="14" customFormat="1">
      <c r="A1795" s="14"/>
      <c r="B1795" s="254"/>
      <c r="C1795" s="255"/>
      <c r="D1795" s="240" t="s">
        <v>174</v>
      </c>
      <c r="E1795" s="256" t="s">
        <v>21</v>
      </c>
      <c r="F1795" s="257" t="s">
        <v>1687</v>
      </c>
      <c r="G1795" s="255"/>
      <c r="H1795" s="258">
        <v>135.36000000000001</v>
      </c>
      <c r="I1795" s="259"/>
      <c r="J1795" s="255"/>
      <c r="K1795" s="255"/>
      <c r="L1795" s="260"/>
      <c r="M1795" s="261"/>
      <c r="N1795" s="262"/>
      <c r="O1795" s="262"/>
      <c r="P1795" s="262"/>
      <c r="Q1795" s="262"/>
      <c r="R1795" s="262"/>
      <c r="S1795" s="262"/>
      <c r="T1795" s="263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64" t="s">
        <v>174</v>
      </c>
      <c r="AU1795" s="264" t="s">
        <v>82</v>
      </c>
      <c r="AV1795" s="14" t="s">
        <v>82</v>
      </c>
      <c r="AW1795" s="14" t="s">
        <v>34</v>
      </c>
      <c r="AX1795" s="14" t="s">
        <v>73</v>
      </c>
      <c r="AY1795" s="264" t="s">
        <v>164</v>
      </c>
    </row>
    <row r="1796" s="15" customFormat="1">
      <c r="A1796" s="15"/>
      <c r="B1796" s="276"/>
      <c r="C1796" s="277"/>
      <c r="D1796" s="240" t="s">
        <v>174</v>
      </c>
      <c r="E1796" s="278" t="s">
        <v>21</v>
      </c>
      <c r="F1796" s="279" t="s">
        <v>225</v>
      </c>
      <c r="G1796" s="277"/>
      <c r="H1796" s="280">
        <v>135.36000000000001</v>
      </c>
      <c r="I1796" s="281"/>
      <c r="J1796" s="277"/>
      <c r="K1796" s="277"/>
      <c r="L1796" s="282"/>
      <c r="M1796" s="283"/>
      <c r="N1796" s="284"/>
      <c r="O1796" s="284"/>
      <c r="P1796" s="284"/>
      <c r="Q1796" s="284"/>
      <c r="R1796" s="284"/>
      <c r="S1796" s="284"/>
      <c r="T1796" s="285"/>
      <c r="U1796" s="15"/>
      <c r="V1796" s="15"/>
      <c r="W1796" s="15"/>
      <c r="X1796" s="15"/>
      <c r="Y1796" s="15"/>
      <c r="Z1796" s="15"/>
      <c r="AA1796" s="15"/>
      <c r="AB1796" s="15"/>
      <c r="AC1796" s="15"/>
      <c r="AD1796" s="15"/>
      <c r="AE1796" s="15"/>
      <c r="AT1796" s="286" t="s">
        <v>174</v>
      </c>
      <c r="AU1796" s="286" t="s">
        <v>82</v>
      </c>
      <c r="AV1796" s="15" t="s">
        <v>171</v>
      </c>
      <c r="AW1796" s="15" t="s">
        <v>34</v>
      </c>
      <c r="AX1796" s="15" t="s">
        <v>80</v>
      </c>
      <c r="AY1796" s="286" t="s">
        <v>164</v>
      </c>
    </row>
    <row r="1797" s="2" customFormat="1" ht="16.5" customHeight="1">
      <c r="A1797" s="39"/>
      <c r="B1797" s="40"/>
      <c r="C1797" s="265" t="s">
        <v>1688</v>
      </c>
      <c r="D1797" s="265" t="s">
        <v>178</v>
      </c>
      <c r="E1797" s="266" t="s">
        <v>1676</v>
      </c>
      <c r="F1797" s="267" t="s">
        <v>1677</v>
      </c>
      <c r="G1797" s="268" t="s">
        <v>169</v>
      </c>
      <c r="H1797" s="269">
        <v>3.5739999999999998</v>
      </c>
      <c r="I1797" s="270"/>
      <c r="J1797" s="271">
        <f>ROUND(I1797*H1797,2)</f>
        <v>0</v>
      </c>
      <c r="K1797" s="267" t="s">
        <v>170</v>
      </c>
      <c r="L1797" s="272"/>
      <c r="M1797" s="273" t="s">
        <v>21</v>
      </c>
      <c r="N1797" s="274" t="s">
        <v>44</v>
      </c>
      <c r="O1797" s="85"/>
      <c r="P1797" s="236">
        <f>O1797*H1797</f>
        <v>0</v>
      </c>
      <c r="Q1797" s="236">
        <v>0.55000000000000004</v>
      </c>
      <c r="R1797" s="236">
        <f>Q1797*H1797</f>
        <v>1.9657</v>
      </c>
      <c r="S1797" s="236">
        <v>0</v>
      </c>
      <c r="T1797" s="237">
        <f>S1797*H1797</f>
        <v>0</v>
      </c>
      <c r="U1797" s="39"/>
      <c r="V1797" s="39"/>
      <c r="W1797" s="39"/>
      <c r="X1797" s="39"/>
      <c r="Y1797" s="39"/>
      <c r="Z1797" s="39"/>
      <c r="AA1797" s="39"/>
      <c r="AB1797" s="39"/>
      <c r="AC1797" s="39"/>
      <c r="AD1797" s="39"/>
      <c r="AE1797" s="39"/>
      <c r="AR1797" s="238" t="s">
        <v>382</v>
      </c>
      <c r="AT1797" s="238" t="s">
        <v>178</v>
      </c>
      <c r="AU1797" s="238" t="s">
        <v>82</v>
      </c>
      <c r="AY1797" s="18" t="s">
        <v>164</v>
      </c>
      <c r="BE1797" s="239">
        <f>IF(N1797="základní",J1797,0)</f>
        <v>0</v>
      </c>
      <c r="BF1797" s="239">
        <f>IF(N1797="snížená",J1797,0)</f>
        <v>0</v>
      </c>
      <c r="BG1797" s="239">
        <f>IF(N1797="zákl. přenesená",J1797,0)</f>
        <v>0</v>
      </c>
      <c r="BH1797" s="239">
        <f>IF(N1797="sníž. přenesená",J1797,0)</f>
        <v>0</v>
      </c>
      <c r="BI1797" s="239">
        <f>IF(N1797="nulová",J1797,0)</f>
        <v>0</v>
      </c>
      <c r="BJ1797" s="18" t="s">
        <v>80</v>
      </c>
      <c r="BK1797" s="239">
        <f>ROUND(I1797*H1797,2)</f>
        <v>0</v>
      </c>
      <c r="BL1797" s="18" t="s">
        <v>277</v>
      </c>
      <c r="BM1797" s="238" t="s">
        <v>1689</v>
      </c>
    </row>
    <row r="1798" s="2" customFormat="1">
      <c r="A1798" s="39"/>
      <c r="B1798" s="40"/>
      <c r="C1798" s="41"/>
      <c r="D1798" s="240" t="s">
        <v>173</v>
      </c>
      <c r="E1798" s="41"/>
      <c r="F1798" s="241" t="s">
        <v>1677</v>
      </c>
      <c r="G1798" s="41"/>
      <c r="H1798" s="41"/>
      <c r="I1798" s="147"/>
      <c r="J1798" s="41"/>
      <c r="K1798" s="41"/>
      <c r="L1798" s="45"/>
      <c r="M1798" s="242"/>
      <c r="N1798" s="243"/>
      <c r="O1798" s="85"/>
      <c r="P1798" s="85"/>
      <c r="Q1798" s="85"/>
      <c r="R1798" s="85"/>
      <c r="S1798" s="85"/>
      <c r="T1798" s="86"/>
      <c r="U1798" s="39"/>
      <c r="V1798" s="39"/>
      <c r="W1798" s="39"/>
      <c r="X1798" s="39"/>
      <c r="Y1798" s="39"/>
      <c r="Z1798" s="39"/>
      <c r="AA1798" s="39"/>
      <c r="AB1798" s="39"/>
      <c r="AC1798" s="39"/>
      <c r="AD1798" s="39"/>
      <c r="AE1798" s="39"/>
      <c r="AT1798" s="18" t="s">
        <v>173</v>
      </c>
      <c r="AU1798" s="18" t="s">
        <v>82</v>
      </c>
    </row>
    <row r="1799" s="14" customFormat="1">
      <c r="A1799" s="14"/>
      <c r="B1799" s="254"/>
      <c r="C1799" s="255"/>
      <c r="D1799" s="240" t="s">
        <v>174</v>
      </c>
      <c r="E1799" s="256" t="s">
        <v>21</v>
      </c>
      <c r="F1799" s="257" t="s">
        <v>1690</v>
      </c>
      <c r="G1799" s="255"/>
      <c r="H1799" s="258">
        <v>3.2490000000000001</v>
      </c>
      <c r="I1799" s="259"/>
      <c r="J1799" s="255"/>
      <c r="K1799" s="255"/>
      <c r="L1799" s="260"/>
      <c r="M1799" s="261"/>
      <c r="N1799" s="262"/>
      <c r="O1799" s="262"/>
      <c r="P1799" s="262"/>
      <c r="Q1799" s="262"/>
      <c r="R1799" s="262"/>
      <c r="S1799" s="262"/>
      <c r="T1799" s="263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64" t="s">
        <v>174</v>
      </c>
      <c r="AU1799" s="264" t="s">
        <v>82</v>
      </c>
      <c r="AV1799" s="14" t="s">
        <v>82</v>
      </c>
      <c r="AW1799" s="14" t="s">
        <v>34</v>
      </c>
      <c r="AX1799" s="14" t="s">
        <v>73</v>
      </c>
      <c r="AY1799" s="264" t="s">
        <v>164</v>
      </c>
    </row>
    <row r="1800" s="14" customFormat="1">
      <c r="A1800" s="14"/>
      <c r="B1800" s="254"/>
      <c r="C1800" s="255"/>
      <c r="D1800" s="240" t="s">
        <v>174</v>
      </c>
      <c r="E1800" s="256" t="s">
        <v>21</v>
      </c>
      <c r="F1800" s="257" t="s">
        <v>1691</v>
      </c>
      <c r="G1800" s="255"/>
      <c r="H1800" s="258">
        <v>3.5739999999999998</v>
      </c>
      <c r="I1800" s="259"/>
      <c r="J1800" s="255"/>
      <c r="K1800" s="255"/>
      <c r="L1800" s="260"/>
      <c r="M1800" s="261"/>
      <c r="N1800" s="262"/>
      <c r="O1800" s="262"/>
      <c r="P1800" s="262"/>
      <c r="Q1800" s="262"/>
      <c r="R1800" s="262"/>
      <c r="S1800" s="262"/>
      <c r="T1800" s="263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64" t="s">
        <v>174</v>
      </c>
      <c r="AU1800" s="264" t="s">
        <v>82</v>
      </c>
      <c r="AV1800" s="14" t="s">
        <v>82</v>
      </c>
      <c r="AW1800" s="14" t="s">
        <v>34</v>
      </c>
      <c r="AX1800" s="14" t="s">
        <v>80</v>
      </c>
      <c r="AY1800" s="264" t="s">
        <v>164</v>
      </c>
    </row>
    <row r="1801" s="2" customFormat="1" ht="16.5" customHeight="1">
      <c r="A1801" s="39"/>
      <c r="B1801" s="40"/>
      <c r="C1801" s="227" t="s">
        <v>1692</v>
      </c>
      <c r="D1801" s="227" t="s">
        <v>166</v>
      </c>
      <c r="E1801" s="228" t="s">
        <v>1693</v>
      </c>
      <c r="F1801" s="229" t="s">
        <v>1694</v>
      </c>
      <c r="G1801" s="230" t="s">
        <v>169</v>
      </c>
      <c r="H1801" s="231">
        <v>3.2490000000000001</v>
      </c>
      <c r="I1801" s="232"/>
      <c r="J1801" s="233">
        <f>ROUND(I1801*H1801,2)</f>
        <v>0</v>
      </c>
      <c r="K1801" s="229" t="s">
        <v>170</v>
      </c>
      <c r="L1801" s="45"/>
      <c r="M1801" s="234" t="s">
        <v>21</v>
      </c>
      <c r="N1801" s="235" t="s">
        <v>44</v>
      </c>
      <c r="O1801" s="85"/>
      <c r="P1801" s="236">
        <f>O1801*H1801</f>
        <v>0</v>
      </c>
      <c r="Q1801" s="236">
        <v>0</v>
      </c>
      <c r="R1801" s="236">
        <f>Q1801*H1801</f>
        <v>0</v>
      </c>
      <c r="S1801" s="236">
        <v>0</v>
      </c>
      <c r="T1801" s="237">
        <f>S1801*H1801</f>
        <v>0</v>
      </c>
      <c r="U1801" s="39"/>
      <c r="V1801" s="39"/>
      <c r="W1801" s="39"/>
      <c r="X1801" s="39"/>
      <c r="Y1801" s="39"/>
      <c r="Z1801" s="39"/>
      <c r="AA1801" s="39"/>
      <c r="AB1801" s="39"/>
      <c r="AC1801" s="39"/>
      <c r="AD1801" s="39"/>
      <c r="AE1801" s="39"/>
      <c r="AR1801" s="238" t="s">
        <v>277</v>
      </c>
      <c r="AT1801" s="238" t="s">
        <v>166</v>
      </c>
      <c r="AU1801" s="238" t="s">
        <v>82</v>
      </c>
      <c r="AY1801" s="18" t="s">
        <v>164</v>
      </c>
      <c r="BE1801" s="239">
        <f>IF(N1801="základní",J1801,0)</f>
        <v>0</v>
      </c>
      <c r="BF1801" s="239">
        <f>IF(N1801="snížená",J1801,0)</f>
        <v>0</v>
      </c>
      <c r="BG1801" s="239">
        <f>IF(N1801="zákl. přenesená",J1801,0)</f>
        <v>0</v>
      </c>
      <c r="BH1801" s="239">
        <f>IF(N1801="sníž. přenesená",J1801,0)</f>
        <v>0</v>
      </c>
      <c r="BI1801" s="239">
        <f>IF(N1801="nulová",J1801,0)</f>
        <v>0</v>
      </c>
      <c r="BJ1801" s="18" t="s">
        <v>80</v>
      </c>
      <c r="BK1801" s="239">
        <f>ROUND(I1801*H1801,2)</f>
        <v>0</v>
      </c>
      <c r="BL1801" s="18" t="s">
        <v>277</v>
      </c>
      <c r="BM1801" s="238" t="s">
        <v>1695</v>
      </c>
    </row>
    <row r="1802" s="2" customFormat="1">
      <c r="A1802" s="39"/>
      <c r="B1802" s="40"/>
      <c r="C1802" s="41"/>
      <c r="D1802" s="240" t="s">
        <v>173</v>
      </c>
      <c r="E1802" s="41"/>
      <c r="F1802" s="241" t="s">
        <v>1694</v>
      </c>
      <c r="G1802" s="41"/>
      <c r="H1802" s="41"/>
      <c r="I1802" s="147"/>
      <c r="J1802" s="41"/>
      <c r="K1802" s="41"/>
      <c r="L1802" s="45"/>
      <c r="M1802" s="242"/>
      <c r="N1802" s="243"/>
      <c r="O1802" s="85"/>
      <c r="P1802" s="85"/>
      <c r="Q1802" s="85"/>
      <c r="R1802" s="85"/>
      <c r="S1802" s="85"/>
      <c r="T1802" s="86"/>
      <c r="U1802" s="39"/>
      <c r="V1802" s="39"/>
      <c r="W1802" s="39"/>
      <c r="X1802" s="39"/>
      <c r="Y1802" s="39"/>
      <c r="Z1802" s="39"/>
      <c r="AA1802" s="39"/>
      <c r="AB1802" s="39"/>
      <c r="AC1802" s="39"/>
      <c r="AD1802" s="39"/>
      <c r="AE1802" s="39"/>
      <c r="AT1802" s="18" t="s">
        <v>173</v>
      </c>
      <c r="AU1802" s="18" t="s">
        <v>82</v>
      </c>
    </row>
    <row r="1803" s="13" customFormat="1">
      <c r="A1803" s="13"/>
      <c r="B1803" s="244"/>
      <c r="C1803" s="245"/>
      <c r="D1803" s="240" t="s">
        <v>174</v>
      </c>
      <c r="E1803" s="246" t="s">
        <v>21</v>
      </c>
      <c r="F1803" s="247" t="s">
        <v>1685</v>
      </c>
      <c r="G1803" s="245"/>
      <c r="H1803" s="246" t="s">
        <v>21</v>
      </c>
      <c r="I1803" s="248"/>
      <c r="J1803" s="245"/>
      <c r="K1803" s="245"/>
      <c r="L1803" s="249"/>
      <c r="M1803" s="250"/>
      <c r="N1803" s="251"/>
      <c r="O1803" s="251"/>
      <c r="P1803" s="251"/>
      <c r="Q1803" s="251"/>
      <c r="R1803" s="251"/>
      <c r="S1803" s="251"/>
      <c r="T1803" s="252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53" t="s">
        <v>174</v>
      </c>
      <c r="AU1803" s="253" t="s">
        <v>82</v>
      </c>
      <c r="AV1803" s="13" t="s">
        <v>80</v>
      </c>
      <c r="AW1803" s="13" t="s">
        <v>34</v>
      </c>
      <c r="AX1803" s="13" t="s">
        <v>73</v>
      </c>
      <c r="AY1803" s="253" t="s">
        <v>164</v>
      </c>
    </row>
    <row r="1804" s="13" customFormat="1">
      <c r="A1804" s="13"/>
      <c r="B1804" s="244"/>
      <c r="C1804" s="245"/>
      <c r="D1804" s="240" t="s">
        <v>174</v>
      </c>
      <c r="E1804" s="246" t="s">
        <v>21</v>
      </c>
      <c r="F1804" s="247" t="s">
        <v>1686</v>
      </c>
      <c r="G1804" s="245"/>
      <c r="H1804" s="246" t="s">
        <v>21</v>
      </c>
      <c r="I1804" s="248"/>
      <c r="J1804" s="245"/>
      <c r="K1804" s="245"/>
      <c r="L1804" s="249"/>
      <c r="M1804" s="250"/>
      <c r="N1804" s="251"/>
      <c r="O1804" s="251"/>
      <c r="P1804" s="251"/>
      <c r="Q1804" s="251"/>
      <c r="R1804" s="251"/>
      <c r="S1804" s="251"/>
      <c r="T1804" s="252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53" t="s">
        <v>174</v>
      </c>
      <c r="AU1804" s="253" t="s">
        <v>82</v>
      </c>
      <c r="AV1804" s="13" t="s">
        <v>80</v>
      </c>
      <c r="AW1804" s="13" t="s">
        <v>34</v>
      </c>
      <c r="AX1804" s="13" t="s">
        <v>73</v>
      </c>
      <c r="AY1804" s="253" t="s">
        <v>164</v>
      </c>
    </row>
    <row r="1805" s="14" customFormat="1">
      <c r="A1805" s="14"/>
      <c r="B1805" s="254"/>
      <c r="C1805" s="255"/>
      <c r="D1805" s="240" t="s">
        <v>174</v>
      </c>
      <c r="E1805" s="256" t="s">
        <v>21</v>
      </c>
      <c r="F1805" s="257" t="s">
        <v>1690</v>
      </c>
      <c r="G1805" s="255"/>
      <c r="H1805" s="258">
        <v>3.2490000000000001</v>
      </c>
      <c r="I1805" s="259"/>
      <c r="J1805" s="255"/>
      <c r="K1805" s="255"/>
      <c r="L1805" s="260"/>
      <c r="M1805" s="261"/>
      <c r="N1805" s="262"/>
      <c r="O1805" s="262"/>
      <c r="P1805" s="262"/>
      <c r="Q1805" s="262"/>
      <c r="R1805" s="262"/>
      <c r="S1805" s="262"/>
      <c r="T1805" s="263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64" t="s">
        <v>174</v>
      </c>
      <c r="AU1805" s="264" t="s">
        <v>82</v>
      </c>
      <c r="AV1805" s="14" t="s">
        <v>82</v>
      </c>
      <c r="AW1805" s="14" t="s">
        <v>34</v>
      </c>
      <c r="AX1805" s="14" t="s">
        <v>80</v>
      </c>
      <c r="AY1805" s="264" t="s">
        <v>164</v>
      </c>
    </row>
    <row r="1806" s="2" customFormat="1" ht="16.5" customHeight="1">
      <c r="A1806" s="39"/>
      <c r="B1806" s="40"/>
      <c r="C1806" s="227" t="s">
        <v>1622</v>
      </c>
      <c r="D1806" s="227" t="s">
        <v>166</v>
      </c>
      <c r="E1806" s="228" t="s">
        <v>1696</v>
      </c>
      <c r="F1806" s="229" t="s">
        <v>1697</v>
      </c>
      <c r="G1806" s="230" t="s">
        <v>253</v>
      </c>
      <c r="H1806" s="231">
        <v>725.85000000000002</v>
      </c>
      <c r="I1806" s="232"/>
      <c r="J1806" s="233">
        <f>ROUND(I1806*H1806,2)</f>
        <v>0</v>
      </c>
      <c r="K1806" s="229" t="s">
        <v>170</v>
      </c>
      <c r="L1806" s="45"/>
      <c r="M1806" s="234" t="s">
        <v>21</v>
      </c>
      <c r="N1806" s="235" t="s">
        <v>44</v>
      </c>
      <c r="O1806" s="85"/>
      <c r="P1806" s="236">
        <f>O1806*H1806</f>
        <v>0</v>
      </c>
      <c r="Q1806" s="236">
        <v>0</v>
      </c>
      <c r="R1806" s="236">
        <f>Q1806*H1806</f>
        <v>0</v>
      </c>
      <c r="S1806" s="236">
        <v>0</v>
      </c>
      <c r="T1806" s="237">
        <f>S1806*H1806</f>
        <v>0</v>
      </c>
      <c r="U1806" s="39"/>
      <c r="V1806" s="39"/>
      <c r="W1806" s="39"/>
      <c r="X1806" s="39"/>
      <c r="Y1806" s="39"/>
      <c r="Z1806" s="39"/>
      <c r="AA1806" s="39"/>
      <c r="AB1806" s="39"/>
      <c r="AC1806" s="39"/>
      <c r="AD1806" s="39"/>
      <c r="AE1806" s="39"/>
      <c r="AR1806" s="238" t="s">
        <v>277</v>
      </c>
      <c r="AT1806" s="238" t="s">
        <v>166</v>
      </c>
      <c r="AU1806" s="238" t="s">
        <v>82</v>
      </c>
      <c r="AY1806" s="18" t="s">
        <v>164</v>
      </c>
      <c r="BE1806" s="239">
        <f>IF(N1806="základní",J1806,0)</f>
        <v>0</v>
      </c>
      <c r="BF1806" s="239">
        <f>IF(N1806="snížená",J1806,0)</f>
        <v>0</v>
      </c>
      <c r="BG1806" s="239">
        <f>IF(N1806="zákl. přenesená",J1806,0)</f>
        <v>0</v>
      </c>
      <c r="BH1806" s="239">
        <f>IF(N1806="sníž. přenesená",J1806,0)</f>
        <v>0</v>
      </c>
      <c r="BI1806" s="239">
        <f>IF(N1806="nulová",J1806,0)</f>
        <v>0</v>
      </c>
      <c r="BJ1806" s="18" t="s">
        <v>80</v>
      </c>
      <c r="BK1806" s="239">
        <f>ROUND(I1806*H1806,2)</f>
        <v>0</v>
      </c>
      <c r="BL1806" s="18" t="s">
        <v>277</v>
      </c>
      <c r="BM1806" s="238" t="s">
        <v>1698</v>
      </c>
    </row>
    <row r="1807" s="2" customFormat="1">
      <c r="A1807" s="39"/>
      <c r="B1807" s="40"/>
      <c r="C1807" s="41"/>
      <c r="D1807" s="240" t="s">
        <v>173</v>
      </c>
      <c r="E1807" s="41"/>
      <c r="F1807" s="241" t="s">
        <v>1697</v>
      </c>
      <c r="G1807" s="41"/>
      <c r="H1807" s="41"/>
      <c r="I1807" s="147"/>
      <c r="J1807" s="41"/>
      <c r="K1807" s="41"/>
      <c r="L1807" s="45"/>
      <c r="M1807" s="242"/>
      <c r="N1807" s="243"/>
      <c r="O1807" s="85"/>
      <c r="P1807" s="85"/>
      <c r="Q1807" s="85"/>
      <c r="R1807" s="85"/>
      <c r="S1807" s="85"/>
      <c r="T1807" s="86"/>
      <c r="U1807" s="39"/>
      <c r="V1807" s="39"/>
      <c r="W1807" s="39"/>
      <c r="X1807" s="39"/>
      <c r="Y1807" s="39"/>
      <c r="Z1807" s="39"/>
      <c r="AA1807" s="39"/>
      <c r="AB1807" s="39"/>
      <c r="AC1807" s="39"/>
      <c r="AD1807" s="39"/>
      <c r="AE1807" s="39"/>
      <c r="AT1807" s="18" t="s">
        <v>173</v>
      </c>
      <c r="AU1807" s="18" t="s">
        <v>82</v>
      </c>
    </row>
    <row r="1808" s="13" customFormat="1">
      <c r="A1808" s="13"/>
      <c r="B1808" s="244"/>
      <c r="C1808" s="245"/>
      <c r="D1808" s="240" t="s">
        <v>174</v>
      </c>
      <c r="E1808" s="246" t="s">
        <v>21</v>
      </c>
      <c r="F1808" s="247" t="s">
        <v>1699</v>
      </c>
      <c r="G1808" s="245"/>
      <c r="H1808" s="246" t="s">
        <v>21</v>
      </c>
      <c r="I1808" s="248"/>
      <c r="J1808" s="245"/>
      <c r="K1808" s="245"/>
      <c r="L1808" s="249"/>
      <c r="M1808" s="250"/>
      <c r="N1808" s="251"/>
      <c r="O1808" s="251"/>
      <c r="P1808" s="251"/>
      <c r="Q1808" s="251"/>
      <c r="R1808" s="251"/>
      <c r="S1808" s="251"/>
      <c r="T1808" s="252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53" t="s">
        <v>174</v>
      </c>
      <c r="AU1808" s="253" t="s">
        <v>82</v>
      </c>
      <c r="AV1808" s="13" t="s">
        <v>80</v>
      </c>
      <c r="AW1808" s="13" t="s">
        <v>34</v>
      </c>
      <c r="AX1808" s="13" t="s">
        <v>73</v>
      </c>
      <c r="AY1808" s="253" t="s">
        <v>164</v>
      </c>
    </row>
    <row r="1809" s="13" customFormat="1">
      <c r="A1809" s="13"/>
      <c r="B1809" s="244"/>
      <c r="C1809" s="245"/>
      <c r="D1809" s="240" t="s">
        <v>174</v>
      </c>
      <c r="E1809" s="246" t="s">
        <v>21</v>
      </c>
      <c r="F1809" s="247" t="s">
        <v>1700</v>
      </c>
      <c r="G1809" s="245"/>
      <c r="H1809" s="246" t="s">
        <v>21</v>
      </c>
      <c r="I1809" s="248"/>
      <c r="J1809" s="245"/>
      <c r="K1809" s="245"/>
      <c r="L1809" s="249"/>
      <c r="M1809" s="250"/>
      <c r="N1809" s="251"/>
      <c r="O1809" s="251"/>
      <c r="P1809" s="251"/>
      <c r="Q1809" s="251"/>
      <c r="R1809" s="251"/>
      <c r="S1809" s="251"/>
      <c r="T1809" s="252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53" t="s">
        <v>174</v>
      </c>
      <c r="AU1809" s="253" t="s">
        <v>82</v>
      </c>
      <c r="AV1809" s="13" t="s">
        <v>80</v>
      </c>
      <c r="AW1809" s="13" t="s">
        <v>34</v>
      </c>
      <c r="AX1809" s="13" t="s">
        <v>73</v>
      </c>
      <c r="AY1809" s="253" t="s">
        <v>164</v>
      </c>
    </row>
    <row r="1810" s="13" customFormat="1">
      <c r="A1810" s="13"/>
      <c r="B1810" s="244"/>
      <c r="C1810" s="245"/>
      <c r="D1810" s="240" t="s">
        <v>174</v>
      </c>
      <c r="E1810" s="246" t="s">
        <v>21</v>
      </c>
      <c r="F1810" s="247" t="s">
        <v>1019</v>
      </c>
      <c r="G1810" s="245"/>
      <c r="H1810" s="246" t="s">
        <v>21</v>
      </c>
      <c r="I1810" s="248"/>
      <c r="J1810" s="245"/>
      <c r="K1810" s="245"/>
      <c r="L1810" s="249"/>
      <c r="M1810" s="250"/>
      <c r="N1810" s="251"/>
      <c r="O1810" s="251"/>
      <c r="P1810" s="251"/>
      <c r="Q1810" s="251"/>
      <c r="R1810" s="251"/>
      <c r="S1810" s="251"/>
      <c r="T1810" s="252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53" t="s">
        <v>174</v>
      </c>
      <c r="AU1810" s="253" t="s">
        <v>82</v>
      </c>
      <c r="AV1810" s="13" t="s">
        <v>80</v>
      </c>
      <c r="AW1810" s="13" t="s">
        <v>34</v>
      </c>
      <c r="AX1810" s="13" t="s">
        <v>73</v>
      </c>
      <c r="AY1810" s="253" t="s">
        <v>164</v>
      </c>
    </row>
    <row r="1811" s="14" customFormat="1">
      <c r="A1811" s="14"/>
      <c r="B1811" s="254"/>
      <c r="C1811" s="255"/>
      <c r="D1811" s="240" t="s">
        <v>174</v>
      </c>
      <c r="E1811" s="256" t="s">
        <v>21</v>
      </c>
      <c r="F1811" s="257" t="s">
        <v>1701</v>
      </c>
      <c r="G1811" s="255"/>
      <c r="H1811" s="258">
        <v>331.55000000000001</v>
      </c>
      <c r="I1811" s="259"/>
      <c r="J1811" s="255"/>
      <c r="K1811" s="255"/>
      <c r="L1811" s="260"/>
      <c r="M1811" s="261"/>
      <c r="N1811" s="262"/>
      <c r="O1811" s="262"/>
      <c r="P1811" s="262"/>
      <c r="Q1811" s="262"/>
      <c r="R1811" s="262"/>
      <c r="S1811" s="262"/>
      <c r="T1811" s="263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64" t="s">
        <v>174</v>
      </c>
      <c r="AU1811" s="264" t="s">
        <v>82</v>
      </c>
      <c r="AV1811" s="14" t="s">
        <v>82</v>
      </c>
      <c r="AW1811" s="14" t="s">
        <v>34</v>
      </c>
      <c r="AX1811" s="14" t="s">
        <v>73</v>
      </c>
      <c r="AY1811" s="264" t="s">
        <v>164</v>
      </c>
    </row>
    <row r="1812" s="14" customFormat="1">
      <c r="A1812" s="14"/>
      <c r="B1812" s="254"/>
      <c r="C1812" s="255"/>
      <c r="D1812" s="240" t="s">
        <v>174</v>
      </c>
      <c r="E1812" s="256" t="s">
        <v>21</v>
      </c>
      <c r="F1812" s="257" t="s">
        <v>1702</v>
      </c>
      <c r="G1812" s="255"/>
      <c r="H1812" s="258">
        <v>31.300000000000001</v>
      </c>
      <c r="I1812" s="259"/>
      <c r="J1812" s="255"/>
      <c r="K1812" s="255"/>
      <c r="L1812" s="260"/>
      <c r="M1812" s="261"/>
      <c r="N1812" s="262"/>
      <c r="O1812" s="262"/>
      <c r="P1812" s="262"/>
      <c r="Q1812" s="262"/>
      <c r="R1812" s="262"/>
      <c r="S1812" s="262"/>
      <c r="T1812" s="263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64" t="s">
        <v>174</v>
      </c>
      <c r="AU1812" s="264" t="s">
        <v>82</v>
      </c>
      <c r="AV1812" s="14" t="s">
        <v>82</v>
      </c>
      <c r="AW1812" s="14" t="s">
        <v>34</v>
      </c>
      <c r="AX1812" s="14" t="s">
        <v>73</v>
      </c>
      <c r="AY1812" s="264" t="s">
        <v>164</v>
      </c>
    </row>
    <row r="1813" s="14" customFormat="1">
      <c r="A1813" s="14"/>
      <c r="B1813" s="254"/>
      <c r="C1813" s="255"/>
      <c r="D1813" s="240" t="s">
        <v>174</v>
      </c>
      <c r="E1813" s="256" t="s">
        <v>21</v>
      </c>
      <c r="F1813" s="257" t="s">
        <v>1703</v>
      </c>
      <c r="G1813" s="255"/>
      <c r="H1813" s="258">
        <v>7.7999999999999998</v>
      </c>
      <c r="I1813" s="259"/>
      <c r="J1813" s="255"/>
      <c r="K1813" s="255"/>
      <c r="L1813" s="260"/>
      <c r="M1813" s="261"/>
      <c r="N1813" s="262"/>
      <c r="O1813" s="262"/>
      <c r="P1813" s="262"/>
      <c r="Q1813" s="262"/>
      <c r="R1813" s="262"/>
      <c r="S1813" s="262"/>
      <c r="T1813" s="263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64" t="s">
        <v>174</v>
      </c>
      <c r="AU1813" s="264" t="s">
        <v>82</v>
      </c>
      <c r="AV1813" s="14" t="s">
        <v>82</v>
      </c>
      <c r="AW1813" s="14" t="s">
        <v>34</v>
      </c>
      <c r="AX1813" s="14" t="s">
        <v>73</v>
      </c>
      <c r="AY1813" s="264" t="s">
        <v>164</v>
      </c>
    </row>
    <row r="1814" s="16" customFormat="1">
      <c r="A1814" s="16"/>
      <c r="B1814" s="287"/>
      <c r="C1814" s="288"/>
      <c r="D1814" s="240" t="s">
        <v>174</v>
      </c>
      <c r="E1814" s="289" t="s">
        <v>21</v>
      </c>
      <c r="F1814" s="290" t="s">
        <v>514</v>
      </c>
      <c r="G1814" s="288"/>
      <c r="H1814" s="291">
        <v>370.64999999999998</v>
      </c>
      <c r="I1814" s="292"/>
      <c r="J1814" s="288"/>
      <c r="K1814" s="288"/>
      <c r="L1814" s="293"/>
      <c r="M1814" s="294"/>
      <c r="N1814" s="295"/>
      <c r="O1814" s="295"/>
      <c r="P1814" s="295"/>
      <c r="Q1814" s="295"/>
      <c r="R1814" s="295"/>
      <c r="S1814" s="295"/>
      <c r="T1814" s="296"/>
      <c r="U1814" s="16"/>
      <c r="V1814" s="16"/>
      <c r="W1814" s="16"/>
      <c r="X1814" s="16"/>
      <c r="Y1814" s="16"/>
      <c r="Z1814" s="16"/>
      <c r="AA1814" s="16"/>
      <c r="AB1814" s="16"/>
      <c r="AC1814" s="16"/>
      <c r="AD1814" s="16"/>
      <c r="AE1814" s="16"/>
      <c r="AT1814" s="297" t="s">
        <v>174</v>
      </c>
      <c r="AU1814" s="297" t="s">
        <v>82</v>
      </c>
      <c r="AV1814" s="16" t="s">
        <v>186</v>
      </c>
      <c r="AW1814" s="16" t="s">
        <v>34</v>
      </c>
      <c r="AX1814" s="16" t="s">
        <v>73</v>
      </c>
      <c r="AY1814" s="297" t="s">
        <v>164</v>
      </c>
    </row>
    <row r="1815" s="13" customFormat="1">
      <c r="A1815" s="13"/>
      <c r="B1815" s="244"/>
      <c r="C1815" s="245"/>
      <c r="D1815" s="240" t="s">
        <v>174</v>
      </c>
      <c r="E1815" s="246" t="s">
        <v>21</v>
      </c>
      <c r="F1815" s="247" t="s">
        <v>1704</v>
      </c>
      <c r="G1815" s="245"/>
      <c r="H1815" s="246" t="s">
        <v>21</v>
      </c>
      <c r="I1815" s="248"/>
      <c r="J1815" s="245"/>
      <c r="K1815" s="245"/>
      <c r="L1815" s="249"/>
      <c r="M1815" s="250"/>
      <c r="N1815" s="251"/>
      <c r="O1815" s="251"/>
      <c r="P1815" s="251"/>
      <c r="Q1815" s="251"/>
      <c r="R1815" s="251"/>
      <c r="S1815" s="251"/>
      <c r="T1815" s="252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53" t="s">
        <v>174</v>
      </c>
      <c r="AU1815" s="253" t="s">
        <v>82</v>
      </c>
      <c r="AV1815" s="13" t="s">
        <v>80</v>
      </c>
      <c r="AW1815" s="13" t="s">
        <v>34</v>
      </c>
      <c r="AX1815" s="13" t="s">
        <v>73</v>
      </c>
      <c r="AY1815" s="253" t="s">
        <v>164</v>
      </c>
    </row>
    <row r="1816" s="13" customFormat="1">
      <c r="A1816" s="13"/>
      <c r="B1816" s="244"/>
      <c r="C1816" s="245"/>
      <c r="D1816" s="240" t="s">
        <v>174</v>
      </c>
      <c r="E1816" s="246" t="s">
        <v>21</v>
      </c>
      <c r="F1816" s="247" t="s">
        <v>1705</v>
      </c>
      <c r="G1816" s="245"/>
      <c r="H1816" s="246" t="s">
        <v>21</v>
      </c>
      <c r="I1816" s="248"/>
      <c r="J1816" s="245"/>
      <c r="K1816" s="245"/>
      <c r="L1816" s="249"/>
      <c r="M1816" s="250"/>
      <c r="N1816" s="251"/>
      <c r="O1816" s="251"/>
      <c r="P1816" s="251"/>
      <c r="Q1816" s="251"/>
      <c r="R1816" s="251"/>
      <c r="S1816" s="251"/>
      <c r="T1816" s="252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53" t="s">
        <v>174</v>
      </c>
      <c r="AU1816" s="253" t="s">
        <v>82</v>
      </c>
      <c r="AV1816" s="13" t="s">
        <v>80</v>
      </c>
      <c r="AW1816" s="13" t="s">
        <v>34</v>
      </c>
      <c r="AX1816" s="13" t="s">
        <v>73</v>
      </c>
      <c r="AY1816" s="253" t="s">
        <v>164</v>
      </c>
    </row>
    <row r="1817" s="14" customFormat="1">
      <c r="A1817" s="14"/>
      <c r="B1817" s="254"/>
      <c r="C1817" s="255"/>
      <c r="D1817" s="240" t="s">
        <v>174</v>
      </c>
      <c r="E1817" s="256" t="s">
        <v>21</v>
      </c>
      <c r="F1817" s="257" t="s">
        <v>1706</v>
      </c>
      <c r="G1817" s="255"/>
      <c r="H1817" s="258">
        <v>132</v>
      </c>
      <c r="I1817" s="259"/>
      <c r="J1817" s="255"/>
      <c r="K1817" s="255"/>
      <c r="L1817" s="260"/>
      <c r="M1817" s="261"/>
      <c r="N1817" s="262"/>
      <c r="O1817" s="262"/>
      <c r="P1817" s="262"/>
      <c r="Q1817" s="262"/>
      <c r="R1817" s="262"/>
      <c r="S1817" s="262"/>
      <c r="T1817" s="263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64" t="s">
        <v>174</v>
      </c>
      <c r="AU1817" s="264" t="s">
        <v>82</v>
      </c>
      <c r="AV1817" s="14" t="s">
        <v>82</v>
      </c>
      <c r="AW1817" s="14" t="s">
        <v>34</v>
      </c>
      <c r="AX1817" s="14" t="s">
        <v>73</v>
      </c>
      <c r="AY1817" s="264" t="s">
        <v>164</v>
      </c>
    </row>
    <row r="1818" s="14" customFormat="1">
      <c r="A1818" s="14"/>
      <c r="B1818" s="254"/>
      <c r="C1818" s="255"/>
      <c r="D1818" s="240" t="s">
        <v>174</v>
      </c>
      <c r="E1818" s="256" t="s">
        <v>21</v>
      </c>
      <c r="F1818" s="257" t="s">
        <v>1707</v>
      </c>
      <c r="G1818" s="255"/>
      <c r="H1818" s="258">
        <v>26.399999999999999</v>
      </c>
      <c r="I1818" s="259"/>
      <c r="J1818" s="255"/>
      <c r="K1818" s="255"/>
      <c r="L1818" s="260"/>
      <c r="M1818" s="261"/>
      <c r="N1818" s="262"/>
      <c r="O1818" s="262"/>
      <c r="P1818" s="262"/>
      <c r="Q1818" s="262"/>
      <c r="R1818" s="262"/>
      <c r="S1818" s="262"/>
      <c r="T1818" s="263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64" t="s">
        <v>174</v>
      </c>
      <c r="AU1818" s="264" t="s">
        <v>82</v>
      </c>
      <c r="AV1818" s="14" t="s">
        <v>82</v>
      </c>
      <c r="AW1818" s="14" t="s">
        <v>34</v>
      </c>
      <c r="AX1818" s="14" t="s">
        <v>73</v>
      </c>
      <c r="AY1818" s="264" t="s">
        <v>164</v>
      </c>
    </row>
    <row r="1819" s="14" customFormat="1">
      <c r="A1819" s="14"/>
      <c r="B1819" s="254"/>
      <c r="C1819" s="255"/>
      <c r="D1819" s="240" t="s">
        <v>174</v>
      </c>
      <c r="E1819" s="256" t="s">
        <v>21</v>
      </c>
      <c r="F1819" s="257" t="s">
        <v>1708</v>
      </c>
      <c r="G1819" s="255"/>
      <c r="H1819" s="258">
        <v>57.600000000000001</v>
      </c>
      <c r="I1819" s="259"/>
      <c r="J1819" s="255"/>
      <c r="K1819" s="255"/>
      <c r="L1819" s="260"/>
      <c r="M1819" s="261"/>
      <c r="N1819" s="262"/>
      <c r="O1819" s="262"/>
      <c r="P1819" s="262"/>
      <c r="Q1819" s="262"/>
      <c r="R1819" s="262"/>
      <c r="S1819" s="262"/>
      <c r="T1819" s="263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64" t="s">
        <v>174</v>
      </c>
      <c r="AU1819" s="264" t="s">
        <v>82</v>
      </c>
      <c r="AV1819" s="14" t="s">
        <v>82</v>
      </c>
      <c r="AW1819" s="14" t="s">
        <v>34</v>
      </c>
      <c r="AX1819" s="14" t="s">
        <v>73</v>
      </c>
      <c r="AY1819" s="264" t="s">
        <v>164</v>
      </c>
    </row>
    <row r="1820" s="16" customFormat="1">
      <c r="A1820" s="16"/>
      <c r="B1820" s="287"/>
      <c r="C1820" s="288"/>
      <c r="D1820" s="240" t="s">
        <v>174</v>
      </c>
      <c r="E1820" s="289" t="s">
        <v>21</v>
      </c>
      <c r="F1820" s="290" t="s">
        <v>514</v>
      </c>
      <c r="G1820" s="288"/>
      <c r="H1820" s="291">
        <v>216</v>
      </c>
      <c r="I1820" s="292"/>
      <c r="J1820" s="288"/>
      <c r="K1820" s="288"/>
      <c r="L1820" s="293"/>
      <c r="M1820" s="294"/>
      <c r="N1820" s="295"/>
      <c r="O1820" s="295"/>
      <c r="P1820" s="295"/>
      <c r="Q1820" s="295"/>
      <c r="R1820" s="295"/>
      <c r="S1820" s="295"/>
      <c r="T1820" s="296"/>
      <c r="U1820" s="16"/>
      <c r="V1820" s="16"/>
      <c r="W1820" s="16"/>
      <c r="X1820" s="16"/>
      <c r="Y1820" s="16"/>
      <c r="Z1820" s="16"/>
      <c r="AA1820" s="16"/>
      <c r="AB1820" s="16"/>
      <c r="AC1820" s="16"/>
      <c r="AD1820" s="16"/>
      <c r="AE1820" s="16"/>
      <c r="AT1820" s="297" t="s">
        <v>174</v>
      </c>
      <c r="AU1820" s="297" t="s">
        <v>82</v>
      </c>
      <c r="AV1820" s="16" t="s">
        <v>186</v>
      </c>
      <c r="AW1820" s="16" t="s">
        <v>34</v>
      </c>
      <c r="AX1820" s="16" t="s">
        <v>73</v>
      </c>
      <c r="AY1820" s="297" t="s">
        <v>164</v>
      </c>
    </row>
    <row r="1821" s="13" customFormat="1">
      <c r="A1821" s="13"/>
      <c r="B1821" s="244"/>
      <c r="C1821" s="245"/>
      <c r="D1821" s="240" t="s">
        <v>174</v>
      </c>
      <c r="E1821" s="246" t="s">
        <v>21</v>
      </c>
      <c r="F1821" s="247" t="s">
        <v>193</v>
      </c>
      <c r="G1821" s="245"/>
      <c r="H1821" s="246" t="s">
        <v>21</v>
      </c>
      <c r="I1821" s="248"/>
      <c r="J1821" s="245"/>
      <c r="K1821" s="245"/>
      <c r="L1821" s="249"/>
      <c r="M1821" s="250"/>
      <c r="N1821" s="251"/>
      <c r="O1821" s="251"/>
      <c r="P1821" s="251"/>
      <c r="Q1821" s="251"/>
      <c r="R1821" s="251"/>
      <c r="S1821" s="251"/>
      <c r="T1821" s="252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53" t="s">
        <v>174</v>
      </c>
      <c r="AU1821" s="253" t="s">
        <v>82</v>
      </c>
      <c r="AV1821" s="13" t="s">
        <v>80</v>
      </c>
      <c r="AW1821" s="13" t="s">
        <v>34</v>
      </c>
      <c r="AX1821" s="13" t="s">
        <v>73</v>
      </c>
      <c r="AY1821" s="253" t="s">
        <v>164</v>
      </c>
    </row>
    <row r="1822" s="14" customFormat="1">
      <c r="A1822" s="14"/>
      <c r="B1822" s="254"/>
      <c r="C1822" s="255"/>
      <c r="D1822" s="240" t="s">
        <v>174</v>
      </c>
      <c r="E1822" s="256" t="s">
        <v>21</v>
      </c>
      <c r="F1822" s="257" t="s">
        <v>1709</v>
      </c>
      <c r="G1822" s="255"/>
      <c r="H1822" s="258">
        <v>139.19999999999999</v>
      </c>
      <c r="I1822" s="259"/>
      <c r="J1822" s="255"/>
      <c r="K1822" s="255"/>
      <c r="L1822" s="260"/>
      <c r="M1822" s="261"/>
      <c r="N1822" s="262"/>
      <c r="O1822" s="262"/>
      <c r="P1822" s="262"/>
      <c r="Q1822" s="262"/>
      <c r="R1822" s="262"/>
      <c r="S1822" s="262"/>
      <c r="T1822" s="263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64" t="s">
        <v>174</v>
      </c>
      <c r="AU1822" s="264" t="s">
        <v>82</v>
      </c>
      <c r="AV1822" s="14" t="s">
        <v>82</v>
      </c>
      <c r="AW1822" s="14" t="s">
        <v>34</v>
      </c>
      <c r="AX1822" s="14" t="s">
        <v>73</v>
      </c>
      <c r="AY1822" s="264" t="s">
        <v>164</v>
      </c>
    </row>
    <row r="1823" s="15" customFormat="1">
      <c r="A1823" s="15"/>
      <c r="B1823" s="276"/>
      <c r="C1823" s="277"/>
      <c r="D1823" s="240" t="s">
        <v>174</v>
      </c>
      <c r="E1823" s="278" t="s">
        <v>21</v>
      </c>
      <c r="F1823" s="279" t="s">
        <v>225</v>
      </c>
      <c r="G1823" s="277"/>
      <c r="H1823" s="280">
        <v>725.85000000000002</v>
      </c>
      <c r="I1823" s="281"/>
      <c r="J1823" s="277"/>
      <c r="K1823" s="277"/>
      <c r="L1823" s="282"/>
      <c r="M1823" s="283"/>
      <c r="N1823" s="284"/>
      <c r="O1823" s="284"/>
      <c r="P1823" s="284"/>
      <c r="Q1823" s="284"/>
      <c r="R1823" s="284"/>
      <c r="S1823" s="284"/>
      <c r="T1823" s="285"/>
      <c r="U1823" s="15"/>
      <c r="V1823" s="15"/>
      <c r="W1823" s="15"/>
      <c r="X1823" s="15"/>
      <c r="Y1823" s="15"/>
      <c r="Z1823" s="15"/>
      <c r="AA1823" s="15"/>
      <c r="AB1823" s="15"/>
      <c r="AC1823" s="15"/>
      <c r="AD1823" s="15"/>
      <c r="AE1823" s="15"/>
      <c r="AT1823" s="286" t="s">
        <v>174</v>
      </c>
      <c r="AU1823" s="286" t="s">
        <v>82</v>
      </c>
      <c r="AV1823" s="15" t="s">
        <v>171</v>
      </c>
      <c r="AW1823" s="15" t="s">
        <v>34</v>
      </c>
      <c r="AX1823" s="15" t="s">
        <v>80</v>
      </c>
      <c r="AY1823" s="286" t="s">
        <v>164</v>
      </c>
    </row>
    <row r="1824" s="2" customFormat="1" ht="16.5" customHeight="1">
      <c r="A1824" s="39"/>
      <c r="B1824" s="40"/>
      <c r="C1824" s="265" t="s">
        <v>1710</v>
      </c>
      <c r="D1824" s="265" t="s">
        <v>178</v>
      </c>
      <c r="E1824" s="266" t="s">
        <v>1711</v>
      </c>
      <c r="F1824" s="267" t="s">
        <v>1712</v>
      </c>
      <c r="G1824" s="268" t="s">
        <v>169</v>
      </c>
      <c r="H1824" s="269">
        <v>1.9159999999999999</v>
      </c>
      <c r="I1824" s="270"/>
      <c r="J1824" s="271">
        <f>ROUND(I1824*H1824,2)</f>
        <v>0</v>
      </c>
      <c r="K1824" s="267" t="s">
        <v>170</v>
      </c>
      <c r="L1824" s="272"/>
      <c r="M1824" s="273" t="s">
        <v>21</v>
      </c>
      <c r="N1824" s="274" t="s">
        <v>44</v>
      </c>
      <c r="O1824" s="85"/>
      <c r="P1824" s="236">
        <f>O1824*H1824</f>
        <v>0</v>
      </c>
      <c r="Q1824" s="236">
        <v>0.55000000000000004</v>
      </c>
      <c r="R1824" s="236">
        <f>Q1824*H1824</f>
        <v>1.0538000000000001</v>
      </c>
      <c r="S1824" s="236">
        <v>0</v>
      </c>
      <c r="T1824" s="237">
        <f>S1824*H1824</f>
        <v>0</v>
      </c>
      <c r="U1824" s="39"/>
      <c r="V1824" s="39"/>
      <c r="W1824" s="39"/>
      <c r="X1824" s="39"/>
      <c r="Y1824" s="39"/>
      <c r="Z1824" s="39"/>
      <c r="AA1824" s="39"/>
      <c r="AB1824" s="39"/>
      <c r="AC1824" s="39"/>
      <c r="AD1824" s="39"/>
      <c r="AE1824" s="39"/>
      <c r="AR1824" s="238" t="s">
        <v>382</v>
      </c>
      <c r="AT1824" s="238" t="s">
        <v>178</v>
      </c>
      <c r="AU1824" s="238" t="s">
        <v>82</v>
      </c>
      <c r="AY1824" s="18" t="s">
        <v>164</v>
      </c>
      <c r="BE1824" s="239">
        <f>IF(N1824="základní",J1824,0)</f>
        <v>0</v>
      </c>
      <c r="BF1824" s="239">
        <f>IF(N1824="snížená",J1824,0)</f>
        <v>0</v>
      </c>
      <c r="BG1824" s="239">
        <f>IF(N1824="zákl. přenesená",J1824,0)</f>
        <v>0</v>
      </c>
      <c r="BH1824" s="239">
        <f>IF(N1824="sníž. přenesená",J1824,0)</f>
        <v>0</v>
      </c>
      <c r="BI1824" s="239">
        <f>IF(N1824="nulová",J1824,0)</f>
        <v>0</v>
      </c>
      <c r="BJ1824" s="18" t="s">
        <v>80</v>
      </c>
      <c r="BK1824" s="239">
        <f>ROUND(I1824*H1824,2)</f>
        <v>0</v>
      </c>
      <c r="BL1824" s="18" t="s">
        <v>277</v>
      </c>
      <c r="BM1824" s="238" t="s">
        <v>1713</v>
      </c>
    </row>
    <row r="1825" s="2" customFormat="1">
      <c r="A1825" s="39"/>
      <c r="B1825" s="40"/>
      <c r="C1825" s="41"/>
      <c r="D1825" s="240" t="s">
        <v>173</v>
      </c>
      <c r="E1825" s="41"/>
      <c r="F1825" s="241" t="s">
        <v>1712</v>
      </c>
      <c r="G1825" s="41"/>
      <c r="H1825" s="41"/>
      <c r="I1825" s="147"/>
      <c r="J1825" s="41"/>
      <c r="K1825" s="41"/>
      <c r="L1825" s="45"/>
      <c r="M1825" s="242"/>
      <c r="N1825" s="243"/>
      <c r="O1825" s="85"/>
      <c r="P1825" s="85"/>
      <c r="Q1825" s="85"/>
      <c r="R1825" s="85"/>
      <c r="S1825" s="85"/>
      <c r="T1825" s="86"/>
      <c r="U1825" s="39"/>
      <c r="V1825" s="39"/>
      <c r="W1825" s="39"/>
      <c r="X1825" s="39"/>
      <c r="Y1825" s="39"/>
      <c r="Z1825" s="39"/>
      <c r="AA1825" s="39"/>
      <c r="AB1825" s="39"/>
      <c r="AC1825" s="39"/>
      <c r="AD1825" s="39"/>
      <c r="AE1825" s="39"/>
      <c r="AT1825" s="18" t="s">
        <v>173</v>
      </c>
      <c r="AU1825" s="18" t="s">
        <v>82</v>
      </c>
    </row>
    <row r="1826" s="14" customFormat="1">
      <c r="A1826" s="14"/>
      <c r="B1826" s="254"/>
      <c r="C1826" s="255"/>
      <c r="D1826" s="240" t="s">
        <v>174</v>
      </c>
      <c r="E1826" s="256" t="s">
        <v>21</v>
      </c>
      <c r="F1826" s="257" t="s">
        <v>1714</v>
      </c>
      <c r="G1826" s="255"/>
      <c r="H1826" s="258">
        <v>1.742</v>
      </c>
      <c r="I1826" s="259"/>
      <c r="J1826" s="255"/>
      <c r="K1826" s="255"/>
      <c r="L1826" s="260"/>
      <c r="M1826" s="261"/>
      <c r="N1826" s="262"/>
      <c r="O1826" s="262"/>
      <c r="P1826" s="262"/>
      <c r="Q1826" s="262"/>
      <c r="R1826" s="262"/>
      <c r="S1826" s="262"/>
      <c r="T1826" s="263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64" t="s">
        <v>174</v>
      </c>
      <c r="AU1826" s="264" t="s">
        <v>82</v>
      </c>
      <c r="AV1826" s="14" t="s">
        <v>82</v>
      </c>
      <c r="AW1826" s="14" t="s">
        <v>34</v>
      </c>
      <c r="AX1826" s="14" t="s">
        <v>73</v>
      </c>
      <c r="AY1826" s="264" t="s">
        <v>164</v>
      </c>
    </row>
    <row r="1827" s="14" customFormat="1">
      <c r="A1827" s="14"/>
      <c r="B1827" s="254"/>
      <c r="C1827" s="255"/>
      <c r="D1827" s="240" t="s">
        <v>174</v>
      </c>
      <c r="E1827" s="256" t="s">
        <v>21</v>
      </c>
      <c r="F1827" s="257" t="s">
        <v>1715</v>
      </c>
      <c r="G1827" s="255"/>
      <c r="H1827" s="258">
        <v>1.9159999999999999</v>
      </c>
      <c r="I1827" s="259"/>
      <c r="J1827" s="255"/>
      <c r="K1827" s="255"/>
      <c r="L1827" s="260"/>
      <c r="M1827" s="261"/>
      <c r="N1827" s="262"/>
      <c r="O1827" s="262"/>
      <c r="P1827" s="262"/>
      <c r="Q1827" s="262"/>
      <c r="R1827" s="262"/>
      <c r="S1827" s="262"/>
      <c r="T1827" s="263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64" t="s">
        <v>174</v>
      </c>
      <c r="AU1827" s="264" t="s">
        <v>82</v>
      </c>
      <c r="AV1827" s="14" t="s">
        <v>82</v>
      </c>
      <c r="AW1827" s="14" t="s">
        <v>34</v>
      </c>
      <c r="AX1827" s="14" t="s">
        <v>80</v>
      </c>
      <c r="AY1827" s="264" t="s">
        <v>164</v>
      </c>
    </row>
    <row r="1828" s="2" customFormat="1" ht="16.5" customHeight="1">
      <c r="A1828" s="39"/>
      <c r="B1828" s="40"/>
      <c r="C1828" s="227" t="s">
        <v>1716</v>
      </c>
      <c r="D1828" s="227" t="s">
        <v>166</v>
      </c>
      <c r="E1828" s="228" t="s">
        <v>1717</v>
      </c>
      <c r="F1828" s="229" t="s">
        <v>1718</v>
      </c>
      <c r="G1828" s="230" t="s">
        <v>253</v>
      </c>
      <c r="H1828" s="231">
        <v>640.29499999999996</v>
      </c>
      <c r="I1828" s="232"/>
      <c r="J1828" s="233">
        <f>ROUND(I1828*H1828,2)</f>
        <v>0</v>
      </c>
      <c r="K1828" s="229" t="s">
        <v>170</v>
      </c>
      <c r="L1828" s="45"/>
      <c r="M1828" s="234" t="s">
        <v>21</v>
      </c>
      <c r="N1828" s="235" t="s">
        <v>44</v>
      </c>
      <c r="O1828" s="85"/>
      <c r="P1828" s="236">
        <f>O1828*H1828</f>
        <v>0</v>
      </c>
      <c r="Q1828" s="236">
        <v>0</v>
      </c>
      <c r="R1828" s="236">
        <f>Q1828*H1828</f>
        <v>0</v>
      </c>
      <c r="S1828" s="236">
        <v>0</v>
      </c>
      <c r="T1828" s="237">
        <f>S1828*H1828</f>
        <v>0</v>
      </c>
      <c r="U1828" s="39"/>
      <c r="V1828" s="39"/>
      <c r="W1828" s="39"/>
      <c r="X1828" s="39"/>
      <c r="Y1828" s="39"/>
      <c r="Z1828" s="39"/>
      <c r="AA1828" s="39"/>
      <c r="AB1828" s="39"/>
      <c r="AC1828" s="39"/>
      <c r="AD1828" s="39"/>
      <c r="AE1828" s="39"/>
      <c r="AR1828" s="238" t="s">
        <v>277</v>
      </c>
      <c r="AT1828" s="238" t="s">
        <v>166</v>
      </c>
      <c r="AU1828" s="238" t="s">
        <v>82</v>
      </c>
      <c r="AY1828" s="18" t="s">
        <v>164</v>
      </c>
      <c r="BE1828" s="239">
        <f>IF(N1828="základní",J1828,0)</f>
        <v>0</v>
      </c>
      <c r="BF1828" s="239">
        <f>IF(N1828="snížená",J1828,0)</f>
        <v>0</v>
      </c>
      <c r="BG1828" s="239">
        <f>IF(N1828="zákl. přenesená",J1828,0)</f>
        <v>0</v>
      </c>
      <c r="BH1828" s="239">
        <f>IF(N1828="sníž. přenesená",J1828,0)</f>
        <v>0</v>
      </c>
      <c r="BI1828" s="239">
        <f>IF(N1828="nulová",J1828,0)</f>
        <v>0</v>
      </c>
      <c r="BJ1828" s="18" t="s">
        <v>80</v>
      </c>
      <c r="BK1828" s="239">
        <f>ROUND(I1828*H1828,2)</f>
        <v>0</v>
      </c>
      <c r="BL1828" s="18" t="s">
        <v>277</v>
      </c>
      <c r="BM1828" s="238" t="s">
        <v>1719</v>
      </c>
    </row>
    <row r="1829" s="2" customFormat="1">
      <c r="A1829" s="39"/>
      <c r="B1829" s="40"/>
      <c r="C1829" s="41"/>
      <c r="D1829" s="240" t="s">
        <v>173</v>
      </c>
      <c r="E1829" s="41"/>
      <c r="F1829" s="241" t="s">
        <v>1718</v>
      </c>
      <c r="G1829" s="41"/>
      <c r="H1829" s="41"/>
      <c r="I1829" s="147"/>
      <c r="J1829" s="41"/>
      <c r="K1829" s="41"/>
      <c r="L1829" s="45"/>
      <c r="M1829" s="242"/>
      <c r="N1829" s="243"/>
      <c r="O1829" s="85"/>
      <c r="P1829" s="85"/>
      <c r="Q1829" s="85"/>
      <c r="R1829" s="85"/>
      <c r="S1829" s="85"/>
      <c r="T1829" s="86"/>
      <c r="U1829" s="39"/>
      <c r="V1829" s="39"/>
      <c r="W1829" s="39"/>
      <c r="X1829" s="39"/>
      <c r="Y1829" s="39"/>
      <c r="Z1829" s="39"/>
      <c r="AA1829" s="39"/>
      <c r="AB1829" s="39"/>
      <c r="AC1829" s="39"/>
      <c r="AD1829" s="39"/>
      <c r="AE1829" s="39"/>
      <c r="AT1829" s="18" t="s">
        <v>173</v>
      </c>
      <c r="AU1829" s="18" t="s">
        <v>82</v>
      </c>
    </row>
    <row r="1830" s="13" customFormat="1">
      <c r="A1830" s="13"/>
      <c r="B1830" s="244"/>
      <c r="C1830" s="245"/>
      <c r="D1830" s="240" t="s">
        <v>174</v>
      </c>
      <c r="E1830" s="246" t="s">
        <v>21</v>
      </c>
      <c r="F1830" s="247" t="s">
        <v>1593</v>
      </c>
      <c r="G1830" s="245"/>
      <c r="H1830" s="246" t="s">
        <v>21</v>
      </c>
      <c r="I1830" s="248"/>
      <c r="J1830" s="245"/>
      <c r="K1830" s="245"/>
      <c r="L1830" s="249"/>
      <c r="M1830" s="250"/>
      <c r="N1830" s="251"/>
      <c r="O1830" s="251"/>
      <c r="P1830" s="251"/>
      <c r="Q1830" s="251"/>
      <c r="R1830" s="251"/>
      <c r="S1830" s="251"/>
      <c r="T1830" s="252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53" t="s">
        <v>174</v>
      </c>
      <c r="AU1830" s="253" t="s">
        <v>82</v>
      </c>
      <c r="AV1830" s="13" t="s">
        <v>80</v>
      </c>
      <c r="AW1830" s="13" t="s">
        <v>34</v>
      </c>
      <c r="AX1830" s="13" t="s">
        <v>73</v>
      </c>
      <c r="AY1830" s="253" t="s">
        <v>164</v>
      </c>
    </row>
    <row r="1831" s="14" customFormat="1">
      <c r="A1831" s="14"/>
      <c r="B1831" s="254"/>
      <c r="C1831" s="255"/>
      <c r="D1831" s="240" t="s">
        <v>174</v>
      </c>
      <c r="E1831" s="256" t="s">
        <v>21</v>
      </c>
      <c r="F1831" s="257" t="s">
        <v>1594</v>
      </c>
      <c r="G1831" s="255"/>
      <c r="H1831" s="258">
        <v>309</v>
      </c>
      <c r="I1831" s="259"/>
      <c r="J1831" s="255"/>
      <c r="K1831" s="255"/>
      <c r="L1831" s="260"/>
      <c r="M1831" s="261"/>
      <c r="N1831" s="262"/>
      <c r="O1831" s="262"/>
      <c r="P1831" s="262"/>
      <c r="Q1831" s="262"/>
      <c r="R1831" s="262"/>
      <c r="S1831" s="262"/>
      <c r="T1831" s="263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64" t="s">
        <v>174</v>
      </c>
      <c r="AU1831" s="264" t="s">
        <v>82</v>
      </c>
      <c r="AV1831" s="14" t="s">
        <v>82</v>
      </c>
      <c r="AW1831" s="14" t="s">
        <v>34</v>
      </c>
      <c r="AX1831" s="14" t="s">
        <v>73</v>
      </c>
      <c r="AY1831" s="264" t="s">
        <v>164</v>
      </c>
    </row>
    <row r="1832" s="14" customFormat="1">
      <c r="A1832" s="14"/>
      <c r="B1832" s="254"/>
      <c r="C1832" s="255"/>
      <c r="D1832" s="240" t="s">
        <v>174</v>
      </c>
      <c r="E1832" s="256" t="s">
        <v>21</v>
      </c>
      <c r="F1832" s="257" t="s">
        <v>1595</v>
      </c>
      <c r="G1832" s="255"/>
      <c r="H1832" s="258">
        <v>-11.880000000000001</v>
      </c>
      <c r="I1832" s="259"/>
      <c r="J1832" s="255"/>
      <c r="K1832" s="255"/>
      <c r="L1832" s="260"/>
      <c r="M1832" s="261"/>
      <c r="N1832" s="262"/>
      <c r="O1832" s="262"/>
      <c r="P1832" s="262"/>
      <c r="Q1832" s="262"/>
      <c r="R1832" s="262"/>
      <c r="S1832" s="262"/>
      <c r="T1832" s="263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64" t="s">
        <v>174</v>
      </c>
      <c r="AU1832" s="264" t="s">
        <v>82</v>
      </c>
      <c r="AV1832" s="14" t="s">
        <v>82</v>
      </c>
      <c r="AW1832" s="14" t="s">
        <v>34</v>
      </c>
      <c r="AX1832" s="14" t="s">
        <v>73</v>
      </c>
      <c r="AY1832" s="264" t="s">
        <v>164</v>
      </c>
    </row>
    <row r="1833" s="14" customFormat="1">
      <c r="A1833" s="14"/>
      <c r="B1833" s="254"/>
      <c r="C1833" s="255"/>
      <c r="D1833" s="240" t="s">
        <v>174</v>
      </c>
      <c r="E1833" s="256" t="s">
        <v>21</v>
      </c>
      <c r="F1833" s="257" t="s">
        <v>1596</v>
      </c>
      <c r="G1833" s="255"/>
      <c r="H1833" s="258">
        <v>10.119999999999999</v>
      </c>
      <c r="I1833" s="259"/>
      <c r="J1833" s="255"/>
      <c r="K1833" s="255"/>
      <c r="L1833" s="260"/>
      <c r="M1833" s="261"/>
      <c r="N1833" s="262"/>
      <c r="O1833" s="262"/>
      <c r="P1833" s="262"/>
      <c r="Q1833" s="262"/>
      <c r="R1833" s="262"/>
      <c r="S1833" s="262"/>
      <c r="T1833" s="263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64" t="s">
        <v>174</v>
      </c>
      <c r="AU1833" s="264" t="s">
        <v>82</v>
      </c>
      <c r="AV1833" s="14" t="s">
        <v>82</v>
      </c>
      <c r="AW1833" s="14" t="s">
        <v>34</v>
      </c>
      <c r="AX1833" s="14" t="s">
        <v>73</v>
      </c>
      <c r="AY1833" s="264" t="s">
        <v>164</v>
      </c>
    </row>
    <row r="1834" s="14" customFormat="1">
      <c r="A1834" s="14"/>
      <c r="B1834" s="254"/>
      <c r="C1834" s="255"/>
      <c r="D1834" s="240" t="s">
        <v>174</v>
      </c>
      <c r="E1834" s="256" t="s">
        <v>21</v>
      </c>
      <c r="F1834" s="257" t="s">
        <v>1597</v>
      </c>
      <c r="G1834" s="255"/>
      <c r="H1834" s="258">
        <v>-17.324999999999999</v>
      </c>
      <c r="I1834" s="259"/>
      <c r="J1834" s="255"/>
      <c r="K1834" s="255"/>
      <c r="L1834" s="260"/>
      <c r="M1834" s="261"/>
      <c r="N1834" s="262"/>
      <c r="O1834" s="262"/>
      <c r="P1834" s="262"/>
      <c r="Q1834" s="262"/>
      <c r="R1834" s="262"/>
      <c r="S1834" s="262"/>
      <c r="T1834" s="263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64" t="s">
        <v>174</v>
      </c>
      <c r="AU1834" s="264" t="s">
        <v>82</v>
      </c>
      <c r="AV1834" s="14" t="s">
        <v>82</v>
      </c>
      <c r="AW1834" s="14" t="s">
        <v>34</v>
      </c>
      <c r="AX1834" s="14" t="s">
        <v>73</v>
      </c>
      <c r="AY1834" s="264" t="s">
        <v>164</v>
      </c>
    </row>
    <row r="1835" s="14" customFormat="1">
      <c r="A1835" s="14"/>
      <c r="B1835" s="254"/>
      <c r="C1835" s="255"/>
      <c r="D1835" s="240" t="s">
        <v>174</v>
      </c>
      <c r="E1835" s="256" t="s">
        <v>21</v>
      </c>
      <c r="F1835" s="257" t="s">
        <v>1598</v>
      </c>
      <c r="G1835" s="255"/>
      <c r="H1835" s="258">
        <v>16.940000000000001</v>
      </c>
      <c r="I1835" s="259"/>
      <c r="J1835" s="255"/>
      <c r="K1835" s="255"/>
      <c r="L1835" s="260"/>
      <c r="M1835" s="261"/>
      <c r="N1835" s="262"/>
      <c r="O1835" s="262"/>
      <c r="P1835" s="262"/>
      <c r="Q1835" s="262"/>
      <c r="R1835" s="262"/>
      <c r="S1835" s="262"/>
      <c r="T1835" s="263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64" t="s">
        <v>174</v>
      </c>
      <c r="AU1835" s="264" t="s">
        <v>82</v>
      </c>
      <c r="AV1835" s="14" t="s">
        <v>82</v>
      </c>
      <c r="AW1835" s="14" t="s">
        <v>34</v>
      </c>
      <c r="AX1835" s="14" t="s">
        <v>73</v>
      </c>
      <c r="AY1835" s="264" t="s">
        <v>164</v>
      </c>
    </row>
    <row r="1836" s="14" customFormat="1">
      <c r="A1836" s="14"/>
      <c r="B1836" s="254"/>
      <c r="C1836" s="255"/>
      <c r="D1836" s="240" t="s">
        <v>174</v>
      </c>
      <c r="E1836" s="256" t="s">
        <v>21</v>
      </c>
      <c r="F1836" s="257" t="s">
        <v>1599</v>
      </c>
      <c r="G1836" s="255"/>
      <c r="H1836" s="258">
        <v>7.04</v>
      </c>
      <c r="I1836" s="259"/>
      <c r="J1836" s="255"/>
      <c r="K1836" s="255"/>
      <c r="L1836" s="260"/>
      <c r="M1836" s="261"/>
      <c r="N1836" s="262"/>
      <c r="O1836" s="262"/>
      <c r="P1836" s="262"/>
      <c r="Q1836" s="262"/>
      <c r="R1836" s="262"/>
      <c r="S1836" s="262"/>
      <c r="T1836" s="263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64" t="s">
        <v>174</v>
      </c>
      <c r="AU1836" s="264" t="s">
        <v>82</v>
      </c>
      <c r="AV1836" s="14" t="s">
        <v>82</v>
      </c>
      <c r="AW1836" s="14" t="s">
        <v>34</v>
      </c>
      <c r="AX1836" s="14" t="s">
        <v>73</v>
      </c>
      <c r="AY1836" s="264" t="s">
        <v>164</v>
      </c>
    </row>
    <row r="1837" s="16" customFormat="1">
      <c r="A1837" s="16"/>
      <c r="B1837" s="287"/>
      <c r="C1837" s="288"/>
      <c r="D1837" s="240" t="s">
        <v>174</v>
      </c>
      <c r="E1837" s="289" t="s">
        <v>21</v>
      </c>
      <c r="F1837" s="290" t="s">
        <v>514</v>
      </c>
      <c r="G1837" s="288"/>
      <c r="H1837" s="291">
        <v>313.89499999999998</v>
      </c>
      <c r="I1837" s="292"/>
      <c r="J1837" s="288"/>
      <c r="K1837" s="288"/>
      <c r="L1837" s="293"/>
      <c r="M1837" s="294"/>
      <c r="N1837" s="295"/>
      <c r="O1837" s="295"/>
      <c r="P1837" s="295"/>
      <c r="Q1837" s="295"/>
      <c r="R1837" s="295"/>
      <c r="S1837" s="295"/>
      <c r="T1837" s="296"/>
      <c r="U1837" s="16"/>
      <c r="V1837" s="16"/>
      <c r="W1837" s="16"/>
      <c r="X1837" s="16"/>
      <c r="Y1837" s="16"/>
      <c r="Z1837" s="16"/>
      <c r="AA1837" s="16"/>
      <c r="AB1837" s="16"/>
      <c r="AC1837" s="16"/>
      <c r="AD1837" s="16"/>
      <c r="AE1837" s="16"/>
      <c r="AT1837" s="297" t="s">
        <v>174</v>
      </c>
      <c r="AU1837" s="297" t="s">
        <v>82</v>
      </c>
      <c r="AV1837" s="16" t="s">
        <v>186</v>
      </c>
      <c r="AW1837" s="16" t="s">
        <v>34</v>
      </c>
      <c r="AX1837" s="16" t="s">
        <v>73</v>
      </c>
      <c r="AY1837" s="297" t="s">
        <v>164</v>
      </c>
    </row>
    <row r="1838" s="13" customFormat="1">
      <c r="A1838" s="13"/>
      <c r="B1838" s="244"/>
      <c r="C1838" s="245"/>
      <c r="D1838" s="240" t="s">
        <v>174</v>
      </c>
      <c r="E1838" s="246" t="s">
        <v>21</v>
      </c>
      <c r="F1838" s="247" t="s">
        <v>1600</v>
      </c>
      <c r="G1838" s="245"/>
      <c r="H1838" s="246" t="s">
        <v>21</v>
      </c>
      <c r="I1838" s="248"/>
      <c r="J1838" s="245"/>
      <c r="K1838" s="245"/>
      <c r="L1838" s="249"/>
      <c r="M1838" s="250"/>
      <c r="N1838" s="251"/>
      <c r="O1838" s="251"/>
      <c r="P1838" s="251"/>
      <c r="Q1838" s="251"/>
      <c r="R1838" s="251"/>
      <c r="S1838" s="251"/>
      <c r="T1838" s="252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53" t="s">
        <v>174</v>
      </c>
      <c r="AU1838" s="253" t="s">
        <v>82</v>
      </c>
      <c r="AV1838" s="13" t="s">
        <v>80</v>
      </c>
      <c r="AW1838" s="13" t="s">
        <v>34</v>
      </c>
      <c r="AX1838" s="13" t="s">
        <v>73</v>
      </c>
      <c r="AY1838" s="253" t="s">
        <v>164</v>
      </c>
    </row>
    <row r="1839" s="14" customFormat="1">
      <c r="A1839" s="14"/>
      <c r="B1839" s="254"/>
      <c r="C1839" s="255"/>
      <c r="D1839" s="240" t="s">
        <v>174</v>
      </c>
      <c r="E1839" s="256" t="s">
        <v>21</v>
      </c>
      <c r="F1839" s="257" t="s">
        <v>1601</v>
      </c>
      <c r="G1839" s="255"/>
      <c r="H1839" s="258">
        <v>235.19999999999999</v>
      </c>
      <c r="I1839" s="259"/>
      <c r="J1839" s="255"/>
      <c r="K1839" s="255"/>
      <c r="L1839" s="260"/>
      <c r="M1839" s="261"/>
      <c r="N1839" s="262"/>
      <c r="O1839" s="262"/>
      <c r="P1839" s="262"/>
      <c r="Q1839" s="262"/>
      <c r="R1839" s="262"/>
      <c r="S1839" s="262"/>
      <c r="T1839" s="263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64" t="s">
        <v>174</v>
      </c>
      <c r="AU1839" s="264" t="s">
        <v>82</v>
      </c>
      <c r="AV1839" s="14" t="s">
        <v>82</v>
      </c>
      <c r="AW1839" s="14" t="s">
        <v>34</v>
      </c>
      <c r="AX1839" s="14" t="s">
        <v>73</v>
      </c>
      <c r="AY1839" s="264" t="s">
        <v>164</v>
      </c>
    </row>
    <row r="1840" s="14" customFormat="1">
      <c r="A1840" s="14"/>
      <c r="B1840" s="254"/>
      <c r="C1840" s="255"/>
      <c r="D1840" s="240" t="s">
        <v>174</v>
      </c>
      <c r="E1840" s="256" t="s">
        <v>21</v>
      </c>
      <c r="F1840" s="257" t="s">
        <v>1602</v>
      </c>
      <c r="G1840" s="255"/>
      <c r="H1840" s="258">
        <v>91.200000000000003</v>
      </c>
      <c r="I1840" s="259"/>
      <c r="J1840" s="255"/>
      <c r="K1840" s="255"/>
      <c r="L1840" s="260"/>
      <c r="M1840" s="261"/>
      <c r="N1840" s="262"/>
      <c r="O1840" s="262"/>
      <c r="P1840" s="262"/>
      <c r="Q1840" s="262"/>
      <c r="R1840" s="262"/>
      <c r="S1840" s="262"/>
      <c r="T1840" s="263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64" t="s">
        <v>174</v>
      </c>
      <c r="AU1840" s="264" t="s">
        <v>82</v>
      </c>
      <c r="AV1840" s="14" t="s">
        <v>82</v>
      </c>
      <c r="AW1840" s="14" t="s">
        <v>34</v>
      </c>
      <c r="AX1840" s="14" t="s">
        <v>73</v>
      </c>
      <c r="AY1840" s="264" t="s">
        <v>164</v>
      </c>
    </row>
    <row r="1841" s="16" customFormat="1">
      <c r="A1841" s="16"/>
      <c r="B1841" s="287"/>
      <c r="C1841" s="288"/>
      <c r="D1841" s="240" t="s">
        <v>174</v>
      </c>
      <c r="E1841" s="289" t="s">
        <v>21</v>
      </c>
      <c r="F1841" s="290" t="s">
        <v>514</v>
      </c>
      <c r="G1841" s="288"/>
      <c r="H1841" s="291">
        <v>326.39999999999998</v>
      </c>
      <c r="I1841" s="292"/>
      <c r="J1841" s="288"/>
      <c r="K1841" s="288"/>
      <c r="L1841" s="293"/>
      <c r="M1841" s="294"/>
      <c r="N1841" s="295"/>
      <c r="O1841" s="295"/>
      <c r="P1841" s="295"/>
      <c r="Q1841" s="295"/>
      <c r="R1841" s="295"/>
      <c r="S1841" s="295"/>
      <c r="T1841" s="296"/>
      <c r="U1841" s="16"/>
      <c r="V1841" s="16"/>
      <c r="W1841" s="16"/>
      <c r="X1841" s="16"/>
      <c r="Y1841" s="16"/>
      <c r="Z1841" s="16"/>
      <c r="AA1841" s="16"/>
      <c r="AB1841" s="16"/>
      <c r="AC1841" s="16"/>
      <c r="AD1841" s="16"/>
      <c r="AE1841" s="16"/>
      <c r="AT1841" s="297" t="s">
        <v>174</v>
      </c>
      <c r="AU1841" s="297" t="s">
        <v>82</v>
      </c>
      <c r="AV1841" s="16" t="s">
        <v>186</v>
      </c>
      <c r="AW1841" s="16" t="s">
        <v>34</v>
      </c>
      <c r="AX1841" s="16" t="s">
        <v>73</v>
      </c>
      <c r="AY1841" s="297" t="s">
        <v>164</v>
      </c>
    </row>
    <row r="1842" s="15" customFormat="1">
      <c r="A1842" s="15"/>
      <c r="B1842" s="276"/>
      <c r="C1842" s="277"/>
      <c r="D1842" s="240" t="s">
        <v>174</v>
      </c>
      <c r="E1842" s="278" t="s">
        <v>21</v>
      </c>
      <c r="F1842" s="279" t="s">
        <v>225</v>
      </c>
      <c r="G1842" s="277"/>
      <c r="H1842" s="280">
        <v>640.29499999999996</v>
      </c>
      <c r="I1842" s="281"/>
      <c r="J1842" s="277"/>
      <c r="K1842" s="277"/>
      <c r="L1842" s="282"/>
      <c r="M1842" s="283"/>
      <c r="N1842" s="284"/>
      <c r="O1842" s="284"/>
      <c r="P1842" s="284"/>
      <c r="Q1842" s="284"/>
      <c r="R1842" s="284"/>
      <c r="S1842" s="284"/>
      <c r="T1842" s="285"/>
      <c r="U1842" s="15"/>
      <c r="V1842" s="15"/>
      <c r="W1842" s="15"/>
      <c r="X1842" s="15"/>
      <c r="Y1842" s="15"/>
      <c r="Z1842" s="15"/>
      <c r="AA1842" s="15"/>
      <c r="AB1842" s="15"/>
      <c r="AC1842" s="15"/>
      <c r="AD1842" s="15"/>
      <c r="AE1842" s="15"/>
      <c r="AT1842" s="286" t="s">
        <v>174</v>
      </c>
      <c r="AU1842" s="286" t="s">
        <v>82</v>
      </c>
      <c r="AV1842" s="15" t="s">
        <v>171</v>
      </c>
      <c r="AW1842" s="15" t="s">
        <v>34</v>
      </c>
      <c r="AX1842" s="15" t="s">
        <v>80</v>
      </c>
      <c r="AY1842" s="286" t="s">
        <v>164</v>
      </c>
    </row>
    <row r="1843" s="2" customFormat="1" ht="16.5" customHeight="1">
      <c r="A1843" s="39"/>
      <c r="B1843" s="40"/>
      <c r="C1843" s="265" t="s">
        <v>1720</v>
      </c>
      <c r="D1843" s="265" t="s">
        <v>178</v>
      </c>
      <c r="E1843" s="266" t="s">
        <v>1721</v>
      </c>
      <c r="F1843" s="267" t="s">
        <v>1722</v>
      </c>
      <c r="G1843" s="268" t="s">
        <v>253</v>
      </c>
      <c r="H1843" s="269">
        <v>723.36000000000001</v>
      </c>
      <c r="I1843" s="270"/>
      <c r="J1843" s="271">
        <f>ROUND(I1843*H1843,2)</f>
        <v>0</v>
      </c>
      <c r="K1843" s="267" t="s">
        <v>170</v>
      </c>
      <c r="L1843" s="272"/>
      <c r="M1843" s="273" t="s">
        <v>21</v>
      </c>
      <c r="N1843" s="274" t="s">
        <v>44</v>
      </c>
      <c r="O1843" s="85"/>
      <c r="P1843" s="236">
        <f>O1843*H1843</f>
        <v>0</v>
      </c>
      <c r="Q1843" s="236">
        <v>1.0000000000000001E-05</v>
      </c>
      <c r="R1843" s="236">
        <f>Q1843*H1843</f>
        <v>0.0072336000000000006</v>
      </c>
      <c r="S1843" s="236">
        <v>0</v>
      </c>
      <c r="T1843" s="237">
        <f>S1843*H1843</f>
        <v>0</v>
      </c>
      <c r="U1843" s="39"/>
      <c r="V1843" s="39"/>
      <c r="W1843" s="39"/>
      <c r="X1843" s="39"/>
      <c r="Y1843" s="39"/>
      <c r="Z1843" s="39"/>
      <c r="AA1843" s="39"/>
      <c r="AB1843" s="39"/>
      <c r="AC1843" s="39"/>
      <c r="AD1843" s="39"/>
      <c r="AE1843" s="39"/>
      <c r="AR1843" s="238" t="s">
        <v>382</v>
      </c>
      <c r="AT1843" s="238" t="s">
        <v>178</v>
      </c>
      <c r="AU1843" s="238" t="s">
        <v>82</v>
      </c>
      <c r="AY1843" s="18" t="s">
        <v>164</v>
      </c>
      <c r="BE1843" s="239">
        <f>IF(N1843="základní",J1843,0)</f>
        <v>0</v>
      </c>
      <c r="BF1843" s="239">
        <f>IF(N1843="snížená",J1843,0)</f>
        <v>0</v>
      </c>
      <c r="BG1843" s="239">
        <f>IF(N1843="zákl. přenesená",J1843,0)</f>
        <v>0</v>
      </c>
      <c r="BH1843" s="239">
        <f>IF(N1843="sníž. přenesená",J1843,0)</f>
        <v>0</v>
      </c>
      <c r="BI1843" s="239">
        <f>IF(N1843="nulová",J1843,0)</f>
        <v>0</v>
      </c>
      <c r="BJ1843" s="18" t="s">
        <v>80</v>
      </c>
      <c r="BK1843" s="239">
        <f>ROUND(I1843*H1843,2)</f>
        <v>0</v>
      </c>
      <c r="BL1843" s="18" t="s">
        <v>277</v>
      </c>
      <c r="BM1843" s="238" t="s">
        <v>1723</v>
      </c>
    </row>
    <row r="1844" s="2" customFormat="1">
      <c r="A1844" s="39"/>
      <c r="B1844" s="40"/>
      <c r="C1844" s="41"/>
      <c r="D1844" s="240" t="s">
        <v>173</v>
      </c>
      <c r="E1844" s="41"/>
      <c r="F1844" s="241" t="s">
        <v>1722</v>
      </c>
      <c r="G1844" s="41"/>
      <c r="H1844" s="41"/>
      <c r="I1844" s="147"/>
      <c r="J1844" s="41"/>
      <c r="K1844" s="41"/>
      <c r="L1844" s="45"/>
      <c r="M1844" s="242"/>
      <c r="N1844" s="243"/>
      <c r="O1844" s="85"/>
      <c r="P1844" s="85"/>
      <c r="Q1844" s="85"/>
      <c r="R1844" s="85"/>
      <c r="S1844" s="85"/>
      <c r="T1844" s="86"/>
      <c r="U1844" s="39"/>
      <c r="V1844" s="39"/>
      <c r="W1844" s="39"/>
      <c r="X1844" s="39"/>
      <c r="Y1844" s="39"/>
      <c r="Z1844" s="39"/>
      <c r="AA1844" s="39"/>
      <c r="AB1844" s="39"/>
      <c r="AC1844" s="39"/>
      <c r="AD1844" s="39"/>
      <c r="AE1844" s="39"/>
      <c r="AT1844" s="18" t="s">
        <v>173</v>
      </c>
      <c r="AU1844" s="18" t="s">
        <v>82</v>
      </c>
    </row>
    <row r="1845" s="14" customFormat="1">
      <c r="A1845" s="14"/>
      <c r="B1845" s="254"/>
      <c r="C1845" s="255"/>
      <c r="D1845" s="240" t="s">
        <v>174</v>
      </c>
      <c r="E1845" s="256" t="s">
        <v>21</v>
      </c>
      <c r="F1845" s="257" t="s">
        <v>1724</v>
      </c>
      <c r="G1845" s="255"/>
      <c r="H1845" s="258">
        <v>723.36000000000001</v>
      </c>
      <c r="I1845" s="259"/>
      <c r="J1845" s="255"/>
      <c r="K1845" s="255"/>
      <c r="L1845" s="260"/>
      <c r="M1845" s="261"/>
      <c r="N1845" s="262"/>
      <c r="O1845" s="262"/>
      <c r="P1845" s="262"/>
      <c r="Q1845" s="262"/>
      <c r="R1845" s="262"/>
      <c r="S1845" s="262"/>
      <c r="T1845" s="263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64" t="s">
        <v>174</v>
      </c>
      <c r="AU1845" s="264" t="s">
        <v>82</v>
      </c>
      <c r="AV1845" s="14" t="s">
        <v>82</v>
      </c>
      <c r="AW1845" s="14" t="s">
        <v>34</v>
      </c>
      <c r="AX1845" s="14" t="s">
        <v>80</v>
      </c>
      <c r="AY1845" s="264" t="s">
        <v>164</v>
      </c>
    </row>
    <row r="1846" s="2" customFormat="1" ht="21.75" customHeight="1">
      <c r="A1846" s="39"/>
      <c r="B1846" s="40"/>
      <c r="C1846" s="227" t="s">
        <v>1725</v>
      </c>
      <c r="D1846" s="227" t="s">
        <v>166</v>
      </c>
      <c r="E1846" s="228" t="s">
        <v>1726</v>
      </c>
      <c r="F1846" s="229" t="s">
        <v>1727</v>
      </c>
      <c r="G1846" s="230" t="s">
        <v>253</v>
      </c>
      <c r="H1846" s="231">
        <v>210</v>
      </c>
      <c r="I1846" s="232"/>
      <c r="J1846" s="233">
        <f>ROUND(I1846*H1846,2)</f>
        <v>0</v>
      </c>
      <c r="K1846" s="229" t="s">
        <v>170</v>
      </c>
      <c r="L1846" s="45"/>
      <c r="M1846" s="234" t="s">
        <v>21</v>
      </c>
      <c r="N1846" s="235" t="s">
        <v>44</v>
      </c>
      <c r="O1846" s="85"/>
      <c r="P1846" s="236">
        <f>O1846*H1846</f>
        <v>0</v>
      </c>
      <c r="Q1846" s="236">
        <v>0.01363</v>
      </c>
      <c r="R1846" s="236">
        <f>Q1846*H1846</f>
        <v>2.8622999999999998</v>
      </c>
      <c r="S1846" s="236">
        <v>0</v>
      </c>
      <c r="T1846" s="237">
        <f>S1846*H1846</f>
        <v>0</v>
      </c>
      <c r="U1846" s="39"/>
      <c r="V1846" s="39"/>
      <c r="W1846" s="39"/>
      <c r="X1846" s="39"/>
      <c r="Y1846" s="39"/>
      <c r="Z1846" s="39"/>
      <c r="AA1846" s="39"/>
      <c r="AB1846" s="39"/>
      <c r="AC1846" s="39"/>
      <c r="AD1846" s="39"/>
      <c r="AE1846" s="39"/>
      <c r="AR1846" s="238" t="s">
        <v>277</v>
      </c>
      <c r="AT1846" s="238" t="s">
        <v>166</v>
      </c>
      <c r="AU1846" s="238" t="s">
        <v>82</v>
      </c>
      <c r="AY1846" s="18" t="s">
        <v>164</v>
      </c>
      <c r="BE1846" s="239">
        <f>IF(N1846="základní",J1846,0)</f>
        <v>0</v>
      </c>
      <c r="BF1846" s="239">
        <f>IF(N1846="snížená",J1846,0)</f>
        <v>0</v>
      </c>
      <c r="BG1846" s="239">
        <f>IF(N1846="zákl. přenesená",J1846,0)</f>
        <v>0</v>
      </c>
      <c r="BH1846" s="239">
        <f>IF(N1846="sníž. přenesená",J1846,0)</f>
        <v>0</v>
      </c>
      <c r="BI1846" s="239">
        <f>IF(N1846="nulová",J1846,0)</f>
        <v>0</v>
      </c>
      <c r="BJ1846" s="18" t="s">
        <v>80</v>
      </c>
      <c r="BK1846" s="239">
        <f>ROUND(I1846*H1846,2)</f>
        <v>0</v>
      </c>
      <c r="BL1846" s="18" t="s">
        <v>277</v>
      </c>
      <c r="BM1846" s="238" t="s">
        <v>1728</v>
      </c>
    </row>
    <row r="1847" s="2" customFormat="1">
      <c r="A1847" s="39"/>
      <c r="B1847" s="40"/>
      <c r="C1847" s="41"/>
      <c r="D1847" s="240" t="s">
        <v>173</v>
      </c>
      <c r="E1847" s="41"/>
      <c r="F1847" s="241" t="s">
        <v>1727</v>
      </c>
      <c r="G1847" s="41"/>
      <c r="H1847" s="41"/>
      <c r="I1847" s="147"/>
      <c r="J1847" s="41"/>
      <c r="K1847" s="41"/>
      <c r="L1847" s="45"/>
      <c r="M1847" s="242"/>
      <c r="N1847" s="243"/>
      <c r="O1847" s="85"/>
      <c r="P1847" s="85"/>
      <c r="Q1847" s="85"/>
      <c r="R1847" s="85"/>
      <c r="S1847" s="85"/>
      <c r="T1847" s="86"/>
      <c r="U1847" s="39"/>
      <c r="V1847" s="39"/>
      <c r="W1847" s="39"/>
      <c r="X1847" s="39"/>
      <c r="Y1847" s="39"/>
      <c r="Z1847" s="39"/>
      <c r="AA1847" s="39"/>
      <c r="AB1847" s="39"/>
      <c r="AC1847" s="39"/>
      <c r="AD1847" s="39"/>
      <c r="AE1847" s="39"/>
      <c r="AT1847" s="18" t="s">
        <v>173</v>
      </c>
      <c r="AU1847" s="18" t="s">
        <v>82</v>
      </c>
    </row>
    <row r="1848" s="13" customFormat="1">
      <c r="A1848" s="13"/>
      <c r="B1848" s="244"/>
      <c r="C1848" s="245"/>
      <c r="D1848" s="240" t="s">
        <v>174</v>
      </c>
      <c r="E1848" s="246" t="s">
        <v>21</v>
      </c>
      <c r="F1848" s="247" t="s">
        <v>1729</v>
      </c>
      <c r="G1848" s="245"/>
      <c r="H1848" s="246" t="s">
        <v>21</v>
      </c>
      <c r="I1848" s="248"/>
      <c r="J1848" s="245"/>
      <c r="K1848" s="245"/>
      <c r="L1848" s="249"/>
      <c r="M1848" s="250"/>
      <c r="N1848" s="251"/>
      <c r="O1848" s="251"/>
      <c r="P1848" s="251"/>
      <c r="Q1848" s="251"/>
      <c r="R1848" s="251"/>
      <c r="S1848" s="251"/>
      <c r="T1848" s="252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53" t="s">
        <v>174</v>
      </c>
      <c r="AU1848" s="253" t="s">
        <v>82</v>
      </c>
      <c r="AV1848" s="13" t="s">
        <v>80</v>
      </c>
      <c r="AW1848" s="13" t="s">
        <v>34</v>
      </c>
      <c r="AX1848" s="13" t="s">
        <v>73</v>
      </c>
      <c r="AY1848" s="253" t="s">
        <v>164</v>
      </c>
    </row>
    <row r="1849" s="13" customFormat="1">
      <c r="A1849" s="13"/>
      <c r="B1849" s="244"/>
      <c r="C1849" s="245"/>
      <c r="D1849" s="240" t="s">
        <v>174</v>
      </c>
      <c r="E1849" s="246" t="s">
        <v>21</v>
      </c>
      <c r="F1849" s="247" t="s">
        <v>1730</v>
      </c>
      <c r="G1849" s="245"/>
      <c r="H1849" s="246" t="s">
        <v>21</v>
      </c>
      <c r="I1849" s="248"/>
      <c r="J1849" s="245"/>
      <c r="K1849" s="245"/>
      <c r="L1849" s="249"/>
      <c r="M1849" s="250"/>
      <c r="N1849" s="251"/>
      <c r="O1849" s="251"/>
      <c r="P1849" s="251"/>
      <c r="Q1849" s="251"/>
      <c r="R1849" s="251"/>
      <c r="S1849" s="251"/>
      <c r="T1849" s="252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53" t="s">
        <v>174</v>
      </c>
      <c r="AU1849" s="253" t="s">
        <v>82</v>
      </c>
      <c r="AV1849" s="13" t="s">
        <v>80</v>
      </c>
      <c r="AW1849" s="13" t="s">
        <v>34</v>
      </c>
      <c r="AX1849" s="13" t="s">
        <v>73</v>
      </c>
      <c r="AY1849" s="253" t="s">
        <v>164</v>
      </c>
    </row>
    <row r="1850" s="13" customFormat="1">
      <c r="A1850" s="13"/>
      <c r="B1850" s="244"/>
      <c r="C1850" s="245"/>
      <c r="D1850" s="240" t="s">
        <v>174</v>
      </c>
      <c r="E1850" s="246" t="s">
        <v>21</v>
      </c>
      <c r="F1850" s="247" t="s">
        <v>1621</v>
      </c>
      <c r="G1850" s="245"/>
      <c r="H1850" s="246" t="s">
        <v>21</v>
      </c>
      <c r="I1850" s="248"/>
      <c r="J1850" s="245"/>
      <c r="K1850" s="245"/>
      <c r="L1850" s="249"/>
      <c r="M1850" s="250"/>
      <c r="N1850" s="251"/>
      <c r="O1850" s="251"/>
      <c r="P1850" s="251"/>
      <c r="Q1850" s="251"/>
      <c r="R1850" s="251"/>
      <c r="S1850" s="251"/>
      <c r="T1850" s="252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53" t="s">
        <v>174</v>
      </c>
      <c r="AU1850" s="253" t="s">
        <v>82</v>
      </c>
      <c r="AV1850" s="13" t="s">
        <v>80</v>
      </c>
      <c r="AW1850" s="13" t="s">
        <v>34</v>
      </c>
      <c r="AX1850" s="13" t="s">
        <v>73</v>
      </c>
      <c r="AY1850" s="253" t="s">
        <v>164</v>
      </c>
    </row>
    <row r="1851" s="13" customFormat="1">
      <c r="A1851" s="13"/>
      <c r="B1851" s="244"/>
      <c r="C1851" s="245"/>
      <c r="D1851" s="240" t="s">
        <v>174</v>
      </c>
      <c r="E1851" s="246" t="s">
        <v>21</v>
      </c>
      <c r="F1851" s="247" t="s">
        <v>1731</v>
      </c>
      <c r="G1851" s="245"/>
      <c r="H1851" s="246" t="s">
        <v>21</v>
      </c>
      <c r="I1851" s="248"/>
      <c r="J1851" s="245"/>
      <c r="K1851" s="245"/>
      <c r="L1851" s="249"/>
      <c r="M1851" s="250"/>
      <c r="N1851" s="251"/>
      <c r="O1851" s="251"/>
      <c r="P1851" s="251"/>
      <c r="Q1851" s="251"/>
      <c r="R1851" s="251"/>
      <c r="S1851" s="251"/>
      <c r="T1851" s="252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53" t="s">
        <v>174</v>
      </c>
      <c r="AU1851" s="253" t="s">
        <v>82</v>
      </c>
      <c r="AV1851" s="13" t="s">
        <v>80</v>
      </c>
      <c r="AW1851" s="13" t="s">
        <v>34</v>
      </c>
      <c r="AX1851" s="13" t="s">
        <v>73</v>
      </c>
      <c r="AY1851" s="253" t="s">
        <v>164</v>
      </c>
    </row>
    <row r="1852" s="14" customFormat="1">
      <c r="A1852" s="14"/>
      <c r="B1852" s="254"/>
      <c r="C1852" s="255"/>
      <c r="D1852" s="240" t="s">
        <v>174</v>
      </c>
      <c r="E1852" s="256" t="s">
        <v>21</v>
      </c>
      <c r="F1852" s="257" t="s">
        <v>1732</v>
      </c>
      <c r="G1852" s="255"/>
      <c r="H1852" s="258">
        <v>210</v>
      </c>
      <c r="I1852" s="259"/>
      <c r="J1852" s="255"/>
      <c r="K1852" s="255"/>
      <c r="L1852" s="260"/>
      <c r="M1852" s="261"/>
      <c r="N1852" s="262"/>
      <c r="O1852" s="262"/>
      <c r="P1852" s="262"/>
      <c r="Q1852" s="262"/>
      <c r="R1852" s="262"/>
      <c r="S1852" s="262"/>
      <c r="T1852" s="263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64" t="s">
        <v>174</v>
      </c>
      <c r="AU1852" s="264" t="s">
        <v>82</v>
      </c>
      <c r="AV1852" s="14" t="s">
        <v>82</v>
      </c>
      <c r="AW1852" s="14" t="s">
        <v>34</v>
      </c>
      <c r="AX1852" s="14" t="s">
        <v>80</v>
      </c>
      <c r="AY1852" s="264" t="s">
        <v>164</v>
      </c>
    </row>
    <row r="1853" s="2" customFormat="1" ht="21.75" customHeight="1">
      <c r="A1853" s="39"/>
      <c r="B1853" s="40"/>
      <c r="C1853" s="227" t="s">
        <v>1733</v>
      </c>
      <c r="D1853" s="227" t="s">
        <v>166</v>
      </c>
      <c r="E1853" s="228" t="s">
        <v>1734</v>
      </c>
      <c r="F1853" s="229" t="s">
        <v>1735</v>
      </c>
      <c r="G1853" s="230" t="s">
        <v>253</v>
      </c>
      <c r="H1853" s="231">
        <v>65</v>
      </c>
      <c r="I1853" s="232"/>
      <c r="J1853" s="233">
        <f>ROUND(I1853*H1853,2)</f>
        <v>0</v>
      </c>
      <c r="K1853" s="229" t="s">
        <v>170</v>
      </c>
      <c r="L1853" s="45"/>
      <c r="M1853" s="234" t="s">
        <v>21</v>
      </c>
      <c r="N1853" s="235" t="s">
        <v>44</v>
      </c>
      <c r="O1853" s="85"/>
      <c r="P1853" s="236">
        <f>O1853*H1853</f>
        <v>0</v>
      </c>
      <c r="Q1853" s="236">
        <v>0.02733</v>
      </c>
      <c r="R1853" s="236">
        <f>Q1853*H1853</f>
        <v>1.7764500000000001</v>
      </c>
      <c r="S1853" s="236">
        <v>0</v>
      </c>
      <c r="T1853" s="237">
        <f>S1853*H1853</f>
        <v>0</v>
      </c>
      <c r="U1853" s="39"/>
      <c r="V1853" s="39"/>
      <c r="W1853" s="39"/>
      <c r="X1853" s="39"/>
      <c r="Y1853" s="39"/>
      <c r="Z1853" s="39"/>
      <c r="AA1853" s="39"/>
      <c r="AB1853" s="39"/>
      <c r="AC1853" s="39"/>
      <c r="AD1853" s="39"/>
      <c r="AE1853" s="39"/>
      <c r="AR1853" s="238" t="s">
        <v>277</v>
      </c>
      <c r="AT1853" s="238" t="s">
        <v>166</v>
      </c>
      <c r="AU1853" s="238" t="s">
        <v>82</v>
      </c>
      <c r="AY1853" s="18" t="s">
        <v>164</v>
      </c>
      <c r="BE1853" s="239">
        <f>IF(N1853="základní",J1853,0)</f>
        <v>0</v>
      </c>
      <c r="BF1853" s="239">
        <f>IF(N1853="snížená",J1853,0)</f>
        <v>0</v>
      </c>
      <c r="BG1853" s="239">
        <f>IF(N1853="zákl. přenesená",J1853,0)</f>
        <v>0</v>
      </c>
      <c r="BH1853" s="239">
        <f>IF(N1853="sníž. přenesená",J1853,0)</f>
        <v>0</v>
      </c>
      <c r="BI1853" s="239">
        <f>IF(N1853="nulová",J1853,0)</f>
        <v>0</v>
      </c>
      <c r="BJ1853" s="18" t="s">
        <v>80</v>
      </c>
      <c r="BK1853" s="239">
        <f>ROUND(I1853*H1853,2)</f>
        <v>0</v>
      </c>
      <c r="BL1853" s="18" t="s">
        <v>277</v>
      </c>
      <c r="BM1853" s="238" t="s">
        <v>1736</v>
      </c>
    </row>
    <row r="1854" s="2" customFormat="1">
      <c r="A1854" s="39"/>
      <c r="B1854" s="40"/>
      <c r="C1854" s="41"/>
      <c r="D1854" s="240" t="s">
        <v>173</v>
      </c>
      <c r="E1854" s="41"/>
      <c r="F1854" s="241" t="s">
        <v>1735</v>
      </c>
      <c r="G1854" s="41"/>
      <c r="H1854" s="41"/>
      <c r="I1854" s="147"/>
      <c r="J1854" s="41"/>
      <c r="K1854" s="41"/>
      <c r="L1854" s="45"/>
      <c r="M1854" s="242"/>
      <c r="N1854" s="243"/>
      <c r="O1854" s="85"/>
      <c r="P1854" s="85"/>
      <c r="Q1854" s="85"/>
      <c r="R1854" s="85"/>
      <c r="S1854" s="85"/>
      <c r="T1854" s="86"/>
      <c r="U1854" s="39"/>
      <c r="V1854" s="39"/>
      <c r="W1854" s="39"/>
      <c r="X1854" s="39"/>
      <c r="Y1854" s="39"/>
      <c r="Z1854" s="39"/>
      <c r="AA1854" s="39"/>
      <c r="AB1854" s="39"/>
      <c r="AC1854" s="39"/>
      <c r="AD1854" s="39"/>
      <c r="AE1854" s="39"/>
      <c r="AT1854" s="18" t="s">
        <v>173</v>
      </c>
      <c r="AU1854" s="18" t="s">
        <v>82</v>
      </c>
    </row>
    <row r="1855" s="2" customFormat="1" ht="21.75" customHeight="1">
      <c r="A1855" s="39"/>
      <c r="B1855" s="40"/>
      <c r="C1855" s="227" t="s">
        <v>1737</v>
      </c>
      <c r="D1855" s="227" t="s">
        <v>166</v>
      </c>
      <c r="E1855" s="228" t="s">
        <v>1738</v>
      </c>
      <c r="F1855" s="229" t="s">
        <v>1739</v>
      </c>
      <c r="G1855" s="230" t="s">
        <v>169</v>
      </c>
      <c r="H1855" s="231">
        <v>3.2490000000000001</v>
      </c>
      <c r="I1855" s="232"/>
      <c r="J1855" s="233">
        <f>ROUND(I1855*H1855,2)</f>
        <v>0</v>
      </c>
      <c r="K1855" s="229" t="s">
        <v>170</v>
      </c>
      <c r="L1855" s="45"/>
      <c r="M1855" s="234" t="s">
        <v>21</v>
      </c>
      <c r="N1855" s="235" t="s">
        <v>44</v>
      </c>
      <c r="O1855" s="85"/>
      <c r="P1855" s="236">
        <f>O1855*H1855</f>
        <v>0</v>
      </c>
      <c r="Q1855" s="236">
        <v>0.00189</v>
      </c>
      <c r="R1855" s="236">
        <f>Q1855*H1855</f>
        <v>0.0061406100000000003</v>
      </c>
      <c r="S1855" s="236">
        <v>0</v>
      </c>
      <c r="T1855" s="237">
        <f>S1855*H1855</f>
        <v>0</v>
      </c>
      <c r="U1855" s="39"/>
      <c r="V1855" s="39"/>
      <c r="W1855" s="39"/>
      <c r="X1855" s="39"/>
      <c r="Y1855" s="39"/>
      <c r="Z1855" s="39"/>
      <c r="AA1855" s="39"/>
      <c r="AB1855" s="39"/>
      <c r="AC1855" s="39"/>
      <c r="AD1855" s="39"/>
      <c r="AE1855" s="39"/>
      <c r="AR1855" s="238" t="s">
        <v>277</v>
      </c>
      <c r="AT1855" s="238" t="s">
        <v>166</v>
      </c>
      <c r="AU1855" s="238" t="s">
        <v>82</v>
      </c>
      <c r="AY1855" s="18" t="s">
        <v>164</v>
      </c>
      <c r="BE1855" s="239">
        <f>IF(N1855="základní",J1855,0)</f>
        <v>0</v>
      </c>
      <c r="BF1855" s="239">
        <f>IF(N1855="snížená",J1855,0)</f>
        <v>0</v>
      </c>
      <c r="BG1855" s="239">
        <f>IF(N1855="zákl. přenesená",J1855,0)</f>
        <v>0</v>
      </c>
      <c r="BH1855" s="239">
        <f>IF(N1855="sníž. přenesená",J1855,0)</f>
        <v>0</v>
      </c>
      <c r="BI1855" s="239">
        <f>IF(N1855="nulová",J1855,0)</f>
        <v>0</v>
      </c>
      <c r="BJ1855" s="18" t="s">
        <v>80</v>
      </c>
      <c r="BK1855" s="239">
        <f>ROUND(I1855*H1855,2)</f>
        <v>0</v>
      </c>
      <c r="BL1855" s="18" t="s">
        <v>277</v>
      </c>
      <c r="BM1855" s="238" t="s">
        <v>1740</v>
      </c>
    </row>
    <row r="1856" s="2" customFormat="1">
      <c r="A1856" s="39"/>
      <c r="B1856" s="40"/>
      <c r="C1856" s="41"/>
      <c r="D1856" s="240" t="s">
        <v>173</v>
      </c>
      <c r="E1856" s="41"/>
      <c r="F1856" s="241" t="s">
        <v>1739</v>
      </c>
      <c r="G1856" s="41"/>
      <c r="H1856" s="41"/>
      <c r="I1856" s="147"/>
      <c r="J1856" s="41"/>
      <c r="K1856" s="41"/>
      <c r="L1856" s="45"/>
      <c r="M1856" s="242"/>
      <c r="N1856" s="243"/>
      <c r="O1856" s="85"/>
      <c r="P1856" s="85"/>
      <c r="Q1856" s="85"/>
      <c r="R1856" s="85"/>
      <c r="S1856" s="85"/>
      <c r="T1856" s="86"/>
      <c r="U1856" s="39"/>
      <c r="V1856" s="39"/>
      <c r="W1856" s="39"/>
      <c r="X1856" s="39"/>
      <c r="Y1856" s="39"/>
      <c r="Z1856" s="39"/>
      <c r="AA1856" s="39"/>
      <c r="AB1856" s="39"/>
      <c r="AC1856" s="39"/>
      <c r="AD1856" s="39"/>
      <c r="AE1856" s="39"/>
      <c r="AT1856" s="18" t="s">
        <v>173</v>
      </c>
      <c r="AU1856" s="18" t="s">
        <v>82</v>
      </c>
    </row>
    <row r="1857" s="13" customFormat="1">
      <c r="A1857" s="13"/>
      <c r="B1857" s="244"/>
      <c r="C1857" s="245"/>
      <c r="D1857" s="240" t="s">
        <v>174</v>
      </c>
      <c r="E1857" s="246" t="s">
        <v>21</v>
      </c>
      <c r="F1857" s="247" t="s">
        <v>1741</v>
      </c>
      <c r="G1857" s="245"/>
      <c r="H1857" s="246" t="s">
        <v>21</v>
      </c>
      <c r="I1857" s="248"/>
      <c r="J1857" s="245"/>
      <c r="K1857" s="245"/>
      <c r="L1857" s="249"/>
      <c r="M1857" s="250"/>
      <c r="N1857" s="251"/>
      <c r="O1857" s="251"/>
      <c r="P1857" s="251"/>
      <c r="Q1857" s="251"/>
      <c r="R1857" s="251"/>
      <c r="S1857" s="251"/>
      <c r="T1857" s="252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53" t="s">
        <v>174</v>
      </c>
      <c r="AU1857" s="253" t="s">
        <v>82</v>
      </c>
      <c r="AV1857" s="13" t="s">
        <v>80</v>
      </c>
      <c r="AW1857" s="13" t="s">
        <v>34</v>
      </c>
      <c r="AX1857" s="13" t="s">
        <v>73</v>
      </c>
      <c r="AY1857" s="253" t="s">
        <v>164</v>
      </c>
    </row>
    <row r="1858" s="14" customFormat="1">
      <c r="A1858" s="14"/>
      <c r="B1858" s="254"/>
      <c r="C1858" s="255"/>
      <c r="D1858" s="240" t="s">
        <v>174</v>
      </c>
      <c r="E1858" s="256" t="s">
        <v>21</v>
      </c>
      <c r="F1858" s="257" t="s">
        <v>1742</v>
      </c>
      <c r="G1858" s="255"/>
      <c r="H1858" s="258">
        <v>3.2490000000000001</v>
      </c>
      <c r="I1858" s="259"/>
      <c r="J1858" s="255"/>
      <c r="K1858" s="255"/>
      <c r="L1858" s="260"/>
      <c r="M1858" s="261"/>
      <c r="N1858" s="262"/>
      <c r="O1858" s="262"/>
      <c r="P1858" s="262"/>
      <c r="Q1858" s="262"/>
      <c r="R1858" s="262"/>
      <c r="S1858" s="262"/>
      <c r="T1858" s="263"/>
      <c r="U1858" s="14"/>
      <c r="V1858" s="14"/>
      <c r="W1858" s="14"/>
      <c r="X1858" s="14"/>
      <c r="Y1858" s="14"/>
      <c r="Z1858" s="14"/>
      <c r="AA1858" s="14"/>
      <c r="AB1858" s="14"/>
      <c r="AC1858" s="14"/>
      <c r="AD1858" s="14"/>
      <c r="AE1858" s="14"/>
      <c r="AT1858" s="264" t="s">
        <v>174</v>
      </c>
      <c r="AU1858" s="264" t="s">
        <v>82</v>
      </c>
      <c r="AV1858" s="14" t="s">
        <v>82</v>
      </c>
      <c r="AW1858" s="14" t="s">
        <v>34</v>
      </c>
      <c r="AX1858" s="14" t="s">
        <v>80</v>
      </c>
      <c r="AY1858" s="264" t="s">
        <v>164</v>
      </c>
    </row>
    <row r="1859" s="2" customFormat="1" ht="21.75" customHeight="1">
      <c r="A1859" s="39"/>
      <c r="B1859" s="40"/>
      <c r="C1859" s="227" t="s">
        <v>1743</v>
      </c>
      <c r="D1859" s="227" t="s">
        <v>166</v>
      </c>
      <c r="E1859" s="228" t="s">
        <v>1744</v>
      </c>
      <c r="F1859" s="229" t="s">
        <v>1745</v>
      </c>
      <c r="G1859" s="230" t="s">
        <v>169</v>
      </c>
      <c r="H1859" s="231">
        <v>89.614000000000004</v>
      </c>
      <c r="I1859" s="232"/>
      <c r="J1859" s="233">
        <f>ROUND(I1859*H1859,2)</f>
        <v>0</v>
      </c>
      <c r="K1859" s="229" t="s">
        <v>170</v>
      </c>
      <c r="L1859" s="45"/>
      <c r="M1859" s="234" t="s">
        <v>21</v>
      </c>
      <c r="N1859" s="235" t="s">
        <v>44</v>
      </c>
      <c r="O1859" s="85"/>
      <c r="P1859" s="236">
        <f>O1859*H1859</f>
        <v>0</v>
      </c>
      <c r="Q1859" s="236">
        <v>0.00108</v>
      </c>
      <c r="R1859" s="236">
        <f>Q1859*H1859</f>
        <v>0.09678312</v>
      </c>
      <c r="S1859" s="236">
        <v>0</v>
      </c>
      <c r="T1859" s="237">
        <f>S1859*H1859</f>
        <v>0</v>
      </c>
      <c r="U1859" s="39"/>
      <c r="V1859" s="39"/>
      <c r="W1859" s="39"/>
      <c r="X1859" s="39"/>
      <c r="Y1859" s="39"/>
      <c r="Z1859" s="39"/>
      <c r="AA1859" s="39"/>
      <c r="AB1859" s="39"/>
      <c r="AC1859" s="39"/>
      <c r="AD1859" s="39"/>
      <c r="AE1859" s="39"/>
      <c r="AR1859" s="238" t="s">
        <v>277</v>
      </c>
      <c r="AT1859" s="238" t="s">
        <v>166</v>
      </c>
      <c r="AU1859" s="238" t="s">
        <v>82</v>
      </c>
      <c r="AY1859" s="18" t="s">
        <v>164</v>
      </c>
      <c r="BE1859" s="239">
        <f>IF(N1859="základní",J1859,0)</f>
        <v>0</v>
      </c>
      <c r="BF1859" s="239">
        <f>IF(N1859="snížená",J1859,0)</f>
        <v>0</v>
      </c>
      <c r="BG1859" s="239">
        <f>IF(N1859="zákl. přenesená",J1859,0)</f>
        <v>0</v>
      </c>
      <c r="BH1859" s="239">
        <f>IF(N1859="sníž. přenesená",J1859,0)</f>
        <v>0</v>
      </c>
      <c r="BI1859" s="239">
        <f>IF(N1859="nulová",J1859,0)</f>
        <v>0</v>
      </c>
      <c r="BJ1859" s="18" t="s">
        <v>80</v>
      </c>
      <c r="BK1859" s="239">
        <f>ROUND(I1859*H1859,2)</f>
        <v>0</v>
      </c>
      <c r="BL1859" s="18" t="s">
        <v>277</v>
      </c>
      <c r="BM1859" s="238" t="s">
        <v>1746</v>
      </c>
    </row>
    <row r="1860" s="2" customFormat="1">
      <c r="A1860" s="39"/>
      <c r="B1860" s="40"/>
      <c r="C1860" s="41"/>
      <c r="D1860" s="240" t="s">
        <v>173</v>
      </c>
      <c r="E1860" s="41"/>
      <c r="F1860" s="241" t="s">
        <v>1745</v>
      </c>
      <c r="G1860" s="41"/>
      <c r="H1860" s="41"/>
      <c r="I1860" s="147"/>
      <c r="J1860" s="41"/>
      <c r="K1860" s="41"/>
      <c r="L1860" s="45"/>
      <c r="M1860" s="242"/>
      <c r="N1860" s="243"/>
      <c r="O1860" s="85"/>
      <c r="P1860" s="85"/>
      <c r="Q1860" s="85"/>
      <c r="R1860" s="85"/>
      <c r="S1860" s="85"/>
      <c r="T1860" s="86"/>
      <c r="U1860" s="39"/>
      <c r="V1860" s="39"/>
      <c r="W1860" s="39"/>
      <c r="X1860" s="39"/>
      <c r="Y1860" s="39"/>
      <c r="Z1860" s="39"/>
      <c r="AA1860" s="39"/>
      <c r="AB1860" s="39"/>
      <c r="AC1860" s="39"/>
      <c r="AD1860" s="39"/>
      <c r="AE1860" s="39"/>
      <c r="AT1860" s="18" t="s">
        <v>173</v>
      </c>
      <c r="AU1860" s="18" t="s">
        <v>82</v>
      </c>
    </row>
    <row r="1861" s="13" customFormat="1">
      <c r="A1861" s="13"/>
      <c r="B1861" s="244"/>
      <c r="C1861" s="245"/>
      <c r="D1861" s="240" t="s">
        <v>174</v>
      </c>
      <c r="E1861" s="246" t="s">
        <v>21</v>
      </c>
      <c r="F1861" s="247" t="s">
        <v>1747</v>
      </c>
      <c r="G1861" s="245"/>
      <c r="H1861" s="246" t="s">
        <v>21</v>
      </c>
      <c r="I1861" s="248"/>
      <c r="J1861" s="245"/>
      <c r="K1861" s="245"/>
      <c r="L1861" s="249"/>
      <c r="M1861" s="250"/>
      <c r="N1861" s="251"/>
      <c r="O1861" s="251"/>
      <c r="P1861" s="251"/>
      <c r="Q1861" s="251"/>
      <c r="R1861" s="251"/>
      <c r="S1861" s="251"/>
      <c r="T1861" s="252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53" t="s">
        <v>174</v>
      </c>
      <c r="AU1861" s="253" t="s">
        <v>82</v>
      </c>
      <c r="AV1861" s="13" t="s">
        <v>80</v>
      </c>
      <c r="AW1861" s="13" t="s">
        <v>34</v>
      </c>
      <c r="AX1861" s="13" t="s">
        <v>73</v>
      </c>
      <c r="AY1861" s="253" t="s">
        <v>164</v>
      </c>
    </row>
    <row r="1862" s="14" customFormat="1">
      <c r="A1862" s="14"/>
      <c r="B1862" s="254"/>
      <c r="C1862" s="255"/>
      <c r="D1862" s="240" t="s">
        <v>174</v>
      </c>
      <c r="E1862" s="256" t="s">
        <v>21</v>
      </c>
      <c r="F1862" s="257" t="s">
        <v>1748</v>
      </c>
      <c r="G1862" s="255"/>
      <c r="H1862" s="258">
        <v>29.064</v>
      </c>
      <c r="I1862" s="259"/>
      <c r="J1862" s="255"/>
      <c r="K1862" s="255"/>
      <c r="L1862" s="260"/>
      <c r="M1862" s="261"/>
      <c r="N1862" s="262"/>
      <c r="O1862" s="262"/>
      <c r="P1862" s="262"/>
      <c r="Q1862" s="262"/>
      <c r="R1862" s="262"/>
      <c r="S1862" s="262"/>
      <c r="T1862" s="263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64" t="s">
        <v>174</v>
      </c>
      <c r="AU1862" s="264" t="s">
        <v>82</v>
      </c>
      <c r="AV1862" s="14" t="s">
        <v>82</v>
      </c>
      <c r="AW1862" s="14" t="s">
        <v>34</v>
      </c>
      <c r="AX1862" s="14" t="s">
        <v>73</v>
      </c>
      <c r="AY1862" s="264" t="s">
        <v>164</v>
      </c>
    </row>
    <row r="1863" s="14" customFormat="1">
      <c r="A1863" s="14"/>
      <c r="B1863" s="254"/>
      <c r="C1863" s="255"/>
      <c r="D1863" s="240" t="s">
        <v>174</v>
      </c>
      <c r="E1863" s="256" t="s">
        <v>21</v>
      </c>
      <c r="F1863" s="257" t="s">
        <v>1749</v>
      </c>
      <c r="G1863" s="255"/>
      <c r="H1863" s="258">
        <v>37.799999999999997</v>
      </c>
      <c r="I1863" s="259"/>
      <c r="J1863" s="255"/>
      <c r="K1863" s="255"/>
      <c r="L1863" s="260"/>
      <c r="M1863" s="261"/>
      <c r="N1863" s="262"/>
      <c r="O1863" s="262"/>
      <c r="P1863" s="262"/>
      <c r="Q1863" s="262"/>
      <c r="R1863" s="262"/>
      <c r="S1863" s="262"/>
      <c r="T1863" s="263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64" t="s">
        <v>174</v>
      </c>
      <c r="AU1863" s="264" t="s">
        <v>82</v>
      </c>
      <c r="AV1863" s="14" t="s">
        <v>82</v>
      </c>
      <c r="AW1863" s="14" t="s">
        <v>34</v>
      </c>
      <c r="AX1863" s="14" t="s">
        <v>73</v>
      </c>
      <c r="AY1863" s="264" t="s">
        <v>164</v>
      </c>
    </row>
    <row r="1864" s="14" customFormat="1">
      <c r="A1864" s="14"/>
      <c r="B1864" s="254"/>
      <c r="C1864" s="255"/>
      <c r="D1864" s="240" t="s">
        <v>174</v>
      </c>
      <c r="E1864" s="256" t="s">
        <v>21</v>
      </c>
      <c r="F1864" s="257" t="s">
        <v>1750</v>
      </c>
      <c r="G1864" s="255"/>
      <c r="H1864" s="258">
        <v>22.75</v>
      </c>
      <c r="I1864" s="259"/>
      <c r="J1864" s="255"/>
      <c r="K1864" s="255"/>
      <c r="L1864" s="260"/>
      <c r="M1864" s="261"/>
      <c r="N1864" s="262"/>
      <c r="O1864" s="262"/>
      <c r="P1864" s="262"/>
      <c r="Q1864" s="262"/>
      <c r="R1864" s="262"/>
      <c r="S1864" s="262"/>
      <c r="T1864" s="263"/>
      <c r="U1864" s="14"/>
      <c r="V1864" s="14"/>
      <c r="W1864" s="14"/>
      <c r="X1864" s="14"/>
      <c r="Y1864" s="14"/>
      <c r="Z1864" s="14"/>
      <c r="AA1864" s="14"/>
      <c r="AB1864" s="14"/>
      <c r="AC1864" s="14"/>
      <c r="AD1864" s="14"/>
      <c r="AE1864" s="14"/>
      <c r="AT1864" s="264" t="s">
        <v>174</v>
      </c>
      <c r="AU1864" s="264" t="s">
        <v>82</v>
      </c>
      <c r="AV1864" s="14" t="s">
        <v>82</v>
      </c>
      <c r="AW1864" s="14" t="s">
        <v>34</v>
      </c>
      <c r="AX1864" s="14" t="s">
        <v>73</v>
      </c>
      <c r="AY1864" s="264" t="s">
        <v>164</v>
      </c>
    </row>
    <row r="1865" s="15" customFormat="1">
      <c r="A1865" s="15"/>
      <c r="B1865" s="276"/>
      <c r="C1865" s="277"/>
      <c r="D1865" s="240" t="s">
        <v>174</v>
      </c>
      <c r="E1865" s="278" t="s">
        <v>21</v>
      </c>
      <c r="F1865" s="279" t="s">
        <v>225</v>
      </c>
      <c r="G1865" s="277"/>
      <c r="H1865" s="280">
        <v>89.614000000000004</v>
      </c>
      <c r="I1865" s="281"/>
      <c r="J1865" s="277"/>
      <c r="K1865" s="277"/>
      <c r="L1865" s="282"/>
      <c r="M1865" s="283"/>
      <c r="N1865" s="284"/>
      <c r="O1865" s="284"/>
      <c r="P1865" s="284"/>
      <c r="Q1865" s="284"/>
      <c r="R1865" s="284"/>
      <c r="S1865" s="284"/>
      <c r="T1865" s="285"/>
      <c r="U1865" s="15"/>
      <c r="V1865" s="15"/>
      <c r="W1865" s="15"/>
      <c r="X1865" s="15"/>
      <c r="Y1865" s="15"/>
      <c r="Z1865" s="15"/>
      <c r="AA1865" s="15"/>
      <c r="AB1865" s="15"/>
      <c r="AC1865" s="15"/>
      <c r="AD1865" s="15"/>
      <c r="AE1865" s="15"/>
      <c r="AT1865" s="286" t="s">
        <v>174</v>
      </c>
      <c r="AU1865" s="286" t="s">
        <v>82</v>
      </c>
      <c r="AV1865" s="15" t="s">
        <v>171</v>
      </c>
      <c r="AW1865" s="15" t="s">
        <v>34</v>
      </c>
      <c r="AX1865" s="15" t="s">
        <v>80</v>
      </c>
      <c r="AY1865" s="286" t="s">
        <v>164</v>
      </c>
    </row>
    <row r="1866" s="2" customFormat="1" ht="16.5" customHeight="1">
      <c r="A1866" s="39"/>
      <c r="B1866" s="40"/>
      <c r="C1866" s="227" t="s">
        <v>1751</v>
      </c>
      <c r="D1866" s="227" t="s">
        <v>166</v>
      </c>
      <c r="E1866" s="228" t="s">
        <v>1752</v>
      </c>
      <c r="F1866" s="229" t="s">
        <v>1753</v>
      </c>
      <c r="G1866" s="230" t="s">
        <v>169</v>
      </c>
      <c r="H1866" s="231">
        <v>32.313000000000002</v>
      </c>
      <c r="I1866" s="232"/>
      <c r="J1866" s="233">
        <f>ROUND(I1866*H1866,2)</f>
        <v>0</v>
      </c>
      <c r="K1866" s="229" t="s">
        <v>170</v>
      </c>
      <c r="L1866" s="45"/>
      <c r="M1866" s="234" t="s">
        <v>21</v>
      </c>
      <c r="N1866" s="235" t="s">
        <v>44</v>
      </c>
      <c r="O1866" s="85"/>
      <c r="P1866" s="236">
        <f>O1866*H1866</f>
        <v>0</v>
      </c>
      <c r="Q1866" s="236">
        <v>0.023369999999999998</v>
      </c>
      <c r="R1866" s="236">
        <f>Q1866*H1866</f>
        <v>0.75515480999999995</v>
      </c>
      <c r="S1866" s="236">
        <v>0</v>
      </c>
      <c r="T1866" s="237">
        <f>S1866*H1866</f>
        <v>0</v>
      </c>
      <c r="U1866" s="39"/>
      <c r="V1866" s="39"/>
      <c r="W1866" s="39"/>
      <c r="X1866" s="39"/>
      <c r="Y1866" s="39"/>
      <c r="Z1866" s="39"/>
      <c r="AA1866" s="39"/>
      <c r="AB1866" s="39"/>
      <c r="AC1866" s="39"/>
      <c r="AD1866" s="39"/>
      <c r="AE1866" s="39"/>
      <c r="AR1866" s="238" t="s">
        <v>277</v>
      </c>
      <c r="AT1866" s="238" t="s">
        <v>166</v>
      </c>
      <c r="AU1866" s="238" t="s">
        <v>82</v>
      </c>
      <c r="AY1866" s="18" t="s">
        <v>164</v>
      </c>
      <c r="BE1866" s="239">
        <f>IF(N1866="základní",J1866,0)</f>
        <v>0</v>
      </c>
      <c r="BF1866" s="239">
        <f>IF(N1866="snížená",J1866,0)</f>
        <v>0</v>
      </c>
      <c r="BG1866" s="239">
        <f>IF(N1866="zákl. přenesená",J1866,0)</f>
        <v>0</v>
      </c>
      <c r="BH1866" s="239">
        <f>IF(N1866="sníž. přenesená",J1866,0)</f>
        <v>0</v>
      </c>
      <c r="BI1866" s="239">
        <f>IF(N1866="nulová",J1866,0)</f>
        <v>0</v>
      </c>
      <c r="BJ1866" s="18" t="s">
        <v>80</v>
      </c>
      <c r="BK1866" s="239">
        <f>ROUND(I1866*H1866,2)</f>
        <v>0</v>
      </c>
      <c r="BL1866" s="18" t="s">
        <v>277</v>
      </c>
      <c r="BM1866" s="238" t="s">
        <v>1754</v>
      </c>
    </row>
    <row r="1867" s="2" customFormat="1">
      <c r="A1867" s="39"/>
      <c r="B1867" s="40"/>
      <c r="C1867" s="41"/>
      <c r="D1867" s="240" t="s">
        <v>173</v>
      </c>
      <c r="E1867" s="41"/>
      <c r="F1867" s="241" t="s">
        <v>1753</v>
      </c>
      <c r="G1867" s="41"/>
      <c r="H1867" s="41"/>
      <c r="I1867" s="147"/>
      <c r="J1867" s="41"/>
      <c r="K1867" s="41"/>
      <c r="L1867" s="45"/>
      <c r="M1867" s="242"/>
      <c r="N1867" s="243"/>
      <c r="O1867" s="85"/>
      <c r="P1867" s="85"/>
      <c r="Q1867" s="85"/>
      <c r="R1867" s="85"/>
      <c r="S1867" s="85"/>
      <c r="T1867" s="86"/>
      <c r="U1867" s="39"/>
      <c r="V1867" s="39"/>
      <c r="W1867" s="39"/>
      <c r="X1867" s="39"/>
      <c r="Y1867" s="39"/>
      <c r="Z1867" s="39"/>
      <c r="AA1867" s="39"/>
      <c r="AB1867" s="39"/>
      <c r="AC1867" s="39"/>
      <c r="AD1867" s="39"/>
      <c r="AE1867" s="39"/>
      <c r="AT1867" s="18" t="s">
        <v>173</v>
      </c>
      <c r="AU1867" s="18" t="s">
        <v>82</v>
      </c>
    </row>
    <row r="1868" s="14" customFormat="1">
      <c r="A1868" s="14"/>
      <c r="B1868" s="254"/>
      <c r="C1868" s="255"/>
      <c r="D1868" s="240" t="s">
        <v>174</v>
      </c>
      <c r="E1868" s="256" t="s">
        <v>21</v>
      </c>
      <c r="F1868" s="257" t="s">
        <v>1755</v>
      </c>
      <c r="G1868" s="255"/>
      <c r="H1868" s="258">
        <v>32.313000000000002</v>
      </c>
      <c r="I1868" s="259"/>
      <c r="J1868" s="255"/>
      <c r="K1868" s="255"/>
      <c r="L1868" s="260"/>
      <c r="M1868" s="261"/>
      <c r="N1868" s="262"/>
      <c r="O1868" s="262"/>
      <c r="P1868" s="262"/>
      <c r="Q1868" s="262"/>
      <c r="R1868" s="262"/>
      <c r="S1868" s="262"/>
      <c r="T1868" s="263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64" t="s">
        <v>174</v>
      </c>
      <c r="AU1868" s="264" t="s">
        <v>82</v>
      </c>
      <c r="AV1868" s="14" t="s">
        <v>82</v>
      </c>
      <c r="AW1868" s="14" t="s">
        <v>34</v>
      </c>
      <c r="AX1868" s="14" t="s">
        <v>73</v>
      </c>
      <c r="AY1868" s="264" t="s">
        <v>164</v>
      </c>
    </row>
    <row r="1869" s="15" customFormat="1">
      <c r="A1869" s="15"/>
      <c r="B1869" s="276"/>
      <c r="C1869" s="277"/>
      <c r="D1869" s="240" t="s">
        <v>174</v>
      </c>
      <c r="E1869" s="278" t="s">
        <v>21</v>
      </c>
      <c r="F1869" s="279" t="s">
        <v>225</v>
      </c>
      <c r="G1869" s="277"/>
      <c r="H1869" s="280">
        <v>32.313000000000002</v>
      </c>
      <c r="I1869" s="281"/>
      <c r="J1869" s="277"/>
      <c r="K1869" s="277"/>
      <c r="L1869" s="282"/>
      <c r="M1869" s="283"/>
      <c r="N1869" s="284"/>
      <c r="O1869" s="284"/>
      <c r="P1869" s="284"/>
      <c r="Q1869" s="284"/>
      <c r="R1869" s="284"/>
      <c r="S1869" s="284"/>
      <c r="T1869" s="285"/>
      <c r="U1869" s="15"/>
      <c r="V1869" s="15"/>
      <c r="W1869" s="15"/>
      <c r="X1869" s="15"/>
      <c r="Y1869" s="15"/>
      <c r="Z1869" s="15"/>
      <c r="AA1869" s="15"/>
      <c r="AB1869" s="15"/>
      <c r="AC1869" s="15"/>
      <c r="AD1869" s="15"/>
      <c r="AE1869" s="15"/>
      <c r="AT1869" s="286" t="s">
        <v>174</v>
      </c>
      <c r="AU1869" s="286" t="s">
        <v>82</v>
      </c>
      <c r="AV1869" s="15" t="s">
        <v>171</v>
      </c>
      <c r="AW1869" s="15" t="s">
        <v>34</v>
      </c>
      <c r="AX1869" s="15" t="s">
        <v>80</v>
      </c>
      <c r="AY1869" s="286" t="s">
        <v>164</v>
      </c>
    </row>
    <row r="1870" s="2" customFormat="1" ht="21.75" customHeight="1">
      <c r="A1870" s="39"/>
      <c r="B1870" s="40"/>
      <c r="C1870" s="227" t="s">
        <v>1756</v>
      </c>
      <c r="D1870" s="227" t="s">
        <v>166</v>
      </c>
      <c r="E1870" s="228" t="s">
        <v>1757</v>
      </c>
      <c r="F1870" s="229" t="s">
        <v>1758</v>
      </c>
      <c r="G1870" s="230" t="s">
        <v>229</v>
      </c>
      <c r="H1870" s="231">
        <v>18</v>
      </c>
      <c r="I1870" s="232"/>
      <c r="J1870" s="233">
        <f>ROUND(I1870*H1870,2)</f>
        <v>0</v>
      </c>
      <c r="K1870" s="229" t="s">
        <v>170</v>
      </c>
      <c r="L1870" s="45"/>
      <c r="M1870" s="234" t="s">
        <v>21</v>
      </c>
      <c r="N1870" s="235" t="s">
        <v>44</v>
      </c>
      <c r="O1870" s="85"/>
      <c r="P1870" s="236">
        <f>O1870*H1870</f>
        <v>0</v>
      </c>
      <c r="Q1870" s="236">
        <v>0</v>
      </c>
      <c r="R1870" s="236">
        <f>Q1870*H1870</f>
        <v>0</v>
      </c>
      <c r="S1870" s="236">
        <v>0</v>
      </c>
      <c r="T1870" s="237">
        <f>S1870*H1870</f>
        <v>0</v>
      </c>
      <c r="U1870" s="39"/>
      <c r="V1870" s="39"/>
      <c r="W1870" s="39"/>
      <c r="X1870" s="39"/>
      <c r="Y1870" s="39"/>
      <c r="Z1870" s="39"/>
      <c r="AA1870" s="39"/>
      <c r="AB1870" s="39"/>
      <c r="AC1870" s="39"/>
      <c r="AD1870" s="39"/>
      <c r="AE1870" s="39"/>
      <c r="AR1870" s="238" t="s">
        <v>277</v>
      </c>
      <c r="AT1870" s="238" t="s">
        <v>166</v>
      </c>
      <c r="AU1870" s="238" t="s">
        <v>82</v>
      </c>
      <c r="AY1870" s="18" t="s">
        <v>164</v>
      </c>
      <c r="BE1870" s="239">
        <f>IF(N1870="základní",J1870,0)</f>
        <v>0</v>
      </c>
      <c r="BF1870" s="239">
        <f>IF(N1870="snížená",J1870,0)</f>
        <v>0</v>
      </c>
      <c r="BG1870" s="239">
        <f>IF(N1870="zákl. přenesená",J1870,0)</f>
        <v>0</v>
      </c>
      <c r="BH1870" s="239">
        <f>IF(N1870="sníž. přenesená",J1870,0)</f>
        <v>0</v>
      </c>
      <c r="BI1870" s="239">
        <f>IF(N1870="nulová",J1870,0)</f>
        <v>0</v>
      </c>
      <c r="BJ1870" s="18" t="s">
        <v>80</v>
      </c>
      <c r="BK1870" s="239">
        <f>ROUND(I1870*H1870,2)</f>
        <v>0</v>
      </c>
      <c r="BL1870" s="18" t="s">
        <v>277</v>
      </c>
      <c r="BM1870" s="238" t="s">
        <v>1759</v>
      </c>
    </row>
    <row r="1871" s="2" customFormat="1">
      <c r="A1871" s="39"/>
      <c r="B1871" s="40"/>
      <c r="C1871" s="41"/>
      <c r="D1871" s="240" t="s">
        <v>173</v>
      </c>
      <c r="E1871" s="41"/>
      <c r="F1871" s="241" t="s">
        <v>1758</v>
      </c>
      <c r="G1871" s="41"/>
      <c r="H1871" s="41"/>
      <c r="I1871" s="147"/>
      <c r="J1871" s="41"/>
      <c r="K1871" s="41"/>
      <c r="L1871" s="45"/>
      <c r="M1871" s="242"/>
      <c r="N1871" s="243"/>
      <c r="O1871" s="85"/>
      <c r="P1871" s="85"/>
      <c r="Q1871" s="85"/>
      <c r="R1871" s="85"/>
      <c r="S1871" s="85"/>
      <c r="T1871" s="86"/>
      <c r="U1871" s="39"/>
      <c r="V1871" s="39"/>
      <c r="W1871" s="39"/>
      <c r="X1871" s="39"/>
      <c r="Y1871" s="39"/>
      <c r="Z1871" s="39"/>
      <c r="AA1871" s="39"/>
      <c r="AB1871" s="39"/>
      <c r="AC1871" s="39"/>
      <c r="AD1871" s="39"/>
      <c r="AE1871" s="39"/>
      <c r="AT1871" s="18" t="s">
        <v>173</v>
      </c>
      <c r="AU1871" s="18" t="s">
        <v>82</v>
      </c>
    </row>
    <row r="1872" s="13" customFormat="1">
      <c r="A1872" s="13"/>
      <c r="B1872" s="244"/>
      <c r="C1872" s="245"/>
      <c r="D1872" s="240" t="s">
        <v>174</v>
      </c>
      <c r="E1872" s="246" t="s">
        <v>21</v>
      </c>
      <c r="F1872" s="247" t="s">
        <v>1760</v>
      </c>
      <c r="G1872" s="245"/>
      <c r="H1872" s="246" t="s">
        <v>21</v>
      </c>
      <c r="I1872" s="248"/>
      <c r="J1872" s="245"/>
      <c r="K1872" s="245"/>
      <c r="L1872" s="249"/>
      <c r="M1872" s="250"/>
      <c r="N1872" s="251"/>
      <c r="O1872" s="251"/>
      <c r="P1872" s="251"/>
      <c r="Q1872" s="251"/>
      <c r="R1872" s="251"/>
      <c r="S1872" s="251"/>
      <c r="T1872" s="252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53" t="s">
        <v>174</v>
      </c>
      <c r="AU1872" s="253" t="s">
        <v>82</v>
      </c>
      <c r="AV1872" s="13" t="s">
        <v>80</v>
      </c>
      <c r="AW1872" s="13" t="s">
        <v>34</v>
      </c>
      <c r="AX1872" s="13" t="s">
        <v>73</v>
      </c>
      <c r="AY1872" s="253" t="s">
        <v>164</v>
      </c>
    </row>
    <row r="1873" s="14" customFormat="1">
      <c r="A1873" s="14"/>
      <c r="B1873" s="254"/>
      <c r="C1873" s="255"/>
      <c r="D1873" s="240" t="s">
        <v>174</v>
      </c>
      <c r="E1873" s="256" t="s">
        <v>21</v>
      </c>
      <c r="F1873" s="257" t="s">
        <v>294</v>
      </c>
      <c r="G1873" s="255"/>
      <c r="H1873" s="258">
        <v>18</v>
      </c>
      <c r="I1873" s="259"/>
      <c r="J1873" s="255"/>
      <c r="K1873" s="255"/>
      <c r="L1873" s="260"/>
      <c r="M1873" s="261"/>
      <c r="N1873" s="262"/>
      <c r="O1873" s="262"/>
      <c r="P1873" s="262"/>
      <c r="Q1873" s="262"/>
      <c r="R1873" s="262"/>
      <c r="S1873" s="262"/>
      <c r="T1873" s="263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64" t="s">
        <v>174</v>
      </c>
      <c r="AU1873" s="264" t="s">
        <v>82</v>
      </c>
      <c r="AV1873" s="14" t="s">
        <v>82</v>
      </c>
      <c r="AW1873" s="14" t="s">
        <v>34</v>
      </c>
      <c r="AX1873" s="14" t="s">
        <v>80</v>
      </c>
      <c r="AY1873" s="264" t="s">
        <v>164</v>
      </c>
    </row>
    <row r="1874" s="2" customFormat="1" ht="16.5" customHeight="1">
      <c r="A1874" s="39"/>
      <c r="B1874" s="40"/>
      <c r="C1874" s="227" t="s">
        <v>1761</v>
      </c>
      <c r="D1874" s="227" t="s">
        <v>166</v>
      </c>
      <c r="E1874" s="228" t="s">
        <v>1762</v>
      </c>
      <c r="F1874" s="229" t="s">
        <v>1763</v>
      </c>
      <c r="G1874" s="230" t="s">
        <v>204</v>
      </c>
      <c r="H1874" s="231">
        <v>18.280999999999999</v>
      </c>
      <c r="I1874" s="232"/>
      <c r="J1874" s="233">
        <f>ROUND(I1874*H1874,2)</f>
        <v>0</v>
      </c>
      <c r="K1874" s="229" t="s">
        <v>170</v>
      </c>
      <c r="L1874" s="45"/>
      <c r="M1874" s="234" t="s">
        <v>21</v>
      </c>
      <c r="N1874" s="235" t="s">
        <v>44</v>
      </c>
      <c r="O1874" s="85"/>
      <c r="P1874" s="236">
        <f>O1874*H1874</f>
        <v>0</v>
      </c>
      <c r="Q1874" s="236">
        <v>0.022579999999999999</v>
      </c>
      <c r="R1874" s="236">
        <f>Q1874*H1874</f>
        <v>0.41278497999999997</v>
      </c>
      <c r="S1874" s="236">
        <v>0</v>
      </c>
      <c r="T1874" s="237">
        <f>S1874*H1874</f>
        <v>0</v>
      </c>
      <c r="U1874" s="39"/>
      <c r="V1874" s="39"/>
      <c r="W1874" s="39"/>
      <c r="X1874" s="39"/>
      <c r="Y1874" s="39"/>
      <c r="Z1874" s="39"/>
      <c r="AA1874" s="39"/>
      <c r="AB1874" s="39"/>
      <c r="AC1874" s="39"/>
      <c r="AD1874" s="39"/>
      <c r="AE1874" s="39"/>
      <c r="AR1874" s="238" t="s">
        <v>277</v>
      </c>
      <c r="AT1874" s="238" t="s">
        <v>166</v>
      </c>
      <c r="AU1874" s="238" t="s">
        <v>82</v>
      </c>
      <c r="AY1874" s="18" t="s">
        <v>164</v>
      </c>
      <c r="BE1874" s="239">
        <f>IF(N1874="základní",J1874,0)</f>
        <v>0</v>
      </c>
      <c r="BF1874" s="239">
        <f>IF(N1874="snížená",J1874,0)</f>
        <v>0</v>
      </c>
      <c r="BG1874" s="239">
        <f>IF(N1874="zákl. přenesená",J1874,0)</f>
        <v>0</v>
      </c>
      <c r="BH1874" s="239">
        <f>IF(N1874="sníž. přenesená",J1874,0)</f>
        <v>0</v>
      </c>
      <c r="BI1874" s="239">
        <f>IF(N1874="nulová",J1874,0)</f>
        <v>0</v>
      </c>
      <c r="BJ1874" s="18" t="s">
        <v>80</v>
      </c>
      <c r="BK1874" s="239">
        <f>ROUND(I1874*H1874,2)</f>
        <v>0</v>
      </c>
      <c r="BL1874" s="18" t="s">
        <v>277</v>
      </c>
      <c r="BM1874" s="238" t="s">
        <v>1764</v>
      </c>
    </row>
    <row r="1875" s="2" customFormat="1">
      <c r="A1875" s="39"/>
      <c r="B1875" s="40"/>
      <c r="C1875" s="41"/>
      <c r="D1875" s="240" t="s">
        <v>173</v>
      </c>
      <c r="E1875" s="41"/>
      <c r="F1875" s="241" t="s">
        <v>1765</v>
      </c>
      <c r="G1875" s="41"/>
      <c r="H1875" s="41"/>
      <c r="I1875" s="147"/>
      <c r="J1875" s="41"/>
      <c r="K1875" s="41"/>
      <c r="L1875" s="45"/>
      <c r="M1875" s="242"/>
      <c r="N1875" s="243"/>
      <c r="O1875" s="85"/>
      <c r="P1875" s="85"/>
      <c r="Q1875" s="85"/>
      <c r="R1875" s="85"/>
      <c r="S1875" s="85"/>
      <c r="T1875" s="86"/>
      <c r="U1875" s="39"/>
      <c r="V1875" s="39"/>
      <c r="W1875" s="39"/>
      <c r="X1875" s="39"/>
      <c r="Y1875" s="39"/>
      <c r="Z1875" s="39"/>
      <c r="AA1875" s="39"/>
      <c r="AB1875" s="39"/>
      <c r="AC1875" s="39"/>
      <c r="AD1875" s="39"/>
      <c r="AE1875" s="39"/>
      <c r="AT1875" s="18" t="s">
        <v>173</v>
      </c>
      <c r="AU1875" s="18" t="s">
        <v>82</v>
      </c>
    </row>
    <row r="1876" s="2" customFormat="1">
      <c r="A1876" s="39"/>
      <c r="B1876" s="40"/>
      <c r="C1876" s="41"/>
      <c r="D1876" s="240" t="s">
        <v>191</v>
      </c>
      <c r="E1876" s="41"/>
      <c r="F1876" s="275" t="s">
        <v>1766</v>
      </c>
      <c r="G1876" s="41"/>
      <c r="H1876" s="41"/>
      <c r="I1876" s="147"/>
      <c r="J1876" s="41"/>
      <c r="K1876" s="41"/>
      <c r="L1876" s="45"/>
      <c r="M1876" s="242"/>
      <c r="N1876" s="243"/>
      <c r="O1876" s="85"/>
      <c r="P1876" s="85"/>
      <c r="Q1876" s="85"/>
      <c r="R1876" s="85"/>
      <c r="S1876" s="85"/>
      <c r="T1876" s="86"/>
      <c r="U1876" s="39"/>
      <c r="V1876" s="39"/>
      <c r="W1876" s="39"/>
      <c r="X1876" s="39"/>
      <c r="Y1876" s="39"/>
      <c r="Z1876" s="39"/>
      <c r="AA1876" s="39"/>
      <c r="AB1876" s="39"/>
      <c r="AC1876" s="39"/>
      <c r="AD1876" s="39"/>
      <c r="AE1876" s="39"/>
      <c r="AT1876" s="18" t="s">
        <v>191</v>
      </c>
      <c r="AU1876" s="18" t="s">
        <v>82</v>
      </c>
    </row>
    <row r="1877" s="13" customFormat="1">
      <c r="A1877" s="13"/>
      <c r="B1877" s="244"/>
      <c r="C1877" s="245"/>
      <c r="D1877" s="240" t="s">
        <v>174</v>
      </c>
      <c r="E1877" s="246" t="s">
        <v>21</v>
      </c>
      <c r="F1877" s="247" t="s">
        <v>1767</v>
      </c>
      <c r="G1877" s="245"/>
      <c r="H1877" s="246" t="s">
        <v>21</v>
      </c>
      <c r="I1877" s="248"/>
      <c r="J1877" s="245"/>
      <c r="K1877" s="245"/>
      <c r="L1877" s="249"/>
      <c r="M1877" s="250"/>
      <c r="N1877" s="251"/>
      <c r="O1877" s="251"/>
      <c r="P1877" s="251"/>
      <c r="Q1877" s="251"/>
      <c r="R1877" s="251"/>
      <c r="S1877" s="251"/>
      <c r="T1877" s="252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53" t="s">
        <v>174</v>
      </c>
      <c r="AU1877" s="253" t="s">
        <v>82</v>
      </c>
      <c r="AV1877" s="13" t="s">
        <v>80</v>
      </c>
      <c r="AW1877" s="13" t="s">
        <v>34</v>
      </c>
      <c r="AX1877" s="13" t="s">
        <v>73</v>
      </c>
      <c r="AY1877" s="253" t="s">
        <v>164</v>
      </c>
    </row>
    <row r="1878" s="13" customFormat="1">
      <c r="A1878" s="13"/>
      <c r="B1878" s="244"/>
      <c r="C1878" s="245"/>
      <c r="D1878" s="240" t="s">
        <v>174</v>
      </c>
      <c r="E1878" s="246" t="s">
        <v>21</v>
      </c>
      <c r="F1878" s="247" t="s">
        <v>1768</v>
      </c>
      <c r="G1878" s="245"/>
      <c r="H1878" s="246" t="s">
        <v>21</v>
      </c>
      <c r="I1878" s="248"/>
      <c r="J1878" s="245"/>
      <c r="K1878" s="245"/>
      <c r="L1878" s="249"/>
      <c r="M1878" s="250"/>
      <c r="N1878" s="251"/>
      <c r="O1878" s="251"/>
      <c r="P1878" s="251"/>
      <c r="Q1878" s="251"/>
      <c r="R1878" s="251"/>
      <c r="S1878" s="251"/>
      <c r="T1878" s="252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53" t="s">
        <v>174</v>
      </c>
      <c r="AU1878" s="253" t="s">
        <v>82</v>
      </c>
      <c r="AV1878" s="13" t="s">
        <v>80</v>
      </c>
      <c r="AW1878" s="13" t="s">
        <v>34</v>
      </c>
      <c r="AX1878" s="13" t="s">
        <v>73</v>
      </c>
      <c r="AY1878" s="253" t="s">
        <v>164</v>
      </c>
    </row>
    <row r="1879" s="13" customFormat="1">
      <c r="A1879" s="13"/>
      <c r="B1879" s="244"/>
      <c r="C1879" s="245"/>
      <c r="D1879" s="240" t="s">
        <v>174</v>
      </c>
      <c r="E1879" s="246" t="s">
        <v>21</v>
      </c>
      <c r="F1879" s="247" t="s">
        <v>1769</v>
      </c>
      <c r="G1879" s="245"/>
      <c r="H1879" s="246" t="s">
        <v>21</v>
      </c>
      <c r="I1879" s="248"/>
      <c r="J1879" s="245"/>
      <c r="K1879" s="245"/>
      <c r="L1879" s="249"/>
      <c r="M1879" s="250"/>
      <c r="N1879" s="251"/>
      <c r="O1879" s="251"/>
      <c r="P1879" s="251"/>
      <c r="Q1879" s="251"/>
      <c r="R1879" s="251"/>
      <c r="S1879" s="251"/>
      <c r="T1879" s="252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53" t="s">
        <v>174</v>
      </c>
      <c r="AU1879" s="253" t="s">
        <v>82</v>
      </c>
      <c r="AV1879" s="13" t="s">
        <v>80</v>
      </c>
      <c r="AW1879" s="13" t="s">
        <v>34</v>
      </c>
      <c r="AX1879" s="13" t="s">
        <v>73</v>
      </c>
      <c r="AY1879" s="253" t="s">
        <v>164</v>
      </c>
    </row>
    <row r="1880" s="13" customFormat="1">
      <c r="A1880" s="13"/>
      <c r="B1880" s="244"/>
      <c r="C1880" s="245"/>
      <c r="D1880" s="240" t="s">
        <v>174</v>
      </c>
      <c r="E1880" s="246" t="s">
        <v>21</v>
      </c>
      <c r="F1880" s="247" t="s">
        <v>1770</v>
      </c>
      <c r="G1880" s="245"/>
      <c r="H1880" s="246" t="s">
        <v>21</v>
      </c>
      <c r="I1880" s="248"/>
      <c r="J1880" s="245"/>
      <c r="K1880" s="245"/>
      <c r="L1880" s="249"/>
      <c r="M1880" s="250"/>
      <c r="N1880" s="251"/>
      <c r="O1880" s="251"/>
      <c r="P1880" s="251"/>
      <c r="Q1880" s="251"/>
      <c r="R1880" s="251"/>
      <c r="S1880" s="251"/>
      <c r="T1880" s="252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53" t="s">
        <v>174</v>
      </c>
      <c r="AU1880" s="253" t="s">
        <v>82</v>
      </c>
      <c r="AV1880" s="13" t="s">
        <v>80</v>
      </c>
      <c r="AW1880" s="13" t="s">
        <v>34</v>
      </c>
      <c r="AX1880" s="13" t="s">
        <v>73</v>
      </c>
      <c r="AY1880" s="253" t="s">
        <v>164</v>
      </c>
    </row>
    <row r="1881" s="13" customFormat="1">
      <c r="A1881" s="13"/>
      <c r="B1881" s="244"/>
      <c r="C1881" s="245"/>
      <c r="D1881" s="240" t="s">
        <v>174</v>
      </c>
      <c r="E1881" s="246" t="s">
        <v>21</v>
      </c>
      <c r="F1881" s="247" t="s">
        <v>220</v>
      </c>
      <c r="G1881" s="245"/>
      <c r="H1881" s="246" t="s">
        <v>21</v>
      </c>
      <c r="I1881" s="248"/>
      <c r="J1881" s="245"/>
      <c r="K1881" s="245"/>
      <c r="L1881" s="249"/>
      <c r="M1881" s="250"/>
      <c r="N1881" s="251"/>
      <c r="O1881" s="251"/>
      <c r="P1881" s="251"/>
      <c r="Q1881" s="251"/>
      <c r="R1881" s="251"/>
      <c r="S1881" s="251"/>
      <c r="T1881" s="252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53" t="s">
        <v>174</v>
      </c>
      <c r="AU1881" s="253" t="s">
        <v>82</v>
      </c>
      <c r="AV1881" s="13" t="s">
        <v>80</v>
      </c>
      <c r="AW1881" s="13" t="s">
        <v>34</v>
      </c>
      <c r="AX1881" s="13" t="s">
        <v>73</v>
      </c>
      <c r="AY1881" s="253" t="s">
        <v>164</v>
      </c>
    </row>
    <row r="1882" s="14" customFormat="1">
      <c r="A1882" s="14"/>
      <c r="B1882" s="254"/>
      <c r="C1882" s="255"/>
      <c r="D1882" s="240" t="s">
        <v>174</v>
      </c>
      <c r="E1882" s="256" t="s">
        <v>21</v>
      </c>
      <c r="F1882" s="257" t="s">
        <v>1771</v>
      </c>
      <c r="G1882" s="255"/>
      <c r="H1882" s="258">
        <v>18.280999999999999</v>
      </c>
      <c r="I1882" s="259"/>
      <c r="J1882" s="255"/>
      <c r="K1882" s="255"/>
      <c r="L1882" s="260"/>
      <c r="M1882" s="261"/>
      <c r="N1882" s="262"/>
      <c r="O1882" s="262"/>
      <c r="P1882" s="262"/>
      <c r="Q1882" s="262"/>
      <c r="R1882" s="262"/>
      <c r="S1882" s="262"/>
      <c r="T1882" s="263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64" t="s">
        <v>174</v>
      </c>
      <c r="AU1882" s="264" t="s">
        <v>82</v>
      </c>
      <c r="AV1882" s="14" t="s">
        <v>82</v>
      </c>
      <c r="AW1882" s="14" t="s">
        <v>34</v>
      </c>
      <c r="AX1882" s="14" t="s">
        <v>73</v>
      </c>
      <c r="AY1882" s="264" t="s">
        <v>164</v>
      </c>
    </row>
    <row r="1883" s="2" customFormat="1" ht="16.5" customHeight="1">
      <c r="A1883" s="39"/>
      <c r="B1883" s="40"/>
      <c r="C1883" s="227" t="s">
        <v>1772</v>
      </c>
      <c r="D1883" s="227" t="s">
        <v>166</v>
      </c>
      <c r="E1883" s="228" t="s">
        <v>1773</v>
      </c>
      <c r="F1883" s="229" t="s">
        <v>1774</v>
      </c>
      <c r="G1883" s="230" t="s">
        <v>253</v>
      </c>
      <c r="H1883" s="231">
        <v>21.600000000000001</v>
      </c>
      <c r="I1883" s="232"/>
      <c r="J1883" s="233">
        <f>ROUND(I1883*H1883,2)</f>
        <v>0</v>
      </c>
      <c r="K1883" s="229" t="s">
        <v>170</v>
      </c>
      <c r="L1883" s="45"/>
      <c r="M1883" s="234" t="s">
        <v>21</v>
      </c>
      <c r="N1883" s="235" t="s">
        <v>44</v>
      </c>
      <c r="O1883" s="85"/>
      <c r="P1883" s="236">
        <f>O1883*H1883</f>
        <v>0</v>
      </c>
      <c r="Q1883" s="236">
        <v>0.0054400000000000004</v>
      </c>
      <c r="R1883" s="236">
        <f>Q1883*H1883</f>
        <v>0.11750400000000001</v>
      </c>
      <c r="S1883" s="236">
        <v>0</v>
      </c>
      <c r="T1883" s="237">
        <f>S1883*H1883</f>
        <v>0</v>
      </c>
      <c r="U1883" s="39"/>
      <c r="V1883" s="39"/>
      <c r="W1883" s="39"/>
      <c r="X1883" s="39"/>
      <c r="Y1883" s="39"/>
      <c r="Z1883" s="39"/>
      <c r="AA1883" s="39"/>
      <c r="AB1883" s="39"/>
      <c r="AC1883" s="39"/>
      <c r="AD1883" s="39"/>
      <c r="AE1883" s="39"/>
      <c r="AR1883" s="238" t="s">
        <v>277</v>
      </c>
      <c r="AT1883" s="238" t="s">
        <v>166</v>
      </c>
      <c r="AU1883" s="238" t="s">
        <v>82</v>
      </c>
      <c r="AY1883" s="18" t="s">
        <v>164</v>
      </c>
      <c r="BE1883" s="239">
        <f>IF(N1883="základní",J1883,0)</f>
        <v>0</v>
      </c>
      <c r="BF1883" s="239">
        <f>IF(N1883="snížená",J1883,0)</f>
        <v>0</v>
      </c>
      <c r="BG1883" s="239">
        <f>IF(N1883="zákl. přenesená",J1883,0)</f>
        <v>0</v>
      </c>
      <c r="BH1883" s="239">
        <f>IF(N1883="sníž. přenesená",J1883,0)</f>
        <v>0</v>
      </c>
      <c r="BI1883" s="239">
        <f>IF(N1883="nulová",J1883,0)</f>
        <v>0</v>
      </c>
      <c r="BJ1883" s="18" t="s">
        <v>80</v>
      </c>
      <c r="BK1883" s="239">
        <f>ROUND(I1883*H1883,2)</f>
        <v>0</v>
      </c>
      <c r="BL1883" s="18" t="s">
        <v>277</v>
      </c>
      <c r="BM1883" s="238" t="s">
        <v>1775</v>
      </c>
    </row>
    <row r="1884" s="2" customFormat="1">
      <c r="A1884" s="39"/>
      <c r="B1884" s="40"/>
      <c r="C1884" s="41"/>
      <c r="D1884" s="240" t="s">
        <v>173</v>
      </c>
      <c r="E1884" s="41"/>
      <c r="F1884" s="241" t="s">
        <v>1776</v>
      </c>
      <c r="G1884" s="41"/>
      <c r="H1884" s="41"/>
      <c r="I1884" s="147"/>
      <c r="J1884" s="41"/>
      <c r="K1884" s="41"/>
      <c r="L1884" s="45"/>
      <c r="M1884" s="242"/>
      <c r="N1884" s="243"/>
      <c r="O1884" s="85"/>
      <c r="P1884" s="85"/>
      <c r="Q1884" s="85"/>
      <c r="R1884" s="85"/>
      <c r="S1884" s="85"/>
      <c r="T1884" s="86"/>
      <c r="U1884" s="39"/>
      <c r="V1884" s="39"/>
      <c r="W1884" s="39"/>
      <c r="X1884" s="39"/>
      <c r="Y1884" s="39"/>
      <c r="Z1884" s="39"/>
      <c r="AA1884" s="39"/>
      <c r="AB1884" s="39"/>
      <c r="AC1884" s="39"/>
      <c r="AD1884" s="39"/>
      <c r="AE1884" s="39"/>
      <c r="AT1884" s="18" t="s">
        <v>173</v>
      </c>
      <c r="AU1884" s="18" t="s">
        <v>82</v>
      </c>
    </row>
    <row r="1885" s="2" customFormat="1">
      <c r="A1885" s="39"/>
      <c r="B1885" s="40"/>
      <c r="C1885" s="41"/>
      <c r="D1885" s="240" t="s">
        <v>191</v>
      </c>
      <c r="E1885" s="41"/>
      <c r="F1885" s="275" t="s">
        <v>1777</v>
      </c>
      <c r="G1885" s="41"/>
      <c r="H1885" s="41"/>
      <c r="I1885" s="147"/>
      <c r="J1885" s="41"/>
      <c r="K1885" s="41"/>
      <c r="L1885" s="45"/>
      <c r="M1885" s="242"/>
      <c r="N1885" s="243"/>
      <c r="O1885" s="85"/>
      <c r="P1885" s="85"/>
      <c r="Q1885" s="85"/>
      <c r="R1885" s="85"/>
      <c r="S1885" s="85"/>
      <c r="T1885" s="86"/>
      <c r="U1885" s="39"/>
      <c r="V1885" s="39"/>
      <c r="W1885" s="39"/>
      <c r="X1885" s="39"/>
      <c r="Y1885" s="39"/>
      <c r="Z1885" s="39"/>
      <c r="AA1885" s="39"/>
      <c r="AB1885" s="39"/>
      <c r="AC1885" s="39"/>
      <c r="AD1885" s="39"/>
      <c r="AE1885" s="39"/>
      <c r="AT1885" s="18" t="s">
        <v>191</v>
      </c>
      <c r="AU1885" s="18" t="s">
        <v>82</v>
      </c>
    </row>
    <row r="1886" s="13" customFormat="1">
      <c r="A1886" s="13"/>
      <c r="B1886" s="244"/>
      <c r="C1886" s="245"/>
      <c r="D1886" s="240" t="s">
        <v>174</v>
      </c>
      <c r="E1886" s="246" t="s">
        <v>21</v>
      </c>
      <c r="F1886" s="247" t="s">
        <v>1778</v>
      </c>
      <c r="G1886" s="245"/>
      <c r="H1886" s="246" t="s">
        <v>21</v>
      </c>
      <c r="I1886" s="248"/>
      <c r="J1886" s="245"/>
      <c r="K1886" s="245"/>
      <c r="L1886" s="249"/>
      <c r="M1886" s="250"/>
      <c r="N1886" s="251"/>
      <c r="O1886" s="251"/>
      <c r="P1886" s="251"/>
      <c r="Q1886" s="251"/>
      <c r="R1886" s="251"/>
      <c r="S1886" s="251"/>
      <c r="T1886" s="252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53" t="s">
        <v>174</v>
      </c>
      <c r="AU1886" s="253" t="s">
        <v>82</v>
      </c>
      <c r="AV1886" s="13" t="s">
        <v>80</v>
      </c>
      <c r="AW1886" s="13" t="s">
        <v>34</v>
      </c>
      <c r="AX1886" s="13" t="s">
        <v>73</v>
      </c>
      <c r="AY1886" s="253" t="s">
        <v>164</v>
      </c>
    </row>
    <row r="1887" s="13" customFormat="1">
      <c r="A1887" s="13"/>
      <c r="B1887" s="244"/>
      <c r="C1887" s="245"/>
      <c r="D1887" s="240" t="s">
        <v>174</v>
      </c>
      <c r="E1887" s="246" t="s">
        <v>21</v>
      </c>
      <c r="F1887" s="247" t="s">
        <v>1779</v>
      </c>
      <c r="G1887" s="245"/>
      <c r="H1887" s="246" t="s">
        <v>21</v>
      </c>
      <c r="I1887" s="248"/>
      <c r="J1887" s="245"/>
      <c r="K1887" s="245"/>
      <c r="L1887" s="249"/>
      <c r="M1887" s="250"/>
      <c r="N1887" s="251"/>
      <c r="O1887" s="251"/>
      <c r="P1887" s="251"/>
      <c r="Q1887" s="251"/>
      <c r="R1887" s="251"/>
      <c r="S1887" s="251"/>
      <c r="T1887" s="252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53" t="s">
        <v>174</v>
      </c>
      <c r="AU1887" s="253" t="s">
        <v>82</v>
      </c>
      <c r="AV1887" s="13" t="s">
        <v>80</v>
      </c>
      <c r="AW1887" s="13" t="s">
        <v>34</v>
      </c>
      <c r="AX1887" s="13" t="s">
        <v>73</v>
      </c>
      <c r="AY1887" s="253" t="s">
        <v>164</v>
      </c>
    </row>
    <row r="1888" s="14" customFormat="1">
      <c r="A1888" s="14"/>
      <c r="B1888" s="254"/>
      <c r="C1888" s="255"/>
      <c r="D1888" s="240" t="s">
        <v>174</v>
      </c>
      <c r="E1888" s="256" t="s">
        <v>21</v>
      </c>
      <c r="F1888" s="257" t="s">
        <v>1780</v>
      </c>
      <c r="G1888" s="255"/>
      <c r="H1888" s="258">
        <v>21.600000000000001</v>
      </c>
      <c r="I1888" s="259"/>
      <c r="J1888" s="255"/>
      <c r="K1888" s="255"/>
      <c r="L1888" s="260"/>
      <c r="M1888" s="261"/>
      <c r="N1888" s="262"/>
      <c r="O1888" s="262"/>
      <c r="P1888" s="262"/>
      <c r="Q1888" s="262"/>
      <c r="R1888" s="262"/>
      <c r="S1888" s="262"/>
      <c r="T1888" s="263"/>
      <c r="U1888" s="14"/>
      <c r="V1888" s="14"/>
      <c r="W1888" s="14"/>
      <c r="X1888" s="14"/>
      <c r="Y1888" s="14"/>
      <c r="Z1888" s="14"/>
      <c r="AA1888" s="14"/>
      <c r="AB1888" s="14"/>
      <c r="AC1888" s="14"/>
      <c r="AD1888" s="14"/>
      <c r="AE1888" s="14"/>
      <c r="AT1888" s="264" t="s">
        <v>174</v>
      </c>
      <c r="AU1888" s="264" t="s">
        <v>82</v>
      </c>
      <c r="AV1888" s="14" t="s">
        <v>82</v>
      </c>
      <c r="AW1888" s="14" t="s">
        <v>34</v>
      </c>
      <c r="AX1888" s="14" t="s">
        <v>73</v>
      </c>
      <c r="AY1888" s="264" t="s">
        <v>164</v>
      </c>
    </row>
    <row r="1889" s="2" customFormat="1" ht="21.75" customHeight="1">
      <c r="A1889" s="39"/>
      <c r="B1889" s="40"/>
      <c r="C1889" s="227" t="s">
        <v>1781</v>
      </c>
      <c r="D1889" s="227" t="s">
        <v>166</v>
      </c>
      <c r="E1889" s="228" t="s">
        <v>1782</v>
      </c>
      <c r="F1889" s="229" t="s">
        <v>1783</v>
      </c>
      <c r="G1889" s="230" t="s">
        <v>181</v>
      </c>
      <c r="H1889" s="231">
        <v>25.683</v>
      </c>
      <c r="I1889" s="232"/>
      <c r="J1889" s="233">
        <f>ROUND(I1889*H1889,2)</f>
        <v>0</v>
      </c>
      <c r="K1889" s="229" t="s">
        <v>170</v>
      </c>
      <c r="L1889" s="45"/>
      <c r="M1889" s="234" t="s">
        <v>21</v>
      </c>
      <c r="N1889" s="235" t="s">
        <v>44</v>
      </c>
      <c r="O1889" s="85"/>
      <c r="P1889" s="236">
        <f>O1889*H1889</f>
        <v>0</v>
      </c>
      <c r="Q1889" s="236">
        <v>0</v>
      </c>
      <c r="R1889" s="236">
        <f>Q1889*H1889</f>
        <v>0</v>
      </c>
      <c r="S1889" s="236">
        <v>0</v>
      </c>
      <c r="T1889" s="237">
        <f>S1889*H1889</f>
        <v>0</v>
      </c>
      <c r="U1889" s="39"/>
      <c r="V1889" s="39"/>
      <c r="W1889" s="39"/>
      <c r="X1889" s="39"/>
      <c r="Y1889" s="39"/>
      <c r="Z1889" s="39"/>
      <c r="AA1889" s="39"/>
      <c r="AB1889" s="39"/>
      <c r="AC1889" s="39"/>
      <c r="AD1889" s="39"/>
      <c r="AE1889" s="39"/>
      <c r="AR1889" s="238" t="s">
        <v>277</v>
      </c>
      <c r="AT1889" s="238" t="s">
        <v>166</v>
      </c>
      <c r="AU1889" s="238" t="s">
        <v>82</v>
      </c>
      <c r="AY1889" s="18" t="s">
        <v>164</v>
      </c>
      <c r="BE1889" s="239">
        <f>IF(N1889="základní",J1889,0)</f>
        <v>0</v>
      </c>
      <c r="BF1889" s="239">
        <f>IF(N1889="snížená",J1889,0)</f>
        <v>0</v>
      </c>
      <c r="BG1889" s="239">
        <f>IF(N1889="zákl. přenesená",J1889,0)</f>
        <v>0</v>
      </c>
      <c r="BH1889" s="239">
        <f>IF(N1889="sníž. přenesená",J1889,0)</f>
        <v>0</v>
      </c>
      <c r="BI1889" s="239">
        <f>IF(N1889="nulová",J1889,0)</f>
        <v>0</v>
      </c>
      <c r="BJ1889" s="18" t="s">
        <v>80</v>
      </c>
      <c r="BK1889" s="239">
        <f>ROUND(I1889*H1889,2)</f>
        <v>0</v>
      </c>
      <c r="BL1889" s="18" t="s">
        <v>277</v>
      </c>
      <c r="BM1889" s="238" t="s">
        <v>1784</v>
      </c>
    </row>
    <row r="1890" s="2" customFormat="1">
      <c r="A1890" s="39"/>
      <c r="B1890" s="40"/>
      <c r="C1890" s="41"/>
      <c r="D1890" s="240" t="s">
        <v>173</v>
      </c>
      <c r="E1890" s="41"/>
      <c r="F1890" s="241" t="s">
        <v>1783</v>
      </c>
      <c r="G1890" s="41"/>
      <c r="H1890" s="41"/>
      <c r="I1890" s="147"/>
      <c r="J1890" s="41"/>
      <c r="K1890" s="41"/>
      <c r="L1890" s="45"/>
      <c r="M1890" s="242"/>
      <c r="N1890" s="243"/>
      <c r="O1890" s="85"/>
      <c r="P1890" s="85"/>
      <c r="Q1890" s="85"/>
      <c r="R1890" s="85"/>
      <c r="S1890" s="85"/>
      <c r="T1890" s="86"/>
      <c r="U1890" s="39"/>
      <c r="V1890" s="39"/>
      <c r="W1890" s="39"/>
      <c r="X1890" s="39"/>
      <c r="Y1890" s="39"/>
      <c r="Z1890" s="39"/>
      <c r="AA1890" s="39"/>
      <c r="AB1890" s="39"/>
      <c r="AC1890" s="39"/>
      <c r="AD1890" s="39"/>
      <c r="AE1890" s="39"/>
      <c r="AT1890" s="18" t="s">
        <v>173</v>
      </c>
      <c r="AU1890" s="18" t="s">
        <v>82</v>
      </c>
    </row>
    <row r="1891" s="12" customFormat="1" ht="22.8" customHeight="1">
      <c r="A1891" s="12"/>
      <c r="B1891" s="211"/>
      <c r="C1891" s="212"/>
      <c r="D1891" s="213" t="s">
        <v>72</v>
      </c>
      <c r="E1891" s="225" t="s">
        <v>1785</v>
      </c>
      <c r="F1891" s="225" t="s">
        <v>1786</v>
      </c>
      <c r="G1891" s="212"/>
      <c r="H1891" s="212"/>
      <c r="I1891" s="215"/>
      <c r="J1891" s="226">
        <f>BK1891</f>
        <v>0</v>
      </c>
      <c r="K1891" s="212"/>
      <c r="L1891" s="217"/>
      <c r="M1891" s="218"/>
      <c r="N1891" s="219"/>
      <c r="O1891" s="219"/>
      <c r="P1891" s="220">
        <f>SUM(P1892:P1950)</f>
        <v>0</v>
      </c>
      <c r="Q1891" s="219"/>
      <c r="R1891" s="220">
        <f>SUM(R1892:R1950)</f>
        <v>0.96837267999999999</v>
      </c>
      <c r="S1891" s="219"/>
      <c r="T1891" s="221">
        <f>SUM(T1892:T1950)</f>
        <v>0</v>
      </c>
      <c r="U1891" s="12"/>
      <c r="V1891" s="12"/>
      <c r="W1891" s="12"/>
      <c r="X1891" s="12"/>
      <c r="Y1891" s="12"/>
      <c r="Z1891" s="12"/>
      <c r="AA1891" s="12"/>
      <c r="AB1891" s="12"/>
      <c r="AC1891" s="12"/>
      <c r="AD1891" s="12"/>
      <c r="AE1891" s="12"/>
      <c r="AR1891" s="222" t="s">
        <v>82</v>
      </c>
      <c r="AT1891" s="223" t="s">
        <v>72</v>
      </c>
      <c r="AU1891" s="223" t="s">
        <v>80</v>
      </c>
      <c r="AY1891" s="222" t="s">
        <v>164</v>
      </c>
      <c r="BK1891" s="224">
        <f>SUM(BK1892:BK1950)</f>
        <v>0</v>
      </c>
    </row>
    <row r="1892" s="2" customFormat="1" ht="16.5" customHeight="1">
      <c r="A1892" s="39"/>
      <c r="B1892" s="40"/>
      <c r="C1892" s="227" t="s">
        <v>1787</v>
      </c>
      <c r="D1892" s="227" t="s">
        <v>166</v>
      </c>
      <c r="E1892" s="228" t="s">
        <v>1788</v>
      </c>
      <c r="F1892" s="229" t="s">
        <v>1789</v>
      </c>
      <c r="G1892" s="230" t="s">
        <v>204</v>
      </c>
      <c r="H1892" s="231">
        <v>17.204999999999998</v>
      </c>
      <c r="I1892" s="232"/>
      <c r="J1892" s="233">
        <f>ROUND(I1892*H1892,2)</f>
        <v>0</v>
      </c>
      <c r="K1892" s="229" t="s">
        <v>170</v>
      </c>
      <c r="L1892" s="45"/>
      <c r="M1892" s="234" t="s">
        <v>21</v>
      </c>
      <c r="N1892" s="235" t="s">
        <v>44</v>
      </c>
      <c r="O1892" s="85"/>
      <c r="P1892" s="236">
        <f>O1892*H1892</f>
        <v>0</v>
      </c>
      <c r="Q1892" s="236">
        <v>0</v>
      </c>
      <c r="R1892" s="236">
        <f>Q1892*H1892</f>
        <v>0</v>
      </c>
      <c r="S1892" s="236">
        <v>0</v>
      </c>
      <c r="T1892" s="237">
        <f>S1892*H1892</f>
        <v>0</v>
      </c>
      <c r="U1892" s="39"/>
      <c r="V1892" s="39"/>
      <c r="W1892" s="39"/>
      <c r="X1892" s="39"/>
      <c r="Y1892" s="39"/>
      <c r="Z1892" s="39"/>
      <c r="AA1892" s="39"/>
      <c r="AB1892" s="39"/>
      <c r="AC1892" s="39"/>
      <c r="AD1892" s="39"/>
      <c r="AE1892" s="39"/>
      <c r="AR1892" s="238" t="s">
        <v>277</v>
      </c>
      <c r="AT1892" s="238" t="s">
        <v>166</v>
      </c>
      <c r="AU1892" s="238" t="s">
        <v>82</v>
      </c>
      <c r="AY1892" s="18" t="s">
        <v>164</v>
      </c>
      <c r="BE1892" s="239">
        <f>IF(N1892="základní",J1892,0)</f>
        <v>0</v>
      </c>
      <c r="BF1892" s="239">
        <f>IF(N1892="snížená",J1892,0)</f>
        <v>0</v>
      </c>
      <c r="BG1892" s="239">
        <f>IF(N1892="zákl. přenesená",J1892,0)</f>
        <v>0</v>
      </c>
      <c r="BH1892" s="239">
        <f>IF(N1892="sníž. přenesená",J1892,0)</f>
        <v>0</v>
      </c>
      <c r="BI1892" s="239">
        <f>IF(N1892="nulová",J1892,0)</f>
        <v>0</v>
      </c>
      <c r="BJ1892" s="18" t="s">
        <v>80</v>
      </c>
      <c r="BK1892" s="239">
        <f>ROUND(I1892*H1892,2)</f>
        <v>0</v>
      </c>
      <c r="BL1892" s="18" t="s">
        <v>277</v>
      </c>
      <c r="BM1892" s="238" t="s">
        <v>1790</v>
      </c>
    </row>
    <row r="1893" s="2" customFormat="1">
      <c r="A1893" s="39"/>
      <c r="B1893" s="40"/>
      <c r="C1893" s="41"/>
      <c r="D1893" s="240" t="s">
        <v>173</v>
      </c>
      <c r="E1893" s="41"/>
      <c r="F1893" s="241" t="s">
        <v>1791</v>
      </c>
      <c r="G1893" s="41"/>
      <c r="H1893" s="41"/>
      <c r="I1893" s="147"/>
      <c r="J1893" s="41"/>
      <c r="K1893" s="41"/>
      <c r="L1893" s="45"/>
      <c r="M1893" s="242"/>
      <c r="N1893" s="243"/>
      <c r="O1893" s="85"/>
      <c r="P1893" s="85"/>
      <c r="Q1893" s="85"/>
      <c r="R1893" s="85"/>
      <c r="S1893" s="85"/>
      <c r="T1893" s="86"/>
      <c r="U1893" s="39"/>
      <c r="V1893" s="39"/>
      <c r="W1893" s="39"/>
      <c r="X1893" s="39"/>
      <c r="Y1893" s="39"/>
      <c r="Z1893" s="39"/>
      <c r="AA1893" s="39"/>
      <c r="AB1893" s="39"/>
      <c r="AC1893" s="39"/>
      <c r="AD1893" s="39"/>
      <c r="AE1893" s="39"/>
      <c r="AT1893" s="18" t="s">
        <v>173</v>
      </c>
      <c r="AU1893" s="18" t="s">
        <v>82</v>
      </c>
    </row>
    <row r="1894" s="2" customFormat="1">
      <c r="A1894" s="39"/>
      <c r="B1894" s="40"/>
      <c r="C1894" s="41"/>
      <c r="D1894" s="240" t="s">
        <v>191</v>
      </c>
      <c r="E1894" s="41"/>
      <c r="F1894" s="275" t="s">
        <v>1792</v>
      </c>
      <c r="G1894" s="41"/>
      <c r="H1894" s="41"/>
      <c r="I1894" s="147"/>
      <c r="J1894" s="41"/>
      <c r="K1894" s="41"/>
      <c r="L1894" s="45"/>
      <c r="M1894" s="242"/>
      <c r="N1894" s="243"/>
      <c r="O1894" s="85"/>
      <c r="P1894" s="85"/>
      <c r="Q1894" s="85"/>
      <c r="R1894" s="85"/>
      <c r="S1894" s="85"/>
      <c r="T1894" s="86"/>
      <c r="U1894" s="39"/>
      <c r="V1894" s="39"/>
      <c r="W1894" s="39"/>
      <c r="X1894" s="39"/>
      <c r="Y1894" s="39"/>
      <c r="Z1894" s="39"/>
      <c r="AA1894" s="39"/>
      <c r="AB1894" s="39"/>
      <c r="AC1894" s="39"/>
      <c r="AD1894" s="39"/>
      <c r="AE1894" s="39"/>
      <c r="AT1894" s="18" t="s">
        <v>191</v>
      </c>
      <c r="AU1894" s="18" t="s">
        <v>82</v>
      </c>
    </row>
    <row r="1895" s="13" customFormat="1">
      <c r="A1895" s="13"/>
      <c r="B1895" s="244"/>
      <c r="C1895" s="245"/>
      <c r="D1895" s="240" t="s">
        <v>174</v>
      </c>
      <c r="E1895" s="246" t="s">
        <v>21</v>
      </c>
      <c r="F1895" s="247" t="s">
        <v>1462</v>
      </c>
      <c r="G1895" s="245"/>
      <c r="H1895" s="246" t="s">
        <v>21</v>
      </c>
      <c r="I1895" s="248"/>
      <c r="J1895" s="245"/>
      <c r="K1895" s="245"/>
      <c r="L1895" s="249"/>
      <c r="M1895" s="250"/>
      <c r="N1895" s="251"/>
      <c r="O1895" s="251"/>
      <c r="P1895" s="251"/>
      <c r="Q1895" s="251"/>
      <c r="R1895" s="251"/>
      <c r="S1895" s="251"/>
      <c r="T1895" s="252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53" t="s">
        <v>174</v>
      </c>
      <c r="AU1895" s="253" t="s">
        <v>82</v>
      </c>
      <c r="AV1895" s="13" t="s">
        <v>80</v>
      </c>
      <c r="AW1895" s="13" t="s">
        <v>34</v>
      </c>
      <c r="AX1895" s="13" t="s">
        <v>73</v>
      </c>
      <c r="AY1895" s="253" t="s">
        <v>164</v>
      </c>
    </row>
    <row r="1896" s="14" customFormat="1">
      <c r="A1896" s="14"/>
      <c r="B1896" s="254"/>
      <c r="C1896" s="255"/>
      <c r="D1896" s="240" t="s">
        <v>174</v>
      </c>
      <c r="E1896" s="256" t="s">
        <v>21</v>
      </c>
      <c r="F1896" s="257" t="s">
        <v>1463</v>
      </c>
      <c r="G1896" s="255"/>
      <c r="H1896" s="258">
        <v>17.204999999999998</v>
      </c>
      <c r="I1896" s="259"/>
      <c r="J1896" s="255"/>
      <c r="K1896" s="255"/>
      <c r="L1896" s="260"/>
      <c r="M1896" s="261"/>
      <c r="N1896" s="262"/>
      <c r="O1896" s="262"/>
      <c r="P1896" s="262"/>
      <c r="Q1896" s="262"/>
      <c r="R1896" s="262"/>
      <c r="S1896" s="262"/>
      <c r="T1896" s="263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64" t="s">
        <v>174</v>
      </c>
      <c r="AU1896" s="264" t="s">
        <v>82</v>
      </c>
      <c r="AV1896" s="14" t="s">
        <v>82</v>
      </c>
      <c r="AW1896" s="14" t="s">
        <v>34</v>
      </c>
      <c r="AX1896" s="14" t="s">
        <v>73</v>
      </c>
      <c r="AY1896" s="264" t="s">
        <v>164</v>
      </c>
    </row>
    <row r="1897" s="2" customFormat="1" ht="16.5" customHeight="1">
      <c r="A1897" s="39"/>
      <c r="B1897" s="40"/>
      <c r="C1897" s="265" t="s">
        <v>1793</v>
      </c>
      <c r="D1897" s="265" t="s">
        <v>178</v>
      </c>
      <c r="E1897" s="266" t="s">
        <v>1794</v>
      </c>
      <c r="F1897" s="267" t="s">
        <v>1795</v>
      </c>
      <c r="G1897" s="268" t="s">
        <v>204</v>
      </c>
      <c r="H1897" s="269">
        <v>18.925999999999998</v>
      </c>
      <c r="I1897" s="270"/>
      <c r="J1897" s="271">
        <f>ROUND(I1897*H1897,2)</f>
        <v>0</v>
      </c>
      <c r="K1897" s="267" t="s">
        <v>170</v>
      </c>
      <c r="L1897" s="272"/>
      <c r="M1897" s="273" t="s">
        <v>21</v>
      </c>
      <c r="N1897" s="274" t="s">
        <v>44</v>
      </c>
      <c r="O1897" s="85"/>
      <c r="P1897" s="236">
        <f>O1897*H1897</f>
        <v>0</v>
      </c>
      <c r="Q1897" s="236">
        <v>0.00013999999999999999</v>
      </c>
      <c r="R1897" s="236">
        <f>Q1897*H1897</f>
        <v>0.0026496399999999995</v>
      </c>
      <c r="S1897" s="236">
        <v>0</v>
      </c>
      <c r="T1897" s="237">
        <f>S1897*H1897</f>
        <v>0</v>
      </c>
      <c r="U1897" s="39"/>
      <c r="V1897" s="39"/>
      <c r="W1897" s="39"/>
      <c r="X1897" s="39"/>
      <c r="Y1897" s="39"/>
      <c r="Z1897" s="39"/>
      <c r="AA1897" s="39"/>
      <c r="AB1897" s="39"/>
      <c r="AC1897" s="39"/>
      <c r="AD1897" s="39"/>
      <c r="AE1897" s="39"/>
      <c r="AR1897" s="238" t="s">
        <v>382</v>
      </c>
      <c r="AT1897" s="238" t="s">
        <v>178</v>
      </c>
      <c r="AU1897" s="238" t="s">
        <v>82</v>
      </c>
      <c r="AY1897" s="18" t="s">
        <v>164</v>
      </c>
      <c r="BE1897" s="239">
        <f>IF(N1897="základní",J1897,0)</f>
        <v>0</v>
      </c>
      <c r="BF1897" s="239">
        <f>IF(N1897="snížená",J1897,0)</f>
        <v>0</v>
      </c>
      <c r="BG1897" s="239">
        <f>IF(N1897="zákl. přenesená",J1897,0)</f>
        <v>0</v>
      </c>
      <c r="BH1897" s="239">
        <f>IF(N1897="sníž. přenesená",J1897,0)</f>
        <v>0</v>
      </c>
      <c r="BI1897" s="239">
        <f>IF(N1897="nulová",J1897,0)</f>
        <v>0</v>
      </c>
      <c r="BJ1897" s="18" t="s">
        <v>80</v>
      </c>
      <c r="BK1897" s="239">
        <f>ROUND(I1897*H1897,2)</f>
        <v>0</v>
      </c>
      <c r="BL1897" s="18" t="s">
        <v>277</v>
      </c>
      <c r="BM1897" s="238" t="s">
        <v>1796</v>
      </c>
    </row>
    <row r="1898" s="2" customFormat="1">
      <c r="A1898" s="39"/>
      <c r="B1898" s="40"/>
      <c r="C1898" s="41"/>
      <c r="D1898" s="240" t="s">
        <v>173</v>
      </c>
      <c r="E1898" s="41"/>
      <c r="F1898" s="241" t="s">
        <v>1795</v>
      </c>
      <c r="G1898" s="41"/>
      <c r="H1898" s="41"/>
      <c r="I1898" s="147"/>
      <c r="J1898" s="41"/>
      <c r="K1898" s="41"/>
      <c r="L1898" s="45"/>
      <c r="M1898" s="242"/>
      <c r="N1898" s="243"/>
      <c r="O1898" s="85"/>
      <c r="P1898" s="85"/>
      <c r="Q1898" s="85"/>
      <c r="R1898" s="85"/>
      <c r="S1898" s="85"/>
      <c r="T1898" s="86"/>
      <c r="U1898" s="39"/>
      <c r="V1898" s="39"/>
      <c r="W1898" s="39"/>
      <c r="X1898" s="39"/>
      <c r="Y1898" s="39"/>
      <c r="Z1898" s="39"/>
      <c r="AA1898" s="39"/>
      <c r="AB1898" s="39"/>
      <c r="AC1898" s="39"/>
      <c r="AD1898" s="39"/>
      <c r="AE1898" s="39"/>
      <c r="AT1898" s="18" t="s">
        <v>173</v>
      </c>
      <c r="AU1898" s="18" t="s">
        <v>82</v>
      </c>
    </row>
    <row r="1899" s="14" customFormat="1">
      <c r="A1899" s="14"/>
      <c r="B1899" s="254"/>
      <c r="C1899" s="255"/>
      <c r="D1899" s="240" t="s">
        <v>174</v>
      </c>
      <c r="E1899" s="255"/>
      <c r="F1899" s="257" t="s">
        <v>1797</v>
      </c>
      <c r="G1899" s="255"/>
      <c r="H1899" s="258">
        <v>18.925999999999998</v>
      </c>
      <c r="I1899" s="259"/>
      <c r="J1899" s="255"/>
      <c r="K1899" s="255"/>
      <c r="L1899" s="260"/>
      <c r="M1899" s="261"/>
      <c r="N1899" s="262"/>
      <c r="O1899" s="262"/>
      <c r="P1899" s="262"/>
      <c r="Q1899" s="262"/>
      <c r="R1899" s="262"/>
      <c r="S1899" s="262"/>
      <c r="T1899" s="263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64" t="s">
        <v>174</v>
      </c>
      <c r="AU1899" s="264" t="s">
        <v>82</v>
      </c>
      <c r="AV1899" s="14" t="s">
        <v>82</v>
      </c>
      <c r="AW1899" s="14" t="s">
        <v>4</v>
      </c>
      <c r="AX1899" s="14" t="s">
        <v>80</v>
      </c>
      <c r="AY1899" s="264" t="s">
        <v>164</v>
      </c>
    </row>
    <row r="1900" s="2" customFormat="1" ht="21.75" customHeight="1">
      <c r="A1900" s="39"/>
      <c r="B1900" s="40"/>
      <c r="C1900" s="227" t="s">
        <v>1798</v>
      </c>
      <c r="D1900" s="227" t="s">
        <v>166</v>
      </c>
      <c r="E1900" s="228" t="s">
        <v>1799</v>
      </c>
      <c r="F1900" s="229" t="s">
        <v>1800</v>
      </c>
      <c r="G1900" s="230" t="s">
        <v>204</v>
      </c>
      <c r="H1900" s="231">
        <v>61.630000000000003</v>
      </c>
      <c r="I1900" s="232"/>
      <c r="J1900" s="233">
        <f>ROUND(I1900*H1900,2)</f>
        <v>0</v>
      </c>
      <c r="K1900" s="229" t="s">
        <v>170</v>
      </c>
      <c r="L1900" s="45"/>
      <c r="M1900" s="234" t="s">
        <v>21</v>
      </c>
      <c r="N1900" s="235" t="s">
        <v>44</v>
      </c>
      <c r="O1900" s="85"/>
      <c r="P1900" s="236">
        <f>O1900*H1900</f>
        <v>0</v>
      </c>
      <c r="Q1900" s="236">
        <v>0.00139</v>
      </c>
      <c r="R1900" s="236">
        <f>Q1900*H1900</f>
        <v>0.085665699999999997</v>
      </c>
      <c r="S1900" s="236">
        <v>0</v>
      </c>
      <c r="T1900" s="237">
        <f>S1900*H1900</f>
        <v>0</v>
      </c>
      <c r="U1900" s="39"/>
      <c r="V1900" s="39"/>
      <c r="W1900" s="39"/>
      <c r="X1900" s="39"/>
      <c r="Y1900" s="39"/>
      <c r="Z1900" s="39"/>
      <c r="AA1900" s="39"/>
      <c r="AB1900" s="39"/>
      <c r="AC1900" s="39"/>
      <c r="AD1900" s="39"/>
      <c r="AE1900" s="39"/>
      <c r="AR1900" s="238" t="s">
        <v>277</v>
      </c>
      <c r="AT1900" s="238" t="s">
        <v>166</v>
      </c>
      <c r="AU1900" s="238" t="s">
        <v>82</v>
      </c>
      <c r="AY1900" s="18" t="s">
        <v>164</v>
      </c>
      <c r="BE1900" s="239">
        <f>IF(N1900="základní",J1900,0)</f>
        <v>0</v>
      </c>
      <c r="BF1900" s="239">
        <f>IF(N1900="snížená",J1900,0)</f>
        <v>0</v>
      </c>
      <c r="BG1900" s="239">
        <f>IF(N1900="zákl. přenesená",J1900,0)</f>
        <v>0</v>
      </c>
      <c r="BH1900" s="239">
        <f>IF(N1900="sníž. přenesená",J1900,0)</f>
        <v>0</v>
      </c>
      <c r="BI1900" s="239">
        <f>IF(N1900="nulová",J1900,0)</f>
        <v>0</v>
      </c>
      <c r="BJ1900" s="18" t="s">
        <v>80</v>
      </c>
      <c r="BK1900" s="239">
        <f>ROUND(I1900*H1900,2)</f>
        <v>0</v>
      </c>
      <c r="BL1900" s="18" t="s">
        <v>277</v>
      </c>
      <c r="BM1900" s="238" t="s">
        <v>1801</v>
      </c>
    </row>
    <row r="1901" s="2" customFormat="1">
      <c r="A1901" s="39"/>
      <c r="B1901" s="40"/>
      <c r="C1901" s="41"/>
      <c r="D1901" s="240" t="s">
        <v>173</v>
      </c>
      <c r="E1901" s="41"/>
      <c r="F1901" s="241" t="s">
        <v>1800</v>
      </c>
      <c r="G1901" s="41"/>
      <c r="H1901" s="41"/>
      <c r="I1901" s="147"/>
      <c r="J1901" s="41"/>
      <c r="K1901" s="41"/>
      <c r="L1901" s="45"/>
      <c r="M1901" s="242"/>
      <c r="N1901" s="243"/>
      <c r="O1901" s="85"/>
      <c r="P1901" s="85"/>
      <c r="Q1901" s="85"/>
      <c r="R1901" s="85"/>
      <c r="S1901" s="85"/>
      <c r="T1901" s="86"/>
      <c r="U1901" s="39"/>
      <c r="V1901" s="39"/>
      <c r="W1901" s="39"/>
      <c r="X1901" s="39"/>
      <c r="Y1901" s="39"/>
      <c r="Z1901" s="39"/>
      <c r="AA1901" s="39"/>
      <c r="AB1901" s="39"/>
      <c r="AC1901" s="39"/>
      <c r="AD1901" s="39"/>
      <c r="AE1901" s="39"/>
      <c r="AT1901" s="18" t="s">
        <v>173</v>
      </c>
      <c r="AU1901" s="18" t="s">
        <v>82</v>
      </c>
    </row>
    <row r="1902" s="13" customFormat="1">
      <c r="A1902" s="13"/>
      <c r="B1902" s="244"/>
      <c r="C1902" s="245"/>
      <c r="D1902" s="240" t="s">
        <v>174</v>
      </c>
      <c r="E1902" s="246" t="s">
        <v>21</v>
      </c>
      <c r="F1902" s="247" t="s">
        <v>1802</v>
      </c>
      <c r="G1902" s="245"/>
      <c r="H1902" s="246" t="s">
        <v>21</v>
      </c>
      <c r="I1902" s="248"/>
      <c r="J1902" s="245"/>
      <c r="K1902" s="245"/>
      <c r="L1902" s="249"/>
      <c r="M1902" s="250"/>
      <c r="N1902" s="251"/>
      <c r="O1902" s="251"/>
      <c r="P1902" s="251"/>
      <c r="Q1902" s="251"/>
      <c r="R1902" s="251"/>
      <c r="S1902" s="251"/>
      <c r="T1902" s="252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53" t="s">
        <v>174</v>
      </c>
      <c r="AU1902" s="253" t="s">
        <v>82</v>
      </c>
      <c r="AV1902" s="13" t="s">
        <v>80</v>
      </c>
      <c r="AW1902" s="13" t="s">
        <v>34</v>
      </c>
      <c r="AX1902" s="13" t="s">
        <v>73</v>
      </c>
      <c r="AY1902" s="253" t="s">
        <v>164</v>
      </c>
    </row>
    <row r="1903" s="13" customFormat="1">
      <c r="A1903" s="13"/>
      <c r="B1903" s="244"/>
      <c r="C1903" s="245"/>
      <c r="D1903" s="240" t="s">
        <v>174</v>
      </c>
      <c r="E1903" s="246" t="s">
        <v>21</v>
      </c>
      <c r="F1903" s="247" t="s">
        <v>216</v>
      </c>
      <c r="G1903" s="245"/>
      <c r="H1903" s="246" t="s">
        <v>21</v>
      </c>
      <c r="I1903" s="248"/>
      <c r="J1903" s="245"/>
      <c r="K1903" s="245"/>
      <c r="L1903" s="249"/>
      <c r="M1903" s="250"/>
      <c r="N1903" s="251"/>
      <c r="O1903" s="251"/>
      <c r="P1903" s="251"/>
      <c r="Q1903" s="251"/>
      <c r="R1903" s="251"/>
      <c r="S1903" s="251"/>
      <c r="T1903" s="252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53" t="s">
        <v>174</v>
      </c>
      <c r="AU1903" s="253" t="s">
        <v>82</v>
      </c>
      <c r="AV1903" s="13" t="s">
        <v>80</v>
      </c>
      <c r="AW1903" s="13" t="s">
        <v>34</v>
      </c>
      <c r="AX1903" s="13" t="s">
        <v>73</v>
      </c>
      <c r="AY1903" s="253" t="s">
        <v>164</v>
      </c>
    </row>
    <row r="1904" s="13" customFormat="1">
      <c r="A1904" s="13"/>
      <c r="B1904" s="244"/>
      <c r="C1904" s="245"/>
      <c r="D1904" s="240" t="s">
        <v>174</v>
      </c>
      <c r="E1904" s="246" t="s">
        <v>21</v>
      </c>
      <c r="F1904" s="247" t="s">
        <v>217</v>
      </c>
      <c r="G1904" s="245"/>
      <c r="H1904" s="246" t="s">
        <v>21</v>
      </c>
      <c r="I1904" s="248"/>
      <c r="J1904" s="245"/>
      <c r="K1904" s="245"/>
      <c r="L1904" s="249"/>
      <c r="M1904" s="250"/>
      <c r="N1904" s="251"/>
      <c r="O1904" s="251"/>
      <c r="P1904" s="251"/>
      <c r="Q1904" s="251"/>
      <c r="R1904" s="251"/>
      <c r="S1904" s="251"/>
      <c r="T1904" s="252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53" t="s">
        <v>174</v>
      </c>
      <c r="AU1904" s="253" t="s">
        <v>82</v>
      </c>
      <c r="AV1904" s="13" t="s">
        <v>80</v>
      </c>
      <c r="AW1904" s="13" t="s">
        <v>34</v>
      </c>
      <c r="AX1904" s="13" t="s">
        <v>73</v>
      </c>
      <c r="AY1904" s="253" t="s">
        <v>164</v>
      </c>
    </row>
    <row r="1905" s="14" customFormat="1">
      <c r="A1905" s="14"/>
      <c r="B1905" s="254"/>
      <c r="C1905" s="255"/>
      <c r="D1905" s="240" t="s">
        <v>174</v>
      </c>
      <c r="E1905" s="256" t="s">
        <v>21</v>
      </c>
      <c r="F1905" s="257" t="s">
        <v>1803</v>
      </c>
      <c r="G1905" s="255"/>
      <c r="H1905" s="258">
        <v>61.630000000000003</v>
      </c>
      <c r="I1905" s="259"/>
      <c r="J1905" s="255"/>
      <c r="K1905" s="255"/>
      <c r="L1905" s="260"/>
      <c r="M1905" s="261"/>
      <c r="N1905" s="262"/>
      <c r="O1905" s="262"/>
      <c r="P1905" s="262"/>
      <c r="Q1905" s="262"/>
      <c r="R1905" s="262"/>
      <c r="S1905" s="262"/>
      <c r="T1905" s="263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64" t="s">
        <v>174</v>
      </c>
      <c r="AU1905" s="264" t="s">
        <v>82</v>
      </c>
      <c r="AV1905" s="14" t="s">
        <v>82</v>
      </c>
      <c r="AW1905" s="14" t="s">
        <v>34</v>
      </c>
      <c r="AX1905" s="14" t="s">
        <v>80</v>
      </c>
      <c r="AY1905" s="264" t="s">
        <v>164</v>
      </c>
    </row>
    <row r="1906" s="2" customFormat="1" ht="16.5" customHeight="1">
      <c r="A1906" s="39"/>
      <c r="B1906" s="40"/>
      <c r="C1906" s="265" t="s">
        <v>1804</v>
      </c>
      <c r="D1906" s="265" t="s">
        <v>178</v>
      </c>
      <c r="E1906" s="266" t="s">
        <v>1805</v>
      </c>
      <c r="F1906" s="267" t="s">
        <v>1806</v>
      </c>
      <c r="G1906" s="268" t="s">
        <v>204</v>
      </c>
      <c r="H1906" s="269">
        <v>64.712000000000003</v>
      </c>
      <c r="I1906" s="270"/>
      <c r="J1906" s="271">
        <f>ROUND(I1906*H1906,2)</f>
        <v>0</v>
      </c>
      <c r="K1906" s="267" t="s">
        <v>170</v>
      </c>
      <c r="L1906" s="272"/>
      <c r="M1906" s="273" t="s">
        <v>21</v>
      </c>
      <c r="N1906" s="274" t="s">
        <v>44</v>
      </c>
      <c r="O1906" s="85"/>
      <c r="P1906" s="236">
        <f>O1906*H1906</f>
        <v>0</v>
      </c>
      <c r="Q1906" s="236">
        <v>0.0080000000000000002</v>
      </c>
      <c r="R1906" s="236">
        <f>Q1906*H1906</f>
        <v>0.51769600000000005</v>
      </c>
      <c r="S1906" s="236">
        <v>0</v>
      </c>
      <c r="T1906" s="237">
        <f>S1906*H1906</f>
        <v>0</v>
      </c>
      <c r="U1906" s="39"/>
      <c r="V1906" s="39"/>
      <c r="W1906" s="39"/>
      <c r="X1906" s="39"/>
      <c r="Y1906" s="39"/>
      <c r="Z1906" s="39"/>
      <c r="AA1906" s="39"/>
      <c r="AB1906" s="39"/>
      <c r="AC1906" s="39"/>
      <c r="AD1906" s="39"/>
      <c r="AE1906" s="39"/>
      <c r="AR1906" s="238" t="s">
        <v>382</v>
      </c>
      <c r="AT1906" s="238" t="s">
        <v>178</v>
      </c>
      <c r="AU1906" s="238" t="s">
        <v>82</v>
      </c>
      <c r="AY1906" s="18" t="s">
        <v>164</v>
      </c>
      <c r="BE1906" s="239">
        <f>IF(N1906="základní",J1906,0)</f>
        <v>0</v>
      </c>
      <c r="BF1906" s="239">
        <f>IF(N1906="snížená",J1906,0)</f>
        <v>0</v>
      </c>
      <c r="BG1906" s="239">
        <f>IF(N1906="zákl. přenesená",J1906,0)</f>
        <v>0</v>
      </c>
      <c r="BH1906" s="239">
        <f>IF(N1906="sníž. přenesená",J1906,0)</f>
        <v>0</v>
      </c>
      <c r="BI1906" s="239">
        <f>IF(N1906="nulová",J1906,0)</f>
        <v>0</v>
      </c>
      <c r="BJ1906" s="18" t="s">
        <v>80</v>
      </c>
      <c r="BK1906" s="239">
        <f>ROUND(I1906*H1906,2)</f>
        <v>0</v>
      </c>
      <c r="BL1906" s="18" t="s">
        <v>277</v>
      </c>
      <c r="BM1906" s="238" t="s">
        <v>1807</v>
      </c>
    </row>
    <row r="1907" s="2" customFormat="1">
      <c r="A1907" s="39"/>
      <c r="B1907" s="40"/>
      <c r="C1907" s="41"/>
      <c r="D1907" s="240" t="s">
        <v>173</v>
      </c>
      <c r="E1907" s="41"/>
      <c r="F1907" s="241" t="s">
        <v>1806</v>
      </c>
      <c r="G1907" s="41"/>
      <c r="H1907" s="41"/>
      <c r="I1907" s="147"/>
      <c r="J1907" s="41"/>
      <c r="K1907" s="41"/>
      <c r="L1907" s="45"/>
      <c r="M1907" s="242"/>
      <c r="N1907" s="243"/>
      <c r="O1907" s="85"/>
      <c r="P1907" s="85"/>
      <c r="Q1907" s="85"/>
      <c r="R1907" s="85"/>
      <c r="S1907" s="85"/>
      <c r="T1907" s="86"/>
      <c r="U1907" s="39"/>
      <c r="V1907" s="39"/>
      <c r="W1907" s="39"/>
      <c r="X1907" s="39"/>
      <c r="Y1907" s="39"/>
      <c r="Z1907" s="39"/>
      <c r="AA1907" s="39"/>
      <c r="AB1907" s="39"/>
      <c r="AC1907" s="39"/>
      <c r="AD1907" s="39"/>
      <c r="AE1907" s="39"/>
      <c r="AT1907" s="18" t="s">
        <v>173</v>
      </c>
      <c r="AU1907" s="18" t="s">
        <v>82</v>
      </c>
    </row>
    <row r="1908" s="14" customFormat="1">
      <c r="A1908" s="14"/>
      <c r="B1908" s="254"/>
      <c r="C1908" s="255"/>
      <c r="D1908" s="240" t="s">
        <v>174</v>
      </c>
      <c r="E1908" s="255"/>
      <c r="F1908" s="257" t="s">
        <v>1808</v>
      </c>
      <c r="G1908" s="255"/>
      <c r="H1908" s="258">
        <v>64.712000000000003</v>
      </c>
      <c r="I1908" s="259"/>
      <c r="J1908" s="255"/>
      <c r="K1908" s="255"/>
      <c r="L1908" s="260"/>
      <c r="M1908" s="261"/>
      <c r="N1908" s="262"/>
      <c r="O1908" s="262"/>
      <c r="P1908" s="262"/>
      <c r="Q1908" s="262"/>
      <c r="R1908" s="262"/>
      <c r="S1908" s="262"/>
      <c r="T1908" s="263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64" t="s">
        <v>174</v>
      </c>
      <c r="AU1908" s="264" t="s">
        <v>82</v>
      </c>
      <c r="AV1908" s="14" t="s">
        <v>82</v>
      </c>
      <c r="AW1908" s="14" t="s">
        <v>4</v>
      </c>
      <c r="AX1908" s="14" t="s">
        <v>80</v>
      </c>
      <c r="AY1908" s="264" t="s">
        <v>164</v>
      </c>
    </row>
    <row r="1909" s="2" customFormat="1" ht="21.75" customHeight="1">
      <c r="A1909" s="39"/>
      <c r="B1909" s="40"/>
      <c r="C1909" s="227" t="s">
        <v>1809</v>
      </c>
      <c r="D1909" s="227" t="s">
        <v>166</v>
      </c>
      <c r="E1909" s="228" t="s">
        <v>1810</v>
      </c>
      <c r="F1909" s="229" t="s">
        <v>1811</v>
      </c>
      <c r="G1909" s="230" t="s">
        <v>253</v>
      </c>
      <c r="H1909" s="231">
        <v>86.281999999999996</v>
      </c>
      <c r="I1909" s="232"/>
      <c r="J1909" s="233">
        <f>ROUND(I1909*H1909,2)</f>
        <v>0</v>
      </c>
      <c r="K1909" s="229" t="s">
        <v>21</v>
      </c>
      <c r="L1909" s="45"/>
      <c r="M1909" s="234" t="s">
        <v>21</v>
      </c>
      <c r="N1909" s="235" t="s">
        <v>44</v>
      </c>
      <c r="O1909" s="85"/>
      <c r="P1909" s="236">
        <f>O1909*H1909</f>
        <v>0</v>
      </c>
      <c r="Q1909" s="236">
        <v>0.00025999999999999998</v>
      </c>
      <c r="R1909" s="236">
        <f>Q1909*H1909</f>
        <v>0.022433319999999996</v>
      </c>
      <c r="S1909" s="236">
        <v>0</v>
      </c>
      <c r="T1909" s="237">
        <f>S1909*H1909</f>
        <v>0</v>
      </c>
      <c r="U1909" s="39"/>
      <c r="V1909" s="39"/>
      <c r="W1909" s="39"/>
      <c r="X1909" s="39"/>
      <c r="Y1909" s="39"/>
      <c r="Z1909" s="39"/>
      <c r="AA1909" s="39"/>
      <c r="AB1909" s="39"/>
      <c r="AC1909" s="39"/>
      <c r="AD1909" s="39"/>
      <c r="AE1909" s="39"/>
      <c r="AR1909" s="238" t="s">
        <v>277</v>
      </c>
      <c r="AT1909" s="238" t="s">
        <v>166</v>
      </c>
      <c r="AU1909" s="238" t="s">
        <v>82</v>
      </c>
      <c r="AY1909" s="18" t="s">
        <v>164</v>
      </c>
      <c r="BE1909" s="239">
        <f>IF(N1909="základní",J1909,0)</f>
        <v>0</v>
      </c>
      <c r="BF1909" s="239">
        <f>IF(N1909="snížená",J1909,0)</f>
        <v>0</v>
      </c>
      <c r="BG1909" s="239">
        <f>IF(N1909="zákl. přenesená",J1909,0)</f>
        <v>0</v>
      </c>
      <c r="BH1909" s="239">
        <f>IF(N1909="sníž. přenesená",J1909,0)</f>
        <v>0</v>
      </c>
      <c r="BI1909" s="239">
        <f>IF(N1909="nulová",J1909,0)</f>
        <v>0</v>
      </c>
      <c r="BJ1909" s="18" t="s">
        <v>80</v>
      </c>
      <c r="BK1909" s="239">
        <f>ROUND(I1909*H1909,2)</f>
        <v>0</v>
      </c>
      <c r="BL1909" s="18" t="s">
        <v>277</v>
      </c>
      <c r="BM1909" s="238" t="s">
        <v>1812</v>
      </c>
    </row>
    <row r="1910" s="2" customFormat="1">
      <c r="A1910" s="39"/>
      <c r="B1910" s="40"/>
      <c r="C1910" s="41"/>
      <c r="D1910" s="240" t="s">
        <v>173</v>
      </c>
      <c r="E1910" s="41"/>
      <c r="F1910" s="241" t="s">
        <v>1811</v>
      </c>
      <c r="G1910" s="41"/>
      <c r="H1910" s="41"/>
      <c r="I1910" s="147"/>
      <c r="J1910" s="41"/>
      <c r="K1910" s="41"/>
      <c r="L1910" s="45"/>
      <c r="M1910" s="242"/>
      <c r="N1910" s="243"/>
      <c r="O1910" s="85"/>
      <c r="P1910" s="85"/>
      <c r="Q1910" s="85"/>
      <c r="R1910" s="85"/>
      <c r="S1910" s="85"/>
      <c r="T1910" s="86"/>
      <c r="U1910" s="39"/>
      <c r="V1910" s="39"/>
      <c r="W1910" s="39"/>
      <c r="X1910" s="39"/>
      <c r="Y1910" s="39"/>
      <c r="Z1910" s="39"/>
      <c r="AA1910" s="39"/>
      <c r="AB1910" s="39"/>
      <c r="AC1910" s="39"/>
      <c r="AD1910" s="39"/>
      <c r="AE1910" s="39"/>
      <c r="AT1910" s="18" t="s">
        <v>173</v>
      </c>
      <c r="AU1910" s="18" t="s">
        <v>82</v>
      </c>
    </row>
    <row r="1911" s="14" customFormat="1">
      <c r="A1911" s="14"/>
      <c r="B1911" s="254"/>
      <c r="C1911" s="255"/>
      <c r="D1911" s="240" t="s">
        <v>174</v>
      </c>
      <c r="E1911" s="256" t="s">
        <v>21</v>
      </c>
      <c r="F1911" s="257" t="s">
        <v>1813</v>
      </c>
      <c r="G1911" s="255"/>
      <c r="H1911" s="258">
        <v>86.281999999999996</v>
      </c>
      <c r="I1911" s="259"/>
      <c r="J1911" s="255"/>
      <c r="K1911" s="255"/>
      <c r="L1911" s="260"/>
      <c r="M1911" s="261"/>
      <c r="N1911" s="262"/>
      <c r="O1911" s="262"/>
      <c r="P1911" s="262"/>
      <c r="Q1911" s="262"/>
      <c r="R1911" s="262"/>
      <c r="S1911" s="262"/>
      <c r="T1911" s="263"/>
      <c r="U1911" s="14"/>
      <c r="V1911" s="14"/>
      <c r="W1911" s="14"/>
      <c r="X1911" s="14"/>
      <c r="Y1911" s="14"/>
      <c r="Z1911" s="14"/>
      <c r="AA1911" s="14"/>
      <c r="AB1911" s="14"/>
      <c r="AC1911" s="14"/>
      <c r="AD1911" s="14"/>
      <c r="AE1911" s="14"/>
      <c r="AT1911" s="264" t="s">
        <v>174</v>
      </c>
      <c r="AU1911" s="264" t="s">
        <v>82</v>
      </c>
      <c r="AV1911" s="14" t="s">
        <v>82</v>
      </c>
      <c r="AW1911" s="14" t="s">
        <v>34</v>
      </c>
      <c r="AX1911" s="14" t="s">
        <v>80</v>
      </c>
      <c r="AY1911" s="264" t="s">
        <v>164</v>
      </c>
    </row>
    <row r="1912" s="2" customFormat="1" ht="16.5" customHeight="1">
      <c r="A1912" s="39"/>
      <c r="B1912" s="40"/>
      <c r="C1912" s="227" t="s">
        <v>1814</v>
      </c>
      <c r="D1912" s="227" t="s">
        <v>166</v>
      </c>
      <c r="E1912" s="228" t="s">
        <v>1815</v>
      </c>
      <c r="F1912" s="229" t="s">
        <v>1816</v>
      </c>
      <c r="G1912" s="230" t="s">
        <v>204</v>
      </c>
      <c r="H1912" s="231">
        <v>61.630000000000003</v>
      </c>
      <c r="I1912" s="232"/>
      <c r="J1912" s="233">
        <f>ROUND(I1912*H1912,2)</f>
        <v>0</v>
      </c>
      <c r="K1912" s="229" t="s">
        <v>170</v>
      </c>
      <c r="L1912" s="45"/>
      <c r="M1912" s="234" t="s">
        <v>21</v>
      </c>
      <c r="N1912" s="235" t="s">
        <v>44</v>
      </c>
      <c r="O1912" s="85"/>
      <c r="P1912" s="236">
        <f>O1912*H1912</f>
        <v>0</v>
      </c>
      <c r="Q1912" s="236">
        <v>4.0000000000000003E-05</v>
      </c>
      <c r="R1912" s="236">
        <f>Q1912*H1912</f>
        <v>0.0024652000000000003</v>
      </c>
      <c r="S1912" s="236">
        <v>0</v>
      </c>
      <c r="T1912" s="237">
        <f>S1912*H1912</f>
        <v>0</v>
      </c>
      <c r="U1912" s="39"/>
      <c r="V1912" s="39"/>
      <c r="W1912" s="39"/>
      <c r="X1912" s="39"/>
      <c r="Y1912" s="39"/>
      <c r="Z1912" s="39"/>
      <c r="AA1912" s="39"/>
      <c r="AB1912" s="39"/>
      <c r="AC1912" s="39"/>
      <c r="AD1912" s="39"/>
      <c r="AE1912" s="39"/>
      <c r="AR1912" s="238" t="s">
        <v>277</v>
      </c>
      <c r="AT1912" s="238" t="s">
        <v>166</v>
      </c>
      <c r="AU1912" s="238" t="s">
        <v>82</v>
      </c>
      <c r="AY1912" s="18" t="s">
        <v>164</v>
      </c>
      <c r="BE1912" s="239">
        <f>IF(N1912="základní",J1912,0)</f>
        <v>0</v>
      </c>
      <c r="BF1912" s="239">
        <f>IF(N1912="snížená",J1912,0)</f>
        <v>0</v>
      </c>
      <c r="BG1912" s="239">
        <f>IF(N1912="zákl. přenesená",J1912,0)</f>
        <v>0</v>
      </c>
      <c r="BH1912" s="239">
        <f>IF(N1912="sníž. přenesená",J1912,0)</f>
        <v>0</v>
      </c>
      <c r="BI1912" s="239">
        <f>IF(N1912="nulová",J1912,0)</f>
        <v>0</v>
      </c>
      <c r="BJ1912" s="18" t="s">
        <v>80</v>
      </c>
      <c r="BK1912" s="239">
        <f>ROUND(I1912*H1912,2)</f>
        <v>0</v>
      </c>
      <c r="BL1912" s="18" t="s">
        <v>277</v>
      </c>
      <c r="BM1912" s="238" t="s">
        <v>1817</v>
      </c>
    </row>
    <row r="1913" s="2" customFormat="1">
      <c r="A1913" s="39"/>
      <c r="B1913" s="40"/>
      <c r="C1913" s="41"/>
      <c r="D1913" s="240" t="s">
        <v>173</v>
      </c>
      <c r="E1913" s="41"/>
      <c r="F1913" s="241" t="s">
        <v>1816</v>
      </c>
      <c r="G1913" s="41"/>
      <c r="H1913" s="41"/>
      <c r="I1913" s="147"/>
      <c r="J1913" s="41"/>
      <c r="K1913" s="41"/>
      <c r="L1913" s="45"/>
      <c r="M1913" s="242"/>
      <c r="N1913" s="243"/>
      <c r="O1913" s="85"/>
      <c r="P1913" s="85"/>
      <c r="Q1913" s="85"/>
      <c r="R1913" s="85"/>
      <c r="S1913" s="85"/>
      <c r="T1913" s="86"/>
      <c r="U1913" s="39"/>
      <c r="V1913" s="39"/>
      <c r="W1913" s="39"/>
      <c r="X1913" s="39"/>
      <c r="Y1913" s="39"/>
      <c r="Z1913" s="39"/>
      <c r="AA1913" s="39"/>
      <c r="AB1913" s="39"/>
      <c r="AC1913" s="39"/>
      <c r="AD1913" s="39"/>
      <c r="AE1913" s="39"/>
      <c r="AT1913" s="18" t="s">
        <v>173</v>
      </c>
      <c r="AU1913" s="18" t="s">
        <v>82</v>
      </c>
    </row>
    <row r="1914" s="2" customFormat="1" ht="16.5" customHeight="1">
      <c r="A1914" s="39"/>
      <c r="B1914" s="40"/>
      <c r="C1914" s="227" t="s">
        <v>1818</v>
      </c>
      <c r="D1914" s="227" t="s">
        <v>166</v>
      </c>
      <c r="E1914" s="228" t="s">
        <v>1819</v>
      </c>
      <c r="F1914" s="229" t="s">
        <v>1820</v>
      </c>
      <c r="G1914" s="230" t="s">
        <v>204</v>
      </c>
      <c r="H1914" s="231">
        <v>12.609999999999999</v>
      </c>
      <c r="I1914" s="232"/>
      <c r="J1914" s="233">
        <f>ROUND(I1914*H1914,2)</f>
        <v>0</v>
      </c>
      <c r="K1914" s="229" t="s">
        <v>170</v>
      </c>
      <c r="L1914" s="45"/>
      <c r="M1914" s="234" t="s">
        <v>21</v>
      </c>
      <c r="N1914" s="235" t="s">
        <v>44</v>
      </c>
      <c r="O1914" s="85"/>
      <c r="P1914" s="236">
        <f>O1914*H1914</f>
        <v>0</v>
      </c>
      <c r="Q1914" s="236">
        <v>0.01355</v>
      </c>
      <c r="R1914" s="236">
        <f>Q1914*H1914</f>
        <v>0.17086549999999998</v>
      </c>
      <c r="S1914" s="236">
        <v>0</v>
      </c>
      <c r="T1914" s="237">
        <f>S1914*H1914</f>
        <v>0</v>
      </c>
      <c r="U1914" s="39"/>
      <c r="V1914" s="39"/>
      <c r="W1914" s="39"/>
      <c r="X1914" s="39"/>
      <c r="Y1914" s="39"/>
      <c r="Z1914" s="39"/>
      <c r="AA1914" s="39"/>
      <c r="AB1914" s="39"/>
      <c r="AC1914" s="39"/>
      <c r="AD1914" s="39"/>
      <c r="AE1914" s="39"/>
      <c r="AR1914" s="238" t="s">
        <v>277</v>
      </c>
      <c r="AT1914" s="238" t="s">
        <v>166</v>
      </c>
      <c r="AU1914" s="238" t="s">
        <v>82</v>
      </c>
      <c r="AY1914" s="18" t="s">
        <v>164</v>
      </c>
      <c r="BE1914" s="239">
        <f>IF(N1914="základní",J1914,0)</f>
        <v>0</v>
      </c>
      <c r="BF1914" s="239">
        <f>IF(N1914="snížená",J1914,0)</f>
        <v>0</v>
      </c>
      <c r="BG1914" s="239">
        <f>IF(N1914="zákl. přenesená",J1914,0)</f>
        <v>0</v>
      </c>
      <c r="BH1914" s="239">
        <f>IF(N1914="sníž. přenesená",J1914,0)</f>
        <v>0</v>
      </c>
      <c r="BI1914" s="239">
        <f>IF(N1914="nulová",J1914,0)</f>
        <v>0</v>
      </c>
      <c r="BJ1914" s="18" t="s">
        <v>80</v>
      </c>
      <c r="BK1914" s="239">
        <f>ROUND(I1914*H1914,2)</f>
        <v>0</v>
      </c>
      <c r="BL1914" s="18" t="s">
        <v>277</v>
      </c>
      <c r="BM1914" s="238" t="s">
        <v>1821</v>
      </c>
    </row>
    <row r="1915" s="2" customFormat="1">
      <c r="A1915" s="39"/>
      <c r="B1915" s="40"/>
      <c r="C1915" s="41"/>
      <c r="D1915" s="240" t="s">
        <v>173</v>
      </c>
      <c r="E1915" s="41"/>
      <c r="F1915" s="241" t="s">
        <v>1822</v>
      </c>
      <c r="G1915" s="41"/>
      <c r="H1915" s="41"/>
      <c r="I1915" s="147"/>
      <c r="J1915" s="41"/>
      <c r="K1915" s="41"/>
      <c r="L1915" s="45"/>
      <c r="M1915" s="242"/>
      <c r="N1915" s="243"/>
      <c r="O1915" s="85"/>
      <c r="P1915" s="85"/>
      <c r="Q1915" s="85"/>
      <c r="R1915" s="85"/>
      <c r="S1915" s="85"/>
      <c r="T1915" s="86"/>
      <c r="U1915" s="39"/>
      <c r="V1915" s="39"/>
      <c r="W1915" s="39"/>
      <c r="X1915" s="39"/>
      <c r="Y1915" s="39"/>
      <c r="Z1915" s="39"/>
      <c r="AA1915" s="39"/>
      <c r="AB1915" s="39"/>
      <c r="AC1915" s="39"/>
      <c r="AD1915" s="39"/>
      <c r="AE1915" s="39"/>
      <c r="AT1915" s="18" t="s">
        <v>173</v>
      </c>
      <c r="AU1915" s="18" t="s">
        <v>82</v>
      </c>
    </row>
    <row r="1916" s="2" customFormat="1">
      <c r="A1916" s="39"/>
      <c r="B1916" s="40"/>
      <c r="C1916" s="41"/>
      <c r="D1916" s="240" t="s">
        <v>191</v>
      </c>
      <c r="E1916" s="41"/>
      <c r="F1916" s="275" t="s">
        <v>1823</v>
      </c>
      <c r="G1916" s="41"/>
      <c r="H1916" s="41"/>
      <c r="I1916" s="147"/>
      <c r="J1916" s="41"/>
      <c r="K1916" s="41"/>
      <c r="L1916" s="45"/>
      <c r="M1916" s="242"/>
      <c r="N1916" s="243"/>
      <c r="O1916" s="85"/>
      <c r="P1916" s="85"/>
      <c r="Q1916" s="85"/>
      <c r="R1916" s="85"/>
      <c r="S1916" s="85"/>
      <c r="T1916" s="86"/>
      <c r="U1916" s="39"/>
      <c r="V1916" s="39"/>
      <c r="W1916" s="39"/>
      <c r="X1916" s="39"/>
      <c r="Y1916" s="39"/>
      <c r="Z1916" s="39"/>
      <c r="AA1916" s="39"/>
      <c r="AB1916" s="39"/>
      <c r="AC1916" s="39"/>
      <c r="AD1916" s="39"/>
      <c r="AE1916" s="39"/>
      <c r="AT1916" s="18" t="s">
        <v>191</v>
      </c>
      <c r="AU1916" s="18" t="s">
        <v>82</v>
      </c>
    </row>
    <row r="1917" s="13" customFormat="1">
      <c r="A1917" s="13"/>
      <c r="B1917" s="244"/>
      <c r="C1917" s="245"/>
      <c r="D1917" s="240" t="s">
        <v>174</v>
      </c>
      <c r="E1917" s="246" t="s">
        <v>21</v>
      </c>
      <c r="F1917" s="247" t="s">
        <v>1824</v>
      </c>
      <c r="G1917" s="245"/>
      <c r="H1917" s="246" t="s">
        <v>21</v>
      </c>
      <c r="I1917" s="248"/>
      <c r="J1917" s="245"/>
      <c r="K1917" s="245"/>
      <c r="L1917" s="249"/>
      <c r="M1917" s="250"/>
      <c r="N1917" s="251"/>
      <c r="O1917" s="251"/>
      <c r="P1917" s="251"/>
      <c r="Q1917" s="251"/>
      <c r="R1917" s="251"/>
      <c r="S1917" s="251"/>
      <c r="T1917" s="252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53" t="s">
        <v>174</v>
      </c>
      <c r="AU1917" s="253" t="s">
        <v>82</v>
      </c>
      <c r="AV1917" s="13" t="s">
        <v>80</v>
      </c>
      <c r="AW1917" s="13" t="s">
        <v>34</v>
      </c>
      <c r="AX1917" s="13" t="s">
        <v>73</v>
      </c>
      <c r="AY1917" s="253" t="s">
        <v>164</v>
      </c>
    </row>
    <row r="1918" s="13" customFormat="1">
      <c r="A1918" s="13"/>
      <c r="B1918" s="244"/>
      <c r="C1918" s="245"/>
      <c r="D1918" s="240" t="s">
        <v>174</v>
      </c>
      <c r="E1918" s="246" t="s">
        <v>21</v>
      </c>
      <c r="F1918" s="247" t="s">
        <v>216</v>
      </c>
      <c r="G1918" s="245"/>
      <c r="H1918" s="246" t="s">
        <v>21</v>
      </c>
      <c r="I1918" s="248"/>
      <c r="J1918" s="245"/>
      <c r="K1918" s="245"/>
      <c r="L1918" s="249"/>
      <c r="M1918" s="250"/>
      <c r="N1918" s="251"/>
      <c r="O1918" s="251"/>
      <c r="P1918" s="251"/>
      <c r="Q1918" s="251"/>
      <c r="R1918" s="251"/>
      <c r="S1918" s="251"/>
      <c r="T1918" s="252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T1918" s="253" t="s">
        <v>174</v>
      </c>
      <c r="AU1918" s="253" t="s">
        <v>82</v>
      </c>
      <c r="AV1918" s="13" t="s">
        <v>80</v>
      </c>
      <c r="AW1918" s="13" t="s">
        <v>34</v>
      </c>
      <c r="AX1918" s="13" t="s">
        <v>73</v>
      </c>
      <c r="AY1918" s="253" t="s">
        <v>164</v>
      </c>
    </row>
    <row r="1919" s="13" customFormat="1">
      <c r="A1919" s="13"/>
      <c r="B1919" s="244"/>
      <c r="C1919" s="245"/>
      <c r="D1919" s="240" t="s">
        <v>174</v>
      </c>
      <c r="E1919" s="246" t="s">
        <v>21</v>
      </c>
      <c r="F1919" s="247" t="s">
        <v>217</v>
      </c>
      <c r="G1919" s="245"/>
      <c r="H1919" s="246" t="s">
        <v>21</v>
      </c>
      <c r="I1919" s="248"/>
      <c r="J1919" s="245"/>
      <c r="K1919" s="245"/>
      <c r="L1919" s="249"/>
      <c r="M1919" s="250"/>
      <c r="N1919" s="251"/>
      <c r="O1919" s="251"/>
      <c r="P1919" s="251"/>
      <c r="Q1919" s="251"/>
      <c r="R1919" s="251"/>
      <c r="S1919" s="251"/>
      <c r="T1919" s="252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53" t="s">
        <v>174</v>
      </c>
      <c r="AU1919" s="253" t="s">
        <v>82</v>
      </c>
      <c r="AV1919" s="13" t="s">
        <v>80</v>
      </c>
      <c r="AW1919" s="13" t="s">
        <v>34</v>
      </c>
      <c r="AX1919" s="13" t="s">
        <v>73</v>
      </c>
      <c r="AY1919" s="253" t="s">
        <v>164</v>
      </c>
    </row>
    <row r="1920" s="13" customFormat="1">
      <c r="A1920" s="13"/>
      <c r="B1920" s="244"/>
      <c r="C1920" s="245"/>
      <c r="D1920" s="240" t="s">
        <v>174</v>
      </c>
      <c r="E1920" s="246" t="s">
        <v>21</v>
      </c>
      <c r="F1920" s="247" t="s">
        <v>1825</v>
      </c>
      <c r="G1920" s="245"/>
      <c r="H1920" s="246" t="s">
        <v>21</v>
      </c>
      <c r="I1920" s="248"/>
      <c r="J1920" s="245"/>
      <c r="K1920" s="245"/>
      <c r="L1920" s="249"/>
      <c r="M1920" s="250"/>
      <c r="N1920" s="251"/>
      <c r="O1920" s="251"/>
      <c r="P1920" s="251"/>
      <c r="Q1920" s="251"/>
      <c r="R1920" s="251"/>
      <c r="S1920" s="251"/>
      <c r="T1920" s="252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53" t="s">
        <v>174</v>
      </c>
      <c r="AU1920" s="253" t="s">
        <v>82</v>
      </c>
      <c r="AV1920" s="13" t="s">
        <v>80</v>
      </c>
      <c r="AW1920" s="13" t="s">
        <v>34</v>
      </c>
      <c r="AX1920" s="13" t="s">
        <v>73</v>
      </c>
      <c r="AY1920" s="253" t="s">
        <v>164</v>
      </c>
    </row>
    <row r="1921" s="14" customFormat="1">
      <c r="A1921" s="14"/>
      <c r="B1921" s="254"/>
      <c r="C1921" s="255"/>
      <c r="D1921" s="240" t="s">
        <v>174</v>
      </c>
      <c r="E1921" s="256" t="s">
        <v>21</v>
      </c>
      <c r="F1921" s="257" t="s">
        <v>1826</v>
      </c>
      <c r="G1921" s="255"/>
      <c r="H1921" s="258">
        <v>5.2000000000000002</v>
      </c>
      <c r="I1921" s="259"/>
      <c r="J1921" s="255"/>
      <c r="K1921" s="255"/>
      <c r="L1921" s="260"/>
      <c r="M1921" s="261"/>
      <c r="N1921" s="262"/>
      <c r="O1921" s="262"/>
      <c r="P1921" s="262"/>
      <c r="Q1921" s="262"/>
      <c r="R1921" s="262"/>
      <c r="S1921" s="262"/>
      <c r="T1921" s="263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64" t="s">
        <v>174</v>
      </c>
      <c r="AU1921" s="264" t="s">
        <v>82</v>
      </c>
      <c r="AV1921" s="14" t="s">
        <v>82</v>
      </c>
      <c r="AW1921" s="14" t="s">
        <v>34</v>
      </c>
      <c r="AX1921" s="14" t="s">
        <v>73</v>
      </c>
      <c r="AY1921" s="264" t="s">
        <v>164</v>
      </c>
    </row>
    <row r="1922" s="14" customFormat="1">
      <c r="A1922" s="14"/>
      <c r="B1922" s="254"/>
      <c r="C1922" s="255"/>
      <c r="D1922" s="240" t="s">
        <v>174</v>
      </c>
      <c r="E1922" s="256" t="s">
        <v>21</v>
      </c>
      <c r="F1922" s="257" t="s">
        <v>1827</v>
      </c>
      <c r="G1922" s="255"/>
      <c r="H1922" s="258">
        <v>7.4100000000000001</v>
      </c>
      <c r="I1922" s="259"/>
      <c r="J1922" s="255"/>
      <c r="K1922" s="255"/>
      <c r="L1922" s="260"/>
      <c r="M1922" s="261"/>
      <c r="N1922" s="262"/>
      <c r="O1922" s="262"/>
      <c r="P1922" s="262"/>
      <c r="Q1922" s="262"/>
      <c r="R1922" s="262"/>
      <c r="S1922" s="262"/>
      <c r="T1922" s="263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64" t="s">
        <v>174</v>
      </c>
      <c r="AU1922" s="264" t="s">
        <v>82</v>
      </c>
      <c r="AV1922" s="14" t="s">
        <v>82</v>
      </c>
      <c r="AW1922" s="14" t="s">
        <v>34</v>
      </c>
      <c r="AX1922" s="14" t="s">
        <v>73</v>
      </c>
      <c r="AY1922" s="264" t="s">
        <v>164</v>
      </c>
    </row>
    <row r="1923" s="2" customFormat="1" ht="21.75" customHeight="1">
      <c r="A1923" s="39"/>
      <c r="B1923" s="40"/>
      <c r="C1923" s="227" t="s">
        <v>1828</v>
      </c>
      <c r="D1923" s="227" t="s">
        <v>166</v>
      </c>
      <c r="E1923" s="228" t="s">
        <v>1829</v>
      </c>
      <c r="F1923" s="229" t="s">
        <v>1830</v>
      </c>
      <c r="G1923" s="230" t="s">
        <v>204</v>
      </c>
      <c r="H1923" s="231">
        <v>12.609999999999999</v>
      </c>
      <c r="I1923" s="232"/>
      <c r="J1923" s="233">
        <f>ROUND(I1923*H1923,2)</f>
        <v>0</v>
      </c>
      <c r="K1923" s="229" t="s">
        <v>170</v>
      </c>
      <c r="L1923" s="45"/>
      <c r="M1923" s="234" t="s">
        <v>21</v>
      </c>
      <c r="N1923" s="235" t="s">
        <v>44</v>
      </c>
      <c r="O1923" s="85"/>
      <c r="P1923" s="236">
        <f>O1923*H1923</f>
        <v>0</v>
      </c>
      <c r="Q1923" s="236">
        <v>0.00010000000000000001</v>
      </c>
      <c r="R1923" s="236">
        <f>Q1923*H1923</f>
        <v>0.001261</v>
      </c>
      <c r="S1923" s="236">
        <v>0</v>
      </c>
      <c r="T1923" s="237">
        <f>S1923*H1923</f>
        <v>0</v>
      </c>
      <c r="U1923" s="39"/>
      <c r="V1923" s="39"/>
      <c r="W1923" s="39"/>
      <c r="X1923" s="39"/>
      <c r="Y1923" s="39"/>
      <c r="Z1923" s="39"/>
      <c r="AA1923" s="39"/>
      <c r="AB1923" s="39"/>
      <c r="AC1923" s="39"/>
      <c r="AD1923" s="39"/>
      <c r="AE1923" s="39"/>
      <c r="AR1923" s="238" t="s">
        <v>277</v>
      </c>
      <c r="AT1923" s="238" t="s">
        <v>166</v>
      </c>
      <c r="AU1923" s="238" t="s">
        <v>82</v>
      </c>
      <c r="AY1923" s="18" t="s">
        <v>164</v>
      </c>
      <c r="BE1923" s="239">
        <f>IF(N1923="základní",J1923,0)</f>
        <v>0</v>
      </c>
      <c r="BF1923" s="239">
        <f>IF(N1923="snížená",J1923,0)</f>
        <v>0</v>
      </c>
      <c r="BG1923" s="239">
        <f>IF(N1923="zákl. přenesená",J1923,0)</f>
        <v>0</v>
      </c>
      <c r="BH1923" s="239">
        <f>IF(N1923="sníž. přenesená",J1923,0)</f>
        <v>0</v>
      </c>
      <c r="BI1923" s="239">
        <f>IF(N1923="nulová",J1923,0)</f>
        <v>0</v>
      </c>
      <c r="BJ1923" s="18" t="s">
        <v>80</v>
      </c>
      <c r="BK1923" s="239">
        <f>ROUND(I1923*H1923,2)</f>
        <v>0</v>
      </c>
      <c r="BL1923" s="18" t="s">
        <v>277</v>
      </c>
      <c r="BM1923" s="238" t="s">
        <v>1831</v>
      </c>
    </row>
    <row r="1924" s="2" customFormat="1">
      <c r="A1924" s="39"/>
      <c r="B1924" s="40"/>
      <c r="C1924" s="41"/>
      <c r="D1924" s="240" t="s">
        <v>173</v>
      </c>
      <c r="E1924" s="41"/>
      <c r="F1924" s="241" t="s">
        <v>1830</v>
      </c>
      <c r="G1924" s="41"/>
      <c r="H1924" s="41"/>
      <c r="I1924" s="147"/>
      <c r="J1924" s="41"/>
      <c r="K1924" s="41"/>
      <c r="L1924" s="45"/>
      <c r="M1924" s="242"/>
      <c r="N1924" s="243"/>
      <c r="O1924" s="85"/>
      <c r="P1924" s="85"/>
      <c r="Q1924" s="85"/>
      <c r="R1924" s="85"/>
      <c r="S1924" s="85"/>
      <c r="T1924" s="86"/>
      <c r="U1924" s="39"/>
      <c r="V1924" s="39"/>
      <c r="W1924" s="39"/>
      <c r="X1924" s="39"/>
      <c r="Y1924" s="39"/>
      <c r="Z1924" s="39"/>
      <c r="AA1924" s="39"/>
      <c r="AB1924" s="39"/>
      <c r="AC1924" s="39"/>
      <c r="AD1924" s="39"/>
      <c r="AE1924" s="39"/>
      <c r="AT1924" s="18" t="s">
        <v>173</v>
      </c>
      <c r="AU1924" s="18" t="s">
        <v>82</v>
      </c>
    </row>
    <row r="1925" s="2" customFormat="1" ht="16.5" customHeight="1">
      <c r="A1925" s="39"/>
      <c r="B1925" s="40"/>
      <c r="C1925" s="227" t="s">
        <v>1832</v>
      </c>
      <c r="D1925" s="227" t="s">
        <v>166</v>
      </c>
      <c r="E1925" s="228" t="s">
        <v>1833</v>
      </c>
      <c r="F1925" s="229" t="s">
        <v>1834</v>
      </c>
      <c r="G1925" s="230" t="s">
        <v>204</v>
      </c>
      <c r="H1925" s="231">
        <v>12.609999999999999</v>
      </c>
      <c r="I1925" s="232"/>
      <c r="J1925" s="233">
        <f>ROUND(I1925*H1925,2)</f>
        <v>0</v>
      </c>
      <c r="K1925" s="229" t="s">
        <v>170</v>
      </c>
      <c r="L1925" s="45"/>
      <c r="M1925" s="234" t="s">
        <v>21</v>
      </c>
      <c r="N1925" s="235" t="s">
        <v>44</v>
      </c>
      <c r="O1925" s="85"/>
      <c r="P1925" s="236">
        <f>O1925*H1925</f>
        <v>0</v>
      </c>
      <c r="Q1925" s="236">
        <v>0</v>
      </c>
      <c r="R1925" s="236">
        <f>Q1925*H1925</f>
        <v>0</v>
      </c>
      <c r="S1925" s="236">
        <v>0</v>
      </c>
      <c r="T1925" s="237">
        <f>S1925*H1925</f>
        <v>0</v>
      </c>
      <c r="U1925" s="39"/>
      <c r="V1925" s="39"/>
      <c r="W1925" s="39"/>
      <c r="X1925" s="39"/>
      <c r="Y1925" s="39"/>
      <c r="Z1925" s="39"/>
      <c r="AA1925" s="39"/>
      <c r="AB1925" s="39"/>
      <c r="AC1925" s="39"/>
      <c r="AD1925" s="39"/>
      <c r="AE1925" s="39"/>
      <c r="AR1925" s="238" t="s">
        <v>277</v>
      </c>
      <c r="AT1925" s="238" t="s">
        <v>166</v>
      </c>
      <c r="AU1925" s="238" t="s">
        <v>82</v>
      </c>
      <c r="AY1925" s="18" t="s">
        <v>164</v>
      </c>
      <c r="BE1925" s="239">
        <f>IF(N1925="základní",J1925,0)</f>
        <v>0</v>
      </c>
      <c r="BF1925" s="239">
        <f>IF(N1925="snížená",J1925,0)</f>
        <v>0</v>
      </c>
      <c r="BG1925" s="239">
        <f>IF(N1925="zákl. přenesená",J1925,0)</f>
        <v>0</v>
      </c>
      <c r="BH1925" s="239">
        <f>IF(N1925="sníž. přenesená",J1925,0)</f>
        <v>0</v>
      </c>
      <c r="BI1925" s="239">
        <f>IF(N1925="nulová",J1925,0)</f>
        <v>0</v>
      </c>
      <c r="BJ1925" s="18" t="s">
        <v>80</v>
      </c>
      <c r="BK1925" s="239">
        <f>ROUND(I1925*H1925,2)</f>
        <v>0</v>
      </c>
      <c r="BL1925" s="18" t="s">
        <v>277</v>
      </c>
      <c r="BM1925" s="238" t="s">
        <v>1835</v>
      </c>
    </row>
    <row r="1926" s="2" customFormat="1">
      <c r="A1926" s="39"/>
      <c r="B1926" s="40"/>
      <c r="C1926" s="41"/>
      <c r="D1926" s="240" t="s">
        <v>173</v>
      </c>
      <c r="E1926" s="41"/>
      <c r="F1926" s="241" t="s">
        <v>1834</v>
      </c>
      <c r="G1926" s="41"/>
      <c r="H1926" s="41"/>
      <c r="I1926" s="147"/>
      <c r="J1926" s="41"/>
      <c r="K1926" s="41"/>
      <c r="L1926" s="45"/>
      <c r="M1926" s="242"/>
      <c r="N1926" s="243"/>
      <c r="O1926" s="85"/>
      <c r="P1926" s="85"/>
      <c r="Q1926" s="85"/>
      <c r="R1926" s="85"/>
      <c r="S1926" s="85"/>
      <c r="T1926" s="86"/>
      <c r="U1926" s="39"/>
      <c r="V1926" s="39"/>
      <c r="W1926" s="39"/>
      <c r="X1926" s="39"/>
      <c r="Y1926" s="39"/>
      <c r="Z1926" s="39"/>
      <c r="AA1926" s="39"/>
      <c r="AB1926" s="39"/>
      <c r="AC1926" s="39"/>
      <c r="AD1926" s="39"/>
      <c r="AE1926" s="39"/>
      <c r="AT1926" s="18" t="s">
        <v>173</v>
      </c>
      <c r="AU1926" s="18" t="s">
        <v>82</v>
      </c>
    </row>
    <row r="1927" s="2" customFormat="1" ht="21.75" customHeight="1">
      <c r="A1927" s="39"/>
      <c r="B1927" s="40"/>
      <c r="C1927" s="227" t="s">
        <v>1836</v>
      </c>
      <c r="D1927" s="227" t="s">
        <v>166</v>
      </c>
      <c r="E1927" s="228" t="s">
        <v>1837</v>
      </c>
      <c r="F1927" s="229" t="s">
        <v>1838</v>
      </c>
      <c r="G1927" s="230" t="s">
        <v>204</v>
      </c>
      <c r="H1927" s="231">
        <v>12.609999999999999</v>
      </c>
      <c r="I1927" s="232"/>
      <c r="J1927" s="233">
        <f>ROUND(I1927*H1927,2)</f>
        <v>0</v>
      </c>
      <c r="K1927" s="229" t="s">
        <v>170</v>
      </c>
      <c r="L1927" s="45"/>
      <c r="M1927" s="234" t="s">
        <v>21</v>
      </c>
      <c r="N1927" s="235" t="s">
        <v>44</v>
      </c>
      <c r="O1927" s="85"/>
      <c r="P1927" s="236">
        <f>O1927*H1927</f>
        <v>0</v>
      </c>
      <c r="Q1927" s="236">
        <v>0.00069999999999999999</v>
      </c>
      <c r="R1927" s="236">
        <f>Q1927*H1927</f>
        <v>0.0088269999999999998</v>
      </c>
      <c r="S1927" s="236">
        <v>0</v>
      </c>
      <c r="T1927" s="237">
        <f>S1927*H1927</f>
        <v>0</v>
      </c>
      <c r="U1927" s="39"/>
      <c r="V1927" s="39"/>
      <c r="W1927" s="39"/>
      <c r="X1927" s="39"/>
      <c r="Y1927" s="39"/>
      <c r="Z1927" s="39"/>
      <c r="AA1927" s="39"/>
      <c r="AB1927" s="39"/>
      <c r="AC1927" s="39"/>
      <c r="AD1927" s="39"/>
      <c r="AE1927" s="39"/>
      <c r="AR1927" s="238" t="s">
        <v>277</v>
      </c>
      <c r="AT1927" s="238" t="s">
        <v>166</v>
      </c>
      <c r="AU1927" s="238" t="s">
        <v>82</v>
      </c>
      <c r="AY1927" s="18" t="s">
        <v>164</v>
      </c>
      <c r="BE1927" s="239">
        <f>IF(N1927="základní",J1927,0)</f>
        <v>0</v>
      </c>
      <c r="BF1927" s="239">
        <f>IF(N1927="snížená",J1927,0)</f>
        <v>0</v>
      </c>
      <c r="BG1927" s="239">
        <f>IF(N1927="zákl. přenesená",J1927,0)</f>
        <v>0</v>
      </c>
      <c r="BH1927" s="239">
        <f>IF(N1927="sníž. přenesená",J1927,0)</f>
        <v>0</v>
      </c>
      <c r="BI1927" s="239">
        <f>IF(N1927="nulová",J1927,0)</f>
        <v>0</v>
      </c>
      <c r="BJ1927" s="18" t="s">
        <v>80</v>
      </c>
      <c r="BK1927" s="239">
        <f>ROUND(I1927*H1927,2)</f>
        <v>0</v>
      </c>
      <c r="BL1927" s="18" t="s">
        <v>277</v>
      </c>
      <c r="BM1927" s="238" t="s">
        <v>1839</v>
      </c>
    </row>
    <row r="1928" s="2" customFormat="1">
      <c r="A1928" s="39"/>
      <c r="B1928" s="40"/>
      <c r="C1928" s="41"/>
      <c r="D1928" s="240" t="s">
        <v>173</v>
      </c>
      <c r="E1928" s="41"/>
      <c r="F1928" s="241" t="s">
        <v>1838</v>
      </c>
      <c r="G1928" s="41"/>
      <c r="H1928" s="41"/>
      <c r="I1928" s="147"/>
      <c r="J1928" s="41"/>
      <c r="K1928" s="41"/>
      <c r="L1928" s="45"/>
      <c r="M1928" s="242"/>
      <c r="N1928" s="243"/>
      <c r="O1928" s="85"/>
      <c r="P1928" s="85"/>
      <c r="Q1928" s="85"/>
      <c r="R1928" s="85"/>
      <c r="S1928" s="85"/>
      <c r="T1928" s="86"/>
      <c r="U1928" s="39"/>
      <c r="V1928" s="39"/>
      <c r="W1928" s="39"/>
      <c r="X1928" s="39"/>
      <c r="Y1928" s="39"/>
      <c r="Z1928" s="39"/>
      <c r="AA1928" s="39"/>
      <c r="AB1928" s="39"/>
      <c r="AC1928" s="39"/>
      <c r="AD1928" s="39"/>
      <c r="AE1928" s="39"/>
      <c r="AT1928" s="18" t="s">
        <v>173</v>
      </c>
      <c r="AU1928" s="18" t="s">
        <v>82</v>
      </c>
    </row>
    <row r="1929" s="2" customFormat="1" ht="21.75" customHeight="1">
      <c r="A1929" s="39"/>
      <c r="B1929" s="40"/>
      <c r="C1929" s="227" t="s">
        <v>1840</v>
      </c>
      <c r="D1929" s="227" t="s">
        <v>166</v>
      </c>
      <c r="E1929" s="228" t="s">
        <v>1841</v>
      </c>
      <c r="F1929" s="229" t="s">
        <v>1842</v>
      </c>
      <c r="G1929" s="230" t="s">
        <v>204</v>
      </c>
      <c r="H1929" s="231">
        <v>4.4210000000000003</v>
      </c>
      <c r="I1929" s="232"/>
      <c r="J1929" s="233">
        <f>ROUND(I1929*H1929,2)</f>
        <v>0</v>
      </c>
      <c r="K1929" s="229" t="s">
        <v>21</v>
      </c>
      <c r="L1929" s="45"/>
      <c r="M1929" s="234" t="s">
        <v>21</v>
      </c>
      <c r="N1929" s="235" t="s">
        <v>44</v>
      </c>
      <c r="O1929" s="85"/>
      <c r="P1929" s="236">
        <f>O1929*H1929</f>
        <v>0</v>
      </c>
      <c r="Q1929" s="236">
        <v>0.020119999999999999</v>
      </c>
      <c r="R1929" s="236">
        <f>Q1929*H1929</f>
        <v>0.088950520000000005</v>
      </c>
      <c r="S1929" s="236">
        <v>0</v>
      </c>
      <c r="T1929" s="237">
        <f>S1929*H1929</f>
        <v>0</v>
      </c>
      <c r="U1929" s="39"/>
      <c r="V1929" s="39"/>
      <c r="W1929" s="39"/>
      <c r="X1929" s="39"/>
      <c r="Y1929" s="39"/>
      <c r="Z1929" s="39"/>
      <c r="AA1929" s="39"/>
      <c r="AB1929" s="39"/>
      <c r="AC1929" s="39"/>
      <c r="AD1929" s="39"/>
      <c r="AE1929" s="39"/>
      <c r="AR1929" s="238" t="s">
        <v>277</v>
      </c>
      <c r="AT1929" s="238" t="s">
        <v>166</v>
      </c>
      <c r="AU1929" s="238" t="s">
        <v>82</v>
      </c>
      <c r="AY1929" s="18" t="s">
        <v>164</v>
      </c>
      <c r="BE1929" s="239">
        <f>IF(N1929="základní",J1929,0)</f>
        <v>0</v>
      </c>
      <c r="BF1929" s="239">
        <f>IF(N1929="snížená",J1929,0)</f>
        <v>0</v>
      </c>
      <c r="BG1929" s="239">
        <f>IF(N1929="zákl. přenesená",J1929,0)</f>
        <v>0</v>
      </c>
      <c r="BH1929" s="239">
        <f>IF(N1929="sníž. přenesená",J1929,0)</f>
        <v>0</v>
      </c>
      <c r="BI1929" s="239">
        <f>IF(N1929="nulová",J1929,0)</f>
        <v>0</v>
      </c>
      <c r="BJ1929" s="18" t="s">
        <v>80</v>
      </c>
      <c r="BK1929" s="239">
        <f>ROUND(I1929*H1929,2)</f>
        <v>0</v>
      </c>
      <c r="BL1929" s="18" t="s">
        <v>277</v>
      </c>
      <c r="BM1929" s="238" t="s">
        <v>1843</v>
      </c>
    </row>
    <row r="1930" s="2" customFormat="1">
      <c r="A1930" s="39"/>
      <c r="B1930" s="40"/>
      <c r="C1930" s="41"/>
      <c r="D1930" s="240" t="s">
        <v>173</v>
      </c>
      <c r="E1930" s="41"/>
      <c r="F1930" s="241" t="s">
        <v>1842</v>
      </c>
      <c r="G1930" s="41"/>
      <c r="H1930" s="41"/>
      <c r="I1930" s="147"/>
      <c r="J1930" s="41"/>
      <c r="K1930" s="41"/>
      <c r="L1930" s="45"/>
      <c r="M1930" s="242"/>
      <c r="N1930" s="243"/>
      <c r="O1930" s="85"/>
      <c r="P1930" s="85"/>
      <c r="Q1930" s="85"/>
      <c r="R1930" s="85"/>
      <c r="S1930" s="85"/>
      <c r="T1930" s="86"/>
      <c r="U1930" s="39"/>
      <c r="V1930" s="39"/>
      <c r="W1930" s="39"/>
      <c r="X1930" s="39"/>
      <c r="Y1930" s="39"/>
      <c r="Z1930" s="39"/>
      <c r="AA1930" s="39"/>
      <c r="AB1930" s="39"/>
      <c r="AC1930" s="39"/>
      <c r="AD1930" s="39"/>
      <c r="AE1930" s="39"/>
      <c r="AT1930" s="18" t="s">
        <v>173</v>
      </c>
      <c r="AU1930" s="18" t="s">
        <v>82</v>
      </c>
    </row>
    <row r="1931" s="13" customFormat="1">
      <c r="A1931" s="13"/>
      <c r="B1931" s="244"/>
      <c r="C1931" s="245"/>
      <c r="D1931" s="240" t="s">
        <v>174</v>
      </c>
      <c r="E1931" s="246" t="s">
        <v>21</v>
      </c>
      <c r="F1931" s="247" t="s">
        <v>1844</v>
      </c>
      <c r="G1931" s="245"/>
      <c r="H1931" s="246" t="s">
        <v>21</v>
      </c>
      <c r="I1931" s="248"/>
      <c r="J1931" s="245"/>
      <c r="K1931" s="245"/>
      <c r="L1931" s="249"/>
      <c r="M1931" s="250"/>
      <c r="N1931" s="251"/>
      <c r="O1931" s="251"/>
      <c r="P1931" s="251"/>
      <c r="Q1931" s="251"/>
      <c r="R1931" s="251"/>
      <c r="S1931" s="251"/>
      <c r="T1931" s="252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53" t="s">
        <v>174</v>
      </c>
      <c r="AU1931" s="253" t="s">
        <v>82</v>
      </c>
      <c r="AV1931" s="13" t="s">
        <v>80</v>
      </c>
      <c r="AW1931" s="13" t="s">
        <v>34</v>
      </c>
      <c r="AX1931" s="13" t="s">
        <v>73</v>
      </c>
      <c r="AY1931" s="253" t="s">
        <v>164</v>
      </c>
    </row>
    <row r="1932" s="13" customFormat="1">
      <c r="A1932" s="13"/>
      <c r="B1932" s="244"/>
      <c r="C1932" s="245"/>
      <c r="D1932" s="240" t="s">
        <v>174</v>
      </c>
      <c r="E1932" s="246" t="s">
        <v>21</v>
      </c>
      <c r="F1932" s="247" t="s">
        <v>1845</v>
      </c>
      <c r="G1932" s="245"/>
      <c r="H1932" s="246" t="s">
        <v>21</v>
      </c>
      <c r="I1932" s="248"/>
      <c r="J1932" s="245"/>
      <c r="K1932" s="245"/>
      <c r="L1932" s="249"/>
      <c r="M1932" s="250"/>
      <c r="N1932" s="251"/>
      <c r="O1932" s="251"/>
      <c r="P1932" s="251"/>
      <c r="Q1932" s="251"/>
      <c r="R1932" s="251"/>
      <c r="S1932" s="251"/>
      <c r="T1932" s="252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53" t="s">
        <v>174</v>
      </c>
      <c r="AU1932" s="253" t="s">
        <v>82</v>
      </c>
      <c r="AV1932" s="13" t="s">
        <v>80</v>
      </c>
      <c r="AW1932" s="13" t="s">
        <v>34</v>
      </c>
      <c r="AX1932" s="13" t="s">
        <v>73</v>
      </c>
      <c r="AY1932" s="253" t="s">
        <v>164</v>
      </c>
    </row>
    <row r="1933" s="13" customFormat="1">
      <c r="A1933" s="13"/>
      <c r="B1933" s="244"/>
      <c r="C1933" s="245"/>
      <c r="D1933" s="240" t="s">
        <v>174</v>
      </c>
      <c r="E1933" s="246" t="s">
        <v>21</v>
      </c>
      <c r="F1933" s="247" t="s">
        <v>217</v>
      </c>
      <c r="G1933" s="245"/>
      <c r="H1933" s="246" t="s">
        <v>21</v>
      </c>
      <c r="I1933" s="248"/>
      <c r="J1933" s="245"/>
      <c r="K1933" s="245"/>
      <c r="L1933" s="249"/>
      <c r="M1933" s="250"/>
      <c r="N1933" s="251"/>
      <c r="O1933" s="251"/>
      <c r="P1933" s="251"/>
      <c r="Q1933" s="251"/>
      <c r="R1933" s="251"/>
      <c r="S1933" s="251"/>
      <c r="T1933" s="252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T1933" s="253" t="s">
        <v>174</v>
      </c>
      <c r="AU1933" s="253" t="s">
        <v>82</v>
      </c>
      <c r="AV1933" s="13" t="s">
        <v>80</v>
      </c>
      <c r="AW1933" s="13" t="s">
        <v>34</v>
      </c>
      <c r="AX1933" s="13" t="s">
        <v>73</v>
      </c>
      <c r="AY1933" s="253" t="s">
        <v>164</v>
      </c>
    </row>
    <row r="1934" s="13" customFormat="1">
      <c r="A1934" s="13"/>
      <c r="B1934" s="244"/>
      <c r="C1934" s="245"/>
      <c r="D1934" s="240" t="s">
        <v>174</v>
      </c>
      <c r="E1934" s="246" t="s">
        <v>21</v>
      </c>
      <c r="F1934" s="247" t="s">
        <v>216</v>
      </c>
      <c r="G1934" s="245"/>
      <c r="H1934" s="246" t="s">
        <v>21</v>
      </c>
      <c r="I1934" s="248"/>
      <c r="J1934" s="245"/>
      <c r="K1934" s="245"/>
      <c r="L1934" s="249"/>
      <c r="M1934" s="250"/>
      <c r="N1934" s="251"/>
      <c r="O1934" s="251"/>
      <c r="P1934" s="251"/>
      <c r="Q1934" s="251"/>
      <c r="R1934" s="251"/>
      <c r="S1934" s="251"/>
      <c r="T1934" s="252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53" t="s">
        <v>174</v>
      </c>
      <c r="AU1934" s="253" t="s">
        <v>82</v>
      </c>
      <c r="AV1934" s="13" t="s">
        <v>80</v>
      </c>
      <c r="AW1934" s="13" t="s">
        <v>34</v>
      </c>
      <c r="AX1934" s="13" t="s">
        <v>73</v>
      </c>
      <c r="AY1934" s="253" t="s">
        <v>164</v>
      </c>
    </row>
    <row r="1935" s="13" customFormat="1">
      <c r="A1935" s="13"/>
      <c r="B1935" s="244"/>
      <c r="C1935" s="245"/>
      <c r="D1935" s="240" t="s">
        <v>174</v>
      </c>
      <c r="E1935" s="246" t="s">
        <v>21</v>
      </c>
      <c r="F1935" s="247" t="s">
        <v>1846</v>
      </c>
      <c r="G1935" s="245"/>
      <c r="H1935" s="246" t="s">
        <v>21</v>
      </c>
      <c r="I1935" s="248"/>
      <c r="J1935" s="245"/>
      <c r="K1935" s="245"/>
      <c r="L1935" s="249"/>
      <c r="M1935" s="250"/>
      <c r="N1935" s="251"/>
      <c r="O1935" s="251"/>
      <c r="P1935" s="251"/>
      <c r="Q1935" s="251"/>
      <c r="R1935" s="251"/>
      <c r="S1935" s="251"/>
      <c r="T1935" s="252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T1935" s="253" t="s">
        <v>174</v>
      </c>
      <c r="AU1935" s="253" t="s">
        <v>82</v>
      </c>
      <c r="AV1935" s="13" t="s">
        <v>80</v>
      </c>
      <c r="AW1935" s="13" t="s">
        <v>34</v>
      </c>
      <c r="AX1935" s="13" t="s">
        <v>73</v>
      </c>
      <c r="AY1935" s="253" t="s">
        <v>164</v>
      </c>
    </row>
    <row r="1936" s="14" customFormat="1">
      <c r="A1936" s="14"/>
      <c r="B1936" s="254"/>
      <c r="C1936" s="255"/>
      <c r="D1936" s="240" t="s">
        <v>174</v>
      </c>
      <c r="E1936" s="256" t="s">
        <v>21</v>
      </c>
      <c r="F1936" s="257" t="s">
        <v>1847</v>
      </c>
      <c r="G1936" s="255"/>
      <c r="H1936" s="258">
        <v>5.7999999999999998</v>
      </c>
      <c r="I1936" s="259"/>
      <c r="J1936" s="255"/>
      <c r="K1936" s="255"/>
      <c r="L1936" s="260"/>
      <c r="M1936" s="261"/>
      <c r="N1936" s="262"/>
      <c r="O1936" s="262"/>
      <c r="P1936" s="262"/>
      <c r="Q1936" s="262"/>
      <c r="R1936" s="262"/>
      <c r="S1936" s="262"/>
      <c r="T1936" s="263"/>
      <c r="U1936" s="14"/>
      <c r="V1936" s="14"/>
      <c r="W1936" s="14"/>
      <c r="X1936" s="14"/>
      <c r="Y1936" s="14"/>
      <c r="Z1936" s="14"/>
      <c r="AA1936" s="14"/>
      <c r="AB1936" s="14"/>
      <c r="AC1936" s="14"/>
      <c r="AD1936" s="14"/>
      <c r="AE1936" s="14"/>
      <c r="AT1936" s="264" t="s">
        <v>174</v>
      </c>
      <c r="AU1936" s="264" t="s">
        <v>82</v>
      </c>
      <c r="AV1936" s="14" t="s">
        <v>82</v>
      </c>
      <c r="AW1936" s="14" t="s">
        <v>34</v>
      </c>
      <c r="AX1936" s="14" t="s">
        <v>73</v>
      </c>
      <c r="AY1936" s="264" t="s">
        <v>164</v>
      </c>
    </row>
    <row r="1937" s="13" customFormat="1">
      <c r="A1937" s="13"/>
      <c r="B1937" s="244"/>
      <c r="C1937" s="245"/>
      <c r="D1937" s="240" t="s">
        <v>174</v>
      </c>
      <c r="E1937" s="246" t="s">
        <v>21</v>
      </c>
      <c r="F1937" s="247" t="s">
        <v>223</v>
      </c>
      <c r="G1937" s="245"/>
      <c r="H1937" s="246" t="s">
        <v>21</v>
      </c>
      <c r="I1937" s="248"/>
      <c r="J1937" s="245"/>
      <c r="K1937" s="245"/>
      <c r="L1937" s="249"/>
      <c r="M1937" s="250"/>
      <c r="N1937" s="251"/>
      <c r="O1937" s="251"/>
      <c r="P1937" s="251"/>
      <c r="Q1937" s="251"/>
      <c r="R1937" s="251"/>
      <c r="S1937" s="251"/>
      <c r="T1937" s="252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53" t="s">
        <v>174</v>
      </c>
      <c r="AU1937" s="253" t="s">
        <v>82</v>
      </c>
      <c r="AV1937" s="13" t="s">
        <v>80</v>
      </c>
      <c r="AW1937" s="13" t="s">
        <v>34</v>
      </c>
      <c r="AX1937" s="13" t="s">
        <v>73</v>
      </c>
      <c r="AY1937" s="253" t="s">
        <v>164</v>
      </c>
    </row>
    <row r="1938" s="14" customFormat="1">
      <c r="A1938" s="14"/>
      <c r="B1938" s="254"/>
      <c r="C1938" s="255"/>
      <c r="D1938" s="240" t="s">
        <v>174</v>
      </c>
      <c r="E1938" s="256" t="s">
        <v>21</v>
      </c>
      <c r="F1938" s="257" t="s">
        <v>1307</v>
      </c>
      <c r="G1938" s="255"/>
      <c r="H1938" s="258">
        <v>-1.379</v>
      </c>
      <c r="I1938" s="259"/>
      <c r="J1938" s="255"/>
      <c r="K1938" s="255"/>
      <c r="L1938" s="260"/>
      <c r="M1938" s="261"/>
      <c r="N1938" s="262"/>
      <c r="O1938" s="262"/>
      <c r="P1938" s="262"/>
      <c r="Q1938" s="262"/>
      <c r="R1938" s="262"/>
      <c r="S1938" s="262"/>
      <c r="T1938" s="263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64" t="s">
        <v>174</v>
      </c>
      <c r="AU1938" s="264" t="s">
        <v>82</v>
      </c>
      <c r="AV1938" s="14" t="s">
        <v>82</v>
      </c>
      <c r="AW1938" s="14" t="s">
        <v>34</v>
      </c>
      <c r="AX1938" s="14" t="s">
        <v>73</v>
      </c>
      <c r="AY1938" s="264" t="s">
        <v>164</v>
      </c>
    </row>
    <row r="1939" s="15" customFormat="1">
      <c r="A1939" s="15"/>
      <c r="B1939" s="276"/>
      <c r="C1939" s="277"/>
      <c r="D1939" s="240" t="s">
        <v>174</v>
      </c>
      <c r="E1939" s="278" t="s">
        <v>21</v>
      </c>
      <c r="F1939" s="279" t="s">
        <v>225</v>
      </c>
      <c r="G1939" s="277"/>
      <c r="H1939" s="280">
        <v>4.4210000000000003</v>
      </c>
      <c r="I1939" s="281"/>
      <c r="J1939" s="277"/>
      <c r="K1939" s="277"/>
      <c r="L1939" s="282"/>
      <c r="M1939" s="283"/>
      <c r="N1939" s="284"/>
      <c r="O1939" s="284"/>
      <c r="P1939" s="284"/>
      <c r="Q1939" s="284"/>
      <c r="R1939" s="284"/>
      <c r="S1939" s="284"/>
      <c r="T1939" s="285"/>
      <c r="U1939" s="15"/>
      <c r="V1939" s="15"/>
      <c r="W1939" s="15"/>
      <c r="X1939" s="15"/>
      <c r="Y1939" s="15"/>
      <c r="Z1939" s="15"/>
      <c r="AA1939" s="15"/>
      <c r="AB1939" s="15"/>
      <c r="AC1939" s="15"/>
      <c r="AD1939" s="15"/>
      <c r="AE1939" s="15"/>
      <c r="AT1939" s="286" t="s">
        <v>174</v>
      </c>
      <c r="AU1939" s="286" t="s">
        <v>82</v>
      </c>
      <c r="AV1939" s="15" t="s">
        <v>171</v>
      </c>
      <c r="AW1939" s="15" t="s">
        <v>34</v>
      </c>
      <c r="AX1939" s="15" t="s">
        <v>80</v>
      </c>
      <c r="AY1939" s="286" t="s">
        <v>164</v>
      </c>
    </row>
    <row r="1940" s="2" customFormat="1" ht="21.75" customHeight="1">
      <c r="A1940" s="39"/>
      <c r="B1940" s="40"/>
      <c r="C1940" s="227" t="s">
        <v>1848</v>
      </c>
      <c r="D1940" s="227" t="s">
        <v>166</v>
      </c>
      <c r="E1940" s="228" t="s">
        <v>1849</v>
      </c>
      <c r="F1940" s="229" t="s">
        <v>1850</v>
      </c>
      <c r="G1940" s="230" t="s">
        <v>229</v>
      </c>
      <c r="H1940" s="231">
        <v>1</v>
      </c>
      <c r="I1940" s="232"/>
      <c r="J1940" s="233">
        <f>ROUND(I1940*H1940,2)</f>
        <v>0</v>
      </c>
      <c r="K1940" s="229" t="s">
        <v>21</v>
      </c>
      <c r="L1940" s="45"/>
      <c r="M1940" s="234" t="s">
        <v>21</v>
      </c>
      <c r="N1940" s="235" t="s">
        <v>44</v>
      </c>
      <c r="O1940" s="85"/>
      <c r="P1940" s="236">
        <f>O1940*H1940</f>
        <v>0</v>
      </c>
      <c r="Q1940" s="236">
        <v>0.03058</v>
      </c>
      <c r="R1940" s="236">
        <f>Q1940*H1940</f>
        <v>0.03058</v>
      </c>
      <c r="S1940" s="236">
        <v>0</v>
      </c>
      <c r="T1940" s="237">
        <f>S1940*H1940</f>
        <v>0</v>
      </c>
      <c r="U1940" s="39"/>
      <c r="V1940" s="39"/>
      <c r="W1940" s="39"/>
      <c r="X1940" s="39"/>
      <c r="Y1940" s="39"/>
      <c r="Z1940" s="39"/>
      <c r="AA1940" s="39"/>
      <c r="AB1940" s="39"/>
      <c r="AC1940" s="39"/>
      <c r="AD1940" s="39"/>
      <c r="AE1940" s="39"/>
      <c r="AR1940" s="238" t="s">
        <v>277</v>
      </c>
      <c r="AT1940" s="238" t="s">
        <v>166</v>
      </c>
      <c r="AU1940" s="238" t="s">
        <v>82</v>
      </c>
      <c r="AY1940" s="18" t="s">
        <v>164</v>
      </c>
      <c r="BE1940" s="239">
        <f>IF(N1940="základní",J1940,0)</f>
        <v>0</v>
      </c>
      <c r="BF1940" s="239">
        <f>IF(N1940="snížená",J1940,0)</f>
        <v>0</v>
      </c>
      <c r="BG1940" s="239">
        <f>IF(N1940="zákl. přenesená",J1940,0)</f>
        <v>0</v>
      </c>
      <c r="BH1940" s="239">
        <f>IF(N1940="sníž. přenesená",J1940,0)</f>
        <v>0</v>
      </c>
      <c r="BI1940" s="239">
        <f>IF(N1940="nulová",J1940,0)</f>
        <v>0</v>
      </c>
      <c r="BJ1940" s="18" t="s">
        <v>80</v>
      </c>
      <c r="BK1940" s="239">
        <f>ROUND(I1940*H1940,2)</f>
        <v>0</v>
      </c>
      <c r="BL1940" s="18" t="s">
        <v>277</v>
      </c>
      <c r="BM1940" s="238" t="s">
        <v>1851</v>
      </c>
    </row>
    <row r="1941" s="2" customFormat="1">
      <c r="A1941" s="39"/>
      <c r="B1941" s="40"/>
      <c r="C1941" s="41"/>
      <c r="D1941" s="240" t="s">
        <v>173</v>
      </c>
      <c r="E1941" s="41"/>
      <c r="F1941" s="241" t="s">
        <v>1850</v>
      </c>
      <c r="G1941" s="41"/>
      <c r="H1941" s="41"/>
      <c r="I1941" s="147"/>
      <c r="J1941" s="41"/>
      <c r="K1941" s="41"/>
      <c r="L1941" s="45"/>
      <c r="M1941" s="242"/>
      <c r="N1941" s="243"/>
      <c r="O1941" s="85"/>
      <c r="P1941" s="85"/>
      <c r="Q1941" s="85"/>
      <c r="R1941" s="85"/>
      <c r="S1941" s="85"/>
      <c r="T1941" s="86"/>
      <c r="U1941" s="39"/>
      <c r="V1941" s="39"/>
      <c r="W1941" s="39"/>
      <c r="X1941" s="39"/>
      <c r="Y1941" s="39"/>
      <c r="Z1941" s="39"/>
      <c r="AA1941" s="39"/>
      <c r="AB1941" s="39"/>
      <c r="AC1941" s="39"/>
      <c r="AD1941" s="39"/>
      <c r="AE1941" s="39"/>
      <c r="AT1941" s="18" t="s">
        <v>173</v>
      </c>
      <c r="AU1941" s="18" t="s">
        <v>82</v>
      </c>
    </row>
    <row r="1942" s="13" customFormat="1">
      <c r="A1942" s="13"/>
      <c r="B1942" s="244"/>
      <c r="C1942" s="245"/>
      <c r="D1942" s="240" t="s">
        <v>174</v>
      </c>
      <c r="E1942" s="246" t="s">
        <v>21</v>
      </c>
      <c r="F1942" s="247" t="s">
        <v>1852</v>
      </c>
      <c r="G1942" s="245"/>
      <c r="H1942" s="246" t="s">
        <v>21</v>
      </c>
      <c r="I1942" s="248"/>
      <c r="J1942" s="245"/>
      <c r="K1942" s="245"/>
      <c r="L1942" s="249"/>
      <c r="M1942" s="250"/>
      <c r="N1942" s="251"/>
      <c r="O1942" s="251"/>
      <c r="P1942" s="251"/>
      <c r="Q1942" s="251"/>
      <c r="R1942" s="251"/>
      <c r="S1942" s="251"/>
      <c r="T1942" s="252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53" t="s">
        <v>174</v>
      </c>
      <c r="AU1942" s="253" t="s">
        <v>82</v>
      </c>
      <c r="AV1942" s="13" t="s">
        <v>80</v>
      </c>
      <c r="AW1942" s="13" t="s">
        <v>34</v>
      </c>
      <c r="AX1942" s="13" t="s">
        <v>73</v>
      </c>
      <c r="AY1942" s="253" t="s">
        <v>164</v>
      </c>
    </row>
    <row r="1943" s="14" customFormat="1">
      <c r="A1943" s="14"/>
      <c r="B1943" s="254"/>
      <c r="C1943" s="255"/>
      <c r="D1943" s="240" t="s">
        <v>174</v>
      </c>
      <c r="E1943" s="256" t="s">
        <v>21</v>
      </c>
      <c r="F1943" s="257" t="s">
        <v>80</v>
      </c>
      <c r="G1943" s="255"/>
      <c r="H1943" s="258">
        <v>1</v>
      </c>
      <c r="I1943" s="259"/>
      <c r="J1943" s="255"/>
      <c r="K1943" s="255"/>
      <c r="L1943" s="260"/>
      <c r="M1943" s="261"/>
      <c r="N1943" s="262"/>
      <c r="O1943" s="262"/>
      <c r="P1943" s="262"/>
      <c r="Q1943" s="262"/>
      <c r="R1943" s="262"/>
      <c r="S1943" s="262"/>
      <c r="T1943" s="263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64" t="s">
        <v>174</v>
      </c>
      <c r="AU1943" s="264" t="s">
        <v>82</v>
      </c>
      <c r="AV1943" s="14" t="s">
        <v>82</v>
      </c>
      <c r="AW1943" s="14" t="s">
        <v>34</v>
      </c>
      <c r="AX1943" s="14" t="s">
        <v>73</v>
      </c>
      <c r="AY1943" s="264" t="s">
        <v>164</v>
      </c>
    </row>
    <row r="1944" s="15" customFormat="1">
      <c r="A1944" s="15"/>
      <c r="B1944" s="276"/>
      <c r="C1944" s="277"/>
      <c r="D1944" s="240" t="s">
        <v>174</v>
      </c>
      <c r="E1944" s="278" t="s">
        <v>21</v>
      </c>
      <c r="F1944" s="279" t="s">
        <v>225</v>
      </c>
      <c r="G1944" s="277"/>
      <c r="H1944" s="280">
        <v>1</v>
      </c>
      <c r="I1944" s="281"/>
      <c r="J1944" s="277"/>
      <c r="K1944" s="277"/>
      <c r="L1944" s="282"/>
      <c r="M1944" s="283"/>
      <c r="N1944" s="284"/>
      <c r="O1944" s="284"/>
      <c r="P1944" s="284"/>
      <c r="Q1944" s="284"/>
      <c r="R1944" s="284"/>
      <c r="S1944" s="284"/>
      <c r="T1944" s="285"/>
      <c r="U1944" s="15"/>
      <c r="V1944" s="15"/>
      <c r="W1944" s="15"/>
      <c r="X1944" s="15"/>
      <c r="Y1944" s="15"/>
      <c r="Z1944" s="15"/>
      <c r="AA1944" s="15"/>
      <c r="AB1944" s="15"/>
      <c r="AC1944" s="15"/>
      <c r="AD1944" s="15"/>
      <c r="AE1944" s="15"/>
      <c r="AT1944" s="286" t="s">
        <v>174</v>
      </c>
      <c r="AU1944" s="286" t="s">
        <v>82</v>
      </c>
      <c r="AV1944" s="15" t="s">
        <v>171</v>
      </c>
      <c r="AW1944" s="15" t="s">
        <v>34</v>
      </c>
      <c r="AX1944" s="15" t="s">
        <v>80</v>
      </c>
      <c r="AY1944" s="286" t="s">
        <v>164</v>
      </c>
    </row>
    <row r="1945" s="2" customFormat="1" ht="21.75" customHeight="1">
      <c r="A1945" s="39"/>
      <c r="B1945" s="40"/>
      <c r="C1945" s="227" t="s">
        <v>1853</v>
      </c>
      <c r="D1945" s="227" t="s">
        <v>166</v>
      </c>
      <c r="E1945" s="228" t="s">
        <v>1854</v>
      </c>
      <c r="F1945" s="229" t="s">
        <v>1855</v>
      </c>
      <c r="G1945" s="230" t="s">
        <v>204</v>
      </c>
      <c r="H1945" s="231">
        <v>1.9299999999999999</v>
      </c>
      <c r="I1945" s="232"/>
      <c r="J1945" s="233">
        <f>ROUND(I1945*H1945,2)</f>
        <v>0</v>
      </c>
      <c r="K1945" s="229" t="s">
        <v>21</v>
      </c>
      <c r="L1945" s="45"/>
      <c r="M1945" s="234" t="s">
        <v>21</v>
      </c>
      <c r="N1945" s="235" t="s">
        <v>44</v>
      </c>
      <c r="O1945" s="85"/>
      <c r="P1945" s="236">
        <f>O1945*H1945</f>
        <v>0</v>
      </c>
      <c r="Q1945" s="236">
        <v>0.01916</v>
      </c>
      <c r="R1945" s="236">
        <f>Q1945*H1945</f>
        <v>0.036978799999999999</v>
      </c>
      <c r="S1945" s="236">
        <v>0</v>
      </c>
      <c r="T1945" s="237">
        <f>S1945*H1945</f>
        <v>0</v>
      </c>
      <c r="U1945" s="39"/>
      <c r="V1945" s="39"/>
      <c r="W1945" s="39"/>
      <c r="X1945" s="39"/>
      <c r="Y1945" s="39"/>
      <c r="Z1945" s="39"/>
      <c r="AA1945" s="39"/>
      <c r="AB1945" s="39"/>
      <c r="AC1945" s="39"/>
      <c r="AD1945" s="39"/>
      <c r="AE1945" s="39"/>
      <c r="AR1945" s="238" t="s">
        <v>277</v>
      </c>
      <c r="AT1945" s="238" t="s">
        <v>166</v>
      </c>
      <c r="AU1945" s="238" t="s">
        <v>82</v>
      </c>
      <c r="AY1945" s="18" t="s">
        <v>164</v>
      </c>
      <c r="BE1945" s="239">
        <f>IF(N1945="základní",J1945,0)</f>
        <v>0</v>
      </c>
      <c r="BF1945" s="239">
        <f>IF(N1945="snížená",J1945,0)</f>
        <v>0</v>
      </c>
      <c r="BG1945" s="239">
        <f>IF(N1945="zákl. přenesená",J1945,0)</f>
        <v>0</v>
      </c>
      <c r="BH1945" s="239">
        <f>IF(N1945="sníž. přenesená",J1945,0)</f>
        <v>0</v>
      </c>
      <c r="BI1945" s="239">
        <f>IF(N1945="nulová",J1945,0)</f>
        <v>0</v>
      </c>
      <c r="BJ1945" s="18" t="s">
        <v>80</v>
      </c>
      <c r="BK1945" s="239">
        <f>ROUND(I1945*H1945,2)</f>
        <v>0</v>
      </c>
      <c r="BL1945" s="18" t="s">
        <v>277</v>
      </c>
      <c r="BM1945" s="238" t="s">
        <v>1856</v>
      </c>
    </row>
    <row r="1946" s="2" customFormat="1">
      <c r="A1946" s="39"/>
      <c r="B1946" s="40"/>
      <c r="C1946" s="41"/>
      <c r="D1946" s="240" t="s">
        <v>173</v>
      </c>
      <c r="E1946" s="41"/>
      <c r="F1946" s="241" t="s">
        <v>1855</v>
      </c>
      <c r="G1946" s="41"/>
      <c r="H1946" s="41"/>
      <c r="I1946" s="147"/>
      <c r="J1946" s="41"/>
      <c r="K1946" s="41"/>
      <c r="L1946" s="45"/>
      <c r="M1946" s="242"/>
      <c r="N1946" s="243"/>
      <c r="O1946" s="85"/>
      <c r="P1946" s="85"/>
      <c r="Q1946" s="85"/>
      <c r="R1946" s="85"/>
      <c r="S1946" s="85"/>
      <c r="T1946" s="86"/>
      <c r="U1946" s="39"/>
      <c r="V1946" s="39"/>
      <c r="W1946" s="39"/>
      <c r="X1946" s="39"/>
      <c r="Y1946" s="39"/>
      <c r="Z1946" s="39"/>
      <c r="AA1946" s="39"/>
      <c r="AB1946" s="39"/>
      <c r="AC1946" s="39"/>
      <c r="AD1946" s="39"/>
      <c r="AE1946" s="39"/>
      <c r="AT1946" s="18" t="s">
        <v>173</v>
      </c>
      <c r="AU1946" s="18" t="s">
        <v>82</v>
      </c>
    </row>
    <row r="1947" s="13" customFormat="1">
      <c r="A1947" s="13"/>
      <c r="B1947" s="244"/>
      <c r="C1947" s="245"/>
      <c r="D1947" s="240" t="s">
        <v>174</v>
      </c>
      <c r="E1947" s="246" t="s">
        <v>21</v>
      </c>
      <c r="F1947" s="247" t="s">
        <v>1857</v>
      </c>
      <c r="G1947" s="245"/>
      <c r="H1947" s="246" t="s">
        <v>21</v>
      </c>
      <c r="I1947" s="248"/>
      <c r="J1947" s="245"/>
      <c r="K1947" s="245"/>
      <c r="L1947" s="249"/>
      <c r="M1947" s="250"/>
      <c r="N1947" s="251"/>
      <c r="O1947" s="251"/>
      <c r="P1947" s="251"/>
      <c r="Q1947" s="251"/>
      <c r="R1947" s="251"/>
      <c r="S1947" s="251"/>
      <c r="T1947" s="252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53" t="s">
        <v>174</v>
      </c>
      <c r="AU1947" s="253" t="s">
        <v>82</v>
      </c>
      <c r="AV1947" s="13" t="s">
        <v>80</v>
      </c>
      <c r="AW1947" s="13" t="s">
        <v>34</v>
      </c>
      <c r="AX1947" s="13" t="s">
        <v>73</v>
      </c>
      <c r="AY1947" s="253" t="s">
        <v>164</v>
      </c>
    </row>
    <row r="1948" s="14" customFormat="1">
      <c r="A1948" s="14"/>
      <c r="B1948" s="254"/>
      <c r="C1948" s="255"/>
      <c r="D1948" s="240" t="s">
        <v>174</v>
      </c>
      <c r="E1948" s="256" t="s">
        <v>21</v>
      </c>
      <c r="F1948" s="257" t="s">
        <v>1858</v>
      </c>
      <c r="G1948" s="255"/>
      <c r="H1948" s="258">
        <v>1.9299999999999999</v>
      </c>
      <c r="I1948" s="259"/>
      <c r="J1948" s="255"/>
      <c r="K1948" s="255"/>
      <c r="L1948" s="260"/>
      <c r="M1948" s="261"/>
      <c r="N1948" s="262"/>
      <c r="O1948" s="262"/>
      <c r="P1948" s="262"/>
      <c r="Q1948" s="262"/>
      <c r="R1948" s="262"/>
      <c r="S1948" s="262"/>
      <c r="T1948" s="263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64" t="s">
        <v>174</v>
      </c>
      <c r="AU1948" s="264" t="s">
        <v>82</v>
      </c>
      <c r="AV1948" s="14" t="s">
        <v>82</v>
      </c>
      <c r="AW1948" s="14" t="s">
        <v>34</v>
      </c>
      <c r="AX1948" s="14" t="s">
        <v>80</v>
      </c>
      <c r="AY1948" s="264" t="s">
        <v>164</v>
      </c>
    </row>
    <row r="1949" s="2" customFormat="1" ht="21.75" customHeight="1">
      <c r="A1949" s="39"/>
      <c r="B1949" s="40"/>
      <c r="C1949" s="227" t="s">
        <v>1859</v>
      </c>
      <c r="D1949" s="227" t="s">
        <v>166</v>
      </c>
      <c r="E1949" s="228" t="s">
        <v>1860</v>
      </c>
      <c r="F1949" s="229" t="s">
        <v>1861</v>
      </c>
      <c r="G1949" s="230" t="s">
        <v>181</v>
      </c>
      <c r="H1949" s="231">
        <v>0.96799999999999997</v>
      </c>
      <c r="I1949" s="232"/>
      <c r="J1949" s="233">
        <f>ROUND(I1949*H1949,2)</f>
        <v>0</v>
      </c>
      <c r="K1949" s="229" t="s">
        <v>170</v>
      </c>
      <c r="L1949" s="45"/>
      <c r="M1949" s="234" t="s">
        <v>21</v>
      </c>
      <c r="N1949" s="235" t="s">
        <v>44</v>
      </c>
      <c r="O1949" s="85"/>
      <c r="P1949" s="236">
        <f>O1949*H1949</f>
        <v>0</v>
      </c>
      <c r="Q1949" s="236">
        <v>0</v>
      </c>
      <c r="R1949" s="236">
        <f>Q1949*H1949</f>
        <v>0</v>
      </c>
      <c r="S1949" s="236">
        <v>0</v>
      </c>
      <c r="T1949" s="237">
        <f>S1949*H1949</f>
        <v>0</v>
      </c>
      <c r="U1949" s="39"/>
      <c r="V1949" s="39"/>
      <c r="W1949" s="39"/>
      <c r="X1949" s="39"/>
      <c r="Y1949" s="39"/>
      <c r="Z1949" s="39"/>
      <c r="AA1949" s="39"/>
      <c r="AB1949" s="39"/>
      <c r="AC1949" s="39"/>
      <c r="AD1949" s="39"/>
      <c r="AE1949" s="39"/>
      <c r="AR1949" s="238" t="s">
        <v>277</v>
      </c>
      <c r="AT1949" s="238" t="s">
        <v>166</v>
      </c>
      <c r="AU1949" s="238" t="s">
        <v>82</v>
      </c>
      <c r="AY1949" s="18" t="s">
        <v>164</v>
      </c>
      <c r="BE1949" s="239">
        <f>IF(N1949="základní",J1949,0)</f>
        <v>0</v>
      </c>
      <c r="BF1949" s="239">
        <f>IF(N1949="snížená",J1949,0)</f>
        <v>0</v>
      </c>
      <c r="BG1949" s="239">
        <f>IF(N1949="zákl. přenesená",J1949,0)</f>
        <v>0</v>
      </c>
      <c r="BH1949" s="239">
        <f>IF(N1949="sníž. přenesená",J1949,0)</f>
        <v>0</v>
      </c>
      <c r="BI1949" s="239">
        <f>IF(N1949="nulová",J1949,0)</f>
        <v>0</v>
      </c>
      <c r="BJ1949" s="18" t="s">
        <v>80</v>
      </c>
      <c r="BK1949" s="239">
        <f>ROUND(I1949*H1949,2)</f>
        <v>0</v>
      </c>
      <c r="BL1949" s="18" t="s">
        <v>277</v>
      </c>
      <c r="BM1949" s="238" t="s">
        <v>1862</v>
      </c>
    </row>
    <row r="1950" s="2" customFormat="1">
      <c r="A1950" s="39"/>
      <c r="B1950" s="40"/>
      <c r="C1950" s="41"/>
      <c r="D1950" s="240" t="s">
        <v>173</v>
      </c>
      <c r="E1950" s="41"/>
      <c r="F1950" s="241" t="s">
        <v>1861</v>
      </c>
      <c r="G1950" s="41"/>
      <c r="H1950" s="41"/>
      <c r="I1950" s="147"/>
      <c r="J1950" s="41"/>
      <c r="K1950" s="41"/>
      <c r="L1950" s="45"/>
      <c r="M1950" s="242"/>
      <c r="N1950" s="243"/>
      <c r="O1950" s="85"/>
      <c r="P1950" s="85"/>
      <c r="Q1950" s="85"/>
      <c r="R1950" s="85"/>
      <c r="S1950" s="85"/>
      <c r="T1950" s="86"/>
      <c r="U1950" s="39"/>
      <c r="V1950" s="39"/>
      <c r="W1950" s="39"/>
      <c r="X1950" s="39"/>
      <c r="Y1950" s="39"/>
      <c r="Z1950" s="39"/>
      <c r="AA1950" s="39"/>
      <c r="AB1950" s="39"/>
      <c r="AC1950" s="39"/>
      <c r="AD1950" s="39"/>
      <c r="AE1950" s="39"/>
      <c r="AT1950" s="18" t="s">
        <v>173</v>
      </c>
      <c r="AU1950" s="18" t="s">
        <v>82</v>
      </c>
    </row>
    <row r="1951" s="12" customFormat="1" ht="22.8" customHeight="1">
      <c r="A1951" s="12"/>
      <c r="B1951" s="211"/>
      <c r="C1951" s="212"/>
      <c r="D1951" s="213" t="s">
        <v>72</v>
      </c>
      <c r="E1951" s="225" t="s">
        <v>1863</v>
      </c>
      <c r="F1951" s="225" t="s">
        <v>1864</v>
      </c>
      <c r="G1951" s="212"/>
      <c r="H1951" s="212"/>
      <c r="I1951" s="215"/>
      <c r="J1951" s="226">
        <f>BK1951</f>
        <v>0</v>
      </c>
      <c r="K1951" s="212"/>
      <c r="L1951" s="217"/>
      <c r="M1951" s="218"/>
      <c r="N1951" s="219"/>
      <c r="O1951" s="219"/>
      <c r="P1951" s="220">
        <f>SUM(P1952:P2211)</f>
        <v>0</v>
      </c>
      <c r="Q1951" s="219"/>
      <c r="R1951" s="220">
        <f>SUM(R1952:R2211)</f>
        <v>3.3045618499999989</v>
      </c>
      <c r="S1951" s="219"/>
      <c r="T1951" s="221">
        <f>SUM(T1952:T2211)</f>
        <v>3.3043839999999998</v>
      </c>
      <c r="U1951" s="12"/>
      <c r="V1951" s="12"/>
      <c r="W1951" s="12"/>
      <c r="X1951" s="12"/>
      <c r="Y1951" s="12"/>
      <c r="Z1951" s="12"/>
      <c r="AA1951" s="12"/>
      <c r="AB1951" s="12"/>
      <c r="AC1951" s="12"/>
      <c r="AD1951" s="12"/>
      <c r="AE1951" s="12"/>
      <c r="AR1951" s="222" t="s">
        <v>82</v>
      </c>
      <c r="AT1951" s="223" t="s">
        <v>72</v>
      </c>
      <c r="AU1951" s="223" t="s">
        <v>80</v>
      </c>
      <c r="AY1951" s="222" t="s">
        <v>164</v>
      </c>
      <c r="BK1951" s="224">
        <f>SUM(BK1952:BK2211)</f>
        <v>0</v>
      </c>
    </row>
    <row r="1952" s="2" customFormat="1" ht="16.5" customHeight="1">
      <c r="A1952" s="39"/>
      <c r="B1952" s="40"/>
      <c r="C1952" s="227" t="s">
        <v>1865</v>
      </c>
      <c r="D1952" s="227" t="s">
        <v>166</v>
      </c>
      <c r="E1952" s="228" t="s">
        <v>1866</v>
      </c>
      <c r="F1952" s="229" t="s">
        <v>1867</v>
      </c>
      <c r="G1952" s="230" t="s">
        <v>204</v>
      </c>
      <c r="H1952" s="231">
        <v>640.29499999999996</v>
      </c>
      <c r="I1952" s="232"/>
      <c r="J1952" s="233">
        <f>ROUND(I1952*H1952,2)</f>
        <v>0</v>
      </c>
      <c r="K1952" s="229" t="s">
        <v>170</v>
      </c>
      <c r="L1952" s="45"/>
      <c r="M1952" s="234" t="s">
        <v>21</v>
      </c>
      <c r="N1952" s="235" t="s">
        <v>44</v>
      </c>
      <c r="O1952" s="85"/>
      <c r="P1952" s="236">
        <f>O1952*H1952</f>
        <v>0</v>
      </c>
      <c r="Q1952" s="236">
        <v>0</v>
      </c>
      <c r="R1952" s="236">
        <f>Q1952*H1952</f>
        <v>0</v>
      </c>
      <c r="S1952" s="236">
        <v>0</v>
      </c>
      <c r="T1952" s="237">
        <f>S1952*H1952</f>
        <v>0</v>
      </c>
      <c r="U1952" s="39"/>
      <c r="V1952" s="39"/>
      <c r="W1952" s="39"/>
      <c r="X1952" s="39"/>
      <c r="Y1952" s="39"/>
      <c r="Z1952" s="39"/>
      <c r="AA1952" s="39"/>
      <c r="AB1952" s="39"/>
      <c r="AC1952" s="39"/>
      <c r="AD1952" s="39"/>
      <c r="AE1952" s="39"/>
      <c r="AR1952" s="238" t="s">
        <v>277</v>
      </c>
      <c r="AT1952" s="238" t="s">
        <v>166</v>
      </c>
      <c r="AU1952" s="238" t="s">
        <v>82</v>
      </c>
      <c r="AY1952" s="18" t="s">
        <v>164</v>
      </c>
      <c r="BE1952" s="239">
        <f>IF(N1952="základní",J1952,0)</f>
        <v>0</v>
      </c>
      <c r="BF1952" s="239">
        <f>IF(N1952="snížená",J1952,0)</f>
        <v>0</v>
      </c>
      <c r="BG1952" s="239">
        <f>IF(N1952="zákl. přenesená",J1952,0)</f>
        <v>0</v>
      </c>
      <c r="BH1952" s="239">
        <f>IF(N1952="sníž. přenesená",J1952,0)</f>
        <v>0</v>
      </c>
      <c r="BI1952" s="239">
        <f>IF(N1952="nulová",J1952,0)</f>
        <v>0</v>
      </c>
      <c r="BJ1952" s="18" t="s">
        <v>80</v>
      </c>
      <c r="BK1952" s="239">
        <f>ROUND(I1952*H1952,2)</f>
        <v>0</v>
      </c>
      <c r="BL1952" s="18" t="s">
        <v>277</v>
      </c>
      <c r="BM1952" s="238" t="s">
        <v>1868</v>
      </c>
    </row>
    <row r="1953" s="2" customFormat="1">
      <c r="A1953" s="39"/>
      <c r="B1953" s="40"/>
      <c r="C1953" s="41"/>
      <c r="D1953" s="240" t="s">
        <v>173</v>
      </c>
      <c r="E1953" s="41"/>
      <c r="F1953" s="241" t="s">
        <v>1869</v>
      </c>
      <c r="G1953" s="41"/>
      <c r="H1953" s="41"/>
      <c r="I1953" s="147"/>
      <c r="J1953" s="41"/>
      <c r="K1953" s="41"/>
      <c r="L1953" s="45"/>
      <c r="M1953" s="242"/>
      <c r="N1953" s="243"/>
      <c r="O1953" s="85"/>
      <c r="P1953" s="85"/>
      <c r="Q1953" s="85"/>
      <c r="R1953" s="85"/>
      <c r="S1953" s="85"/>
      <c r="T1953" s="86"/>
      <c r="U1953" s="39"/>
      <c r="V1953" s="39"/>
      <c r="W1953" s="39"/>
      <c r="X1953" s="39"/>
      <c r="Y1953" s="39"/>
      <c r="Z1953" s="39"/>
      <c r="AA1953" s="39"/>
      <c r="AB1953" s="39"/>
      <c r="AC1953" s="39"/>
      <c r="AD1953" s="39"/>
      <c r="AE1953" s="39"/>
      <c r="AT1953" s="18" t="s">
        <v>173</v>
      </c>
      <c r="AU1953" s="18" t="s">
        <v>82</v>
      </c>
    </row>
    <row r="1954" s="15" customFormat="1">
      <c r="A1954" s="15"/>
      <c r="B1954" s="276"/>
      <c r="C1954" s="277"/>
      <c r="D1954" s="240" t="s">
        <v>174</v>
      </c>
      <c r="E1954" s="278" t="s">
        <v>21</v>
      </c>
      <c r="F1954" s="279" t="s">
        <v>225</v>
      </c>
      <c r="G1954" s="277"/>
      <c r="H1954" s="280">
        <v>640.29499999999996</v>
      </c>
      <c r="I1954" s="281"/>
      <c r="J1954" s="277"/>
      <c r="K1954" s="277"/>
      <c r="L1954" s="282"/>
      <c r="M1954" s="283"/>
      <c r="N1954" s="284"/>
      <c r="O1954" s="284"/>
      <c r="P1954" s="284"/>
      <c r="Q1954" s="284"/>
      <c r="R1954" s="284"/>
      <c r="S1954" s="284"/>
      <c r="T1954" s="285"/>
      <c r="U1954" s="15"/>
      <c r="V1954" s="15"/>
      <c r="W1954" s="15"/>
      <c r="X1954" s="15"/>
      <c r="Y1954" s="15"/>
      <c r="Z1954" s="15"/>
      <c r="AA1954" s="15"/>
      <c r="AB1954" s="15"/>
      <c r="AC1954" s="15"/>
      <c r="AD1954" s="15"/>
      <c r="AE1954" s="15"/>
      <c r="AT1954" s="286" t="s">
        <v>174</v>
      </c>
      <c r="AU1954" s="286" t="s">
        <v>82</v>
      </c>
      <c r="AV1954" s="15" t="s">
        <v>171</v>
      </c>
      <c r="AW1954" s="15" t="s">
        <v>34</v>
      </c>
      <c r="AX1954" s="15" t="s">
        <v>73</v>
      </c>
      <c r="AY1954" s="286" t="s">
        <v>164</v>
      </c>
    </row>
    <row r="1955" s="2" customFormat="1" ht="16.5" customHeight="1">
      <c r="A1955" s="39"/>
      <c r="B1955" s="40"/>
      <c r="C1955" s="265" t="s">
        <v>1870</v>
      </c>
      <c r="D1955" s="265" t="s">
        <v>178</v>
      </c>
      <c r="E1955" s="266" t="s">
        <v>1871</v>
      </c>
      <c r="F1955" s="267" t="s">
        <v>1872</v>
      </c>
      <c r="G1955" s="268" t="s">
        <v>204</v>
      </c>
      <c r="H1955" s="269">
        <v>671.697</v>
      </c>
      <c r="I1955" s="270"/>
      <c r="J1955" s="271">
        <f>ROUND(I1955*H1955,2)</f>
        <v>0</v>
      </c>
      <c r="K1955" s="267" t="s">
        <v>21</v>
      </c>
      <c r="L1955" s="272"/>
      <c r="M1955" s="273" t="s">
        <v>21</v>
      </c>
      <c r="N1955" s="274" t="s">
        <v>44</v>
      </c>
      <c r="O1955" s="85"/>
      <c r="P1955" s="236">
        <f>O1955*H1955</f>
        <v>0</v>
      </c>
      <c r="Q1955" s="236">
        <v>0.00029999999999999997</v>
      </c>
      <c r="R1955" s="236">
        <f>Q1955*H1955</f>
        <v>0.2015091</v>
      </c>
      <c r="S1955" s="236">
        <v>0</v>
      </c>
      <c r="T1955" s="237">
        <f>S1955*H1955</f>
        <v>0</v>
      </c>
      <c r="U1955" s="39"/>
      <c r="V1955" s="39"/>
      <c r="W1955" s="39"/>
      <c r="X1955" s="39"/>
      <c r="Y1955" s="39"/>
      <c r="Z1955" s="39"/>
      <c r="AA1955" s="39"/>
      <c r="AB1955" s="39"/>
      <c r="AC1955" s="39"/>
      <c r="AD1955" s="39"/>
      <c r="AE1955" s="39"/>
      <c r="AR1955" s="238" t="s">
        <v>382</v>
      </c>
      <c r="AT1955" s="238" t="s">
        <v>178</v>
      </c>
      <c r="AU1955" s="238" t="s">
        <v>82</v>
      </c>
      <c r="AY1955" s="18" t="s">
        <v>164</v>
      </c>
      <c r="BE1955" s="239">
        <f>IF(N1955="základní",J1955,0)</f>
        <v>0</v>
      </c>
      <c r="BF1955" s="239">
        <f>IF(N1955="snížená",J1955,0)</f>
        <v>0</v>
      </c>
      <c r="BG1955" s="239">
        <f>IF(N1955="zákl. přenesená",J1955,0)</f>
        <v>0</v>
      </c>
      <c r="BH1955" s="239">
        <f>IF(N1955="sníž. přenesená",J1955,0)</f>
        <v>0</v>
      </c>
      <c r="BI1955" s="239">
        <f>IF(N1955="nulová",J1955,0)</f>
        <v>0</v>
      </c>
      <c r="BJ1955" s="18" t="s">
        <v>80</v>
      </c>
      <c r="BK1955" s="239">
        <f>ROUND(I1955*H1955,2)</f>
        <v>0</v>
      </c>
      <c r="BL1955" s="18" t="s">
        <v>277</v>
      </c>
      <c r="BM1955" s="238" t="s">
        <v>1873</v>
      </c>
    </row>
    <row r="1956" s="2" customFormat="1">
      <c r="A1956" s="39"/>
      <c r="B1956" s="40"/>
      <c r="C1956" s="41"/>
      <c r="D1956" s="240" t="s">
        <v>173</v>
      </c>
      <c r="E1956" s="41"/>
      <c r="F1956" s="241" t="s">
        <v>1872</v>
      </c>
      <c r="G1956" s="41"/>
      <c r="H1956" s="41"/>
      <c r="I1956" s="147"/>
      <c r="J1956" s="41"/>
      <c r="K1956" s="41"/>
      <c r="L1956" s="45"/>
      <c r="M1956" s="242"/>
      <c r="N1956" s="243"/>
      <c r="O1956" s="85"/>
      <c r="P1956" s="85"/>
      <c r="Q1956" s="85"/>
      <c r="R1956" s="85"/>
      <c r="S1956" s="85"/>
      <c r="T1956" s="86"/>
      <c r="U1956" s="39"/>
      <c r="V1956" s="39"/>
      <c r="W1956" s="39"/>
      <c r="X1956" s="39"/>
      <c r="Y1956" s="39"/>
      <c r="Z1956" s="39"/>
      <c r="AA1956" s="39"/>
      <c r="AB1956" s="39"/>
      <c r="AC1956" s="39"/>
      <c r="AD1956" s="39"/>
      <c r="AE1956" s="39"/>
      <c r="AT1956" s="18" t="s">
        <v>173</v>
      </c>
      <c r="AU1956" s="18" t="s">
        <v>82</v>
      </c>
    </row>
    <row r="1957" s="14" customFormat="1">
      <c r="A1957" s="14"/>
      <c r="B1957" s="254"/>
      <c r="C1957" s="255"/>
      <c r="D1957" s="240" t="s">
        <v>174</v>
      </c>
      <c r="E1957" s="256" t="s">
        <v>21</v>
      </c>
      <c r="F1957" s="257" t="s">
        <v>1874</v>
      </c>
      <c r="G1957" s="255"/>
      <c r="H1957" s="258">
        <v>569.23500000000001</v>
      </c>
      <c r="I1957" s="259"/>
      <c r="J1957" s="255"/>
      <c r="K1957" s="255"/>
      <c r="L1957" s="260"/>
      <c r="M1957" s="261"/>
      <c r="N1957" s="262"/>
      <c r="O1957" s="262"/>
      <c r="P1957" s="262"/>
      <c r="Q1957" s="262"/>
      <c r="R1957" s="262"/>
      <c r="S1957" s="262"/>
      <c r="T1957" s="263"/>
      <c r="U1957" s="14"/>
      <c r="V1957" s="14"/>
      <c r="W1957" s="14"/>
      <c r="X1957" s="14"/>
      <c r="Y1957" s="14"/>
      <c r="Z1957" s="14"/>
      <c r="AA1957" s="14"/>
      <c r="AB1957" s="14"/>
      <c r="AC1957" s="14"/>
      <c r="AD1957" s="14"/>
      <c r="AE1957" s="14"/>
      <c r="AT1957" s="264" t="s">
        <v>174</v>
      </c>
      <c r="AU1957" s="264" t="s">
        <v>82</v>
      </c>
      <c r="AV1957" s="14" t="s">
        <v>82</v>
      </c>
      <c r="AW1957" s="14" t="s">
        <v>34</v>
      </c>
      <c r="AX1957" s="14" t="s">
        <v>73</v>
      </c>
      <c r="AY1957" s="264" t="s">
        <v>164</v>
      </c>
    </row>
    <row r="1958" s="14" customFormat="1">
      <c r="A1958" s="14"/>
      <c r="B1958" s="254"/>
      <c r="C1958" s="255"/>
      <c r="D1958" s="240" t="s">
        <v>174</v>
      </c>
      <c r="E1958" s="256" t="s">
        <v>21</v>
      </c>
      <c r="F1958" s="257" t="s">
        <v>1875</v>
      </c>
      <c r="G1958" s="255"/>
      <c r="H1958" s="258">
        <v>671.697</v>
      </c>
      <c r="I1958" s="259"/>
      <c r="J1958" s="255"/>
      <c r="K1958" s="255"/>
      <c r="L1958" s="260"/>
      <c r="M1958" s="261"/>
      <c r="N1958" s="262"/>
      <c r="O1958" s="262"/>
      <c r="P1958" s="262"/>
      <c r="Q1958" s="262"/>
      <c r="R1958" s="262"/>
      <c r="S1958" s="262"/>
      <c r="T1958" s="263"/>
      <c r="U1958" s="14"/>
      <c r="V1958" s="14"/>
      <c r="W1958" s="14"/>
      <c r="X1958" s="14"/>
      <c r="Y1958" s="14"/>
      <c r="Z1958" s="14"/>
      <c r="AA1958" s="14"/>
      <c r="AB1958" s="14"/>
      <c r="AC1958" s="14"/>
      <c r="AD1958" s="14"/>
      <c r="AE1958" s="14"/>
      <c r="AT1958" s="264" t="s">
        <v>174</v>
      </c>
      <c r="AU1958" s="264" t="s">
        <v>82</v>
      </c>
      <c r="AV1958" s="14" t="s">
        <v>82</v>
      </c>
      <c r="AW1958" s="14" t="s">
        <v>34</v>
      </c>
      <c r="AX1958" s="14" t="s">
        <v>80</v>
      </c>
      <c r="AY1958" s="264" t="s">
        <v>164</v>
      </c>
    </row>
    <row r="1959" s="2" customFormat="1" ht="16.5" customHeight="1">
      <c r="A1959" s="39"/>
      <c r="B1959" s="40"/>
      <c r="C1959" s="227" t="s">
        <v>1876</v>
      </c>
      <c r="D1959" s="227" t="s">
        <v>166</v>
      </c>
      <c r="E1959" s="228" t="s">
        <v>1877</v>
      </c>
      <c r="F1959" s="229" t="s">
        <v>1878</v>
      </c>
      <c r="G1959" s="230" t="s">
        <v>204</v>
      </c>
      <c r="H1959" s="231">
        <v>326.39999999999998</v>
      </c>
      <c r="I1959" s="232"/>
      <c r="J1959" s="233">
        <f>ROUND(I1959*H1959,2)</f>
        <v>0</v>
      </c>
      <c r="K1959" s="229" t="s">
        <v>170</v>
      </c>
      <c r="L1959" s="45"/>
      <c r="M1959" s="234" t="s">
        <v>21</v>
      </c>
      <c r="N1959" s="235" t="s">
        <v>44</v>
      </c>
      <c r="O1959" s="85"/>
      <c r="P1959" s="236">
        <f>O1959*H1959</f>
        <v>0</v>
      </c>
      <c r="Q1959" s="236">
        <v>1.0000000000000001E-05</v>
      </c>
      <c r="R1959" s="236">
        <f>Q1959*H1959</f>
        <v>0.003264</v>
      </c>
      <c r="S1959" s="236">
        <v>0</v>
      </c>
      <c r="T1959" s="237">
        <f>S1959*H1959</f>
        <v>0</v>
      </c>
      <c r="U1959" s="39"/>
      <c r="V1959" s="39"/>
      <c r="W1959" s="39"/>
      <c r="X1959" s="39"/>
      <c r="Y1959" s="39"/>
      <c r="Z1959" s="39"/>
      <c r="AA1959" s="39"/>
      <c r="AB1959" s="39"/>
      <c r="AC1959" s="39"/>
      <c r="AD1959" s="39"/>
      <c r="AE1959" s="39"/>
      <c r="AR1959" s="238" t="s">
        <v>277</v>
      </c>
      <c r="AT1959" s="238" t="s">
        <v>166</v>
      </c>
      <c r="AU1959" s="238" t="s">
        <v>82</v>
      </c>
      <c r="AY1959" s="18" t="s">
        <v>164</v>
      </c>
      <c r="BE1959" s="239">
        <f>IF(N1959="základní",J1959,0)</f>
        <v>0</v>
      </c>
      <c r="BF1959" s="239">
        <f>IF(N1959="snížená",J1959,0)</f>
        <v>0</v>
      </c>
      <c r="BG1959" s="239">
        <f>IF(N1959="zákl. přenesená",J1959,0)</f>
        <v>0</v>
      </c>
      <c r="BH1959" s="239">
        <f>IF(N1959="sníž. přenesená",J1959,0)</f>
        <v>0</v>
      </c>
      <c r="BI1959" s="239">
        <f>IF(N1959="nulová",J1959,0)</f>
        <v>0</v>
      </c>
      <c r="BJ1959" s="18" t="s">
        <v>80</v>
      </c>
      <c r="BK1959" s="239">
        <f>ROUND(I1959*H1959,2)</f>
        <v>0</v>
      </c>
      <c r="BL1959" s="18" t="s">
        <v>277</v>
      </c>
      <c r="BM1959" s="238" t="s">
        <v>1879</v>
      </c>
    </row>
    <row r="1960" s="2" customFormat="1">
      <c r="A1960" s="39"/>
      <c r="B1960" s="40"/>
      <c r="C1960" s="41"/>
      <c r="D1960" s="240" t="s">
        <v>173</v>
      </c>
      <c r="E1960" s="41"/>
      <c r="F1960" s="241" t="s">
        <v>1880</v>
      </c>
      <c r="G1960" s="41"/>
      <c r="H1960" s="41"/>
      <c r="I1960" s="147"/>
      <c r="J1960" s="41"/>
      <c r="K1960" s="41"/>
      <c r="L1960" s="45"/>
      <c r="M1960" s="242"/>
      <c r="N1960" s="243"/>
      <c r="O1960" s="85"/>
      <c r="P1960" s="85"/>
      <c r="Q1960" s="85"/>
      <c r="R1960" s="85"/>
      <c r="S1960" s="85"/>
      <c r="T1960" s="86"/>
      <c r="U1960" s="39"/>
      <c r="V1960" s="39"/>
      <c r="W1960" s="39"/>
      <c r="X1960" s="39"/>
      <c r="Y1960" s="39"/>
      <c r="Z1960" s="39"/>
      <c r="AA1960" s="39"/>
      <c r="AB1960" s="39"/>
      <c r="AC1960" s="39"/>
      <c r="AD1960" s="39"/>
      <c r="AE1960" s="39"/>
      <c r="AT1960" s="18" t="s">
        <v>173</v>
      </c>
      <c r="AU1960" s="18" t="s">
        <v>82</v>
      </c>
    </row>
    <row r="1961" s="2" customFormat="1">
      <c r="A1961" s="39"/>
      <c r="B1961" s="40"/>
      <c r="C1961" s="41"/>
      <c r="D1961" s="240" t="s">
        <v>191</v>
      </c>
      <c r="E1961" s="41"/>
      <c r="F1961" s="275" t="s">
        <v>1881</v>
      </c>
      <c r="G1961" s="41"/>
      <c r="H1961" s="41"/>
      <c r="I1961" s="147"/>
      <c r="J1961" s="41"/>
      <c r="K1961" s="41"/>
      <c r="L1961" s="45"/>
      <c r="M1961" s="242"/>
      <c r="N1961" s="243"/>
      <c r="O1961" s="85"/>
      <c r="P1961" s="85"/>
      <c r="Q1961" s="85"/>
      <c r="R1961" s="85"/>
      <c r="S1961" s="85"/>
      <c r="T1961" s="86"/>
      <c r="U1961" s="39"/>
      <c r="V1961" s="39"/>
      <c r="W1961" s="39"/>
      <c r="X1961" s="39"/>
      <c r="Y1961" s="39"/>
      <c r="Z1961" s="39"/>
      <c r="AA1961" s="39"/>
      <c r="AB1961" s="39"/>
      <c r="AC1961" s="39"/>
      <c r="AD1961" s="39"/>
      <c r="AE1961" s="39"/>
      <c r="AT1961" s="18" t="s">
        <v>191</v>
      </c>
      <c r="AU1961" s="18" t="s">
        <v>82</v>
      </c>
    </row>
    <row r="1962" s="15" customFormat="1">
      <c r="A1962" s="15"/>
      <c r="B1962" s="276"/>
      <c r="C1962" s="277"/>
      <c r="D1962" s="240" t="s">
        <v>174</v>
      </c>
      <c r="E1962" s="278" t="s">
        <v>21</v>
      </c>
      <c r="F1962" s="279" t="s">
        <v>225</v>
      </c>
      <c r="G1962" s="277"/>
      <c r="H1962" s="280">
        <v>326.39999999999998</v>
      </c>
      <c r="I1962" s="281"/>
      <c r="J1962" s="277"/>
      <c r="K1962" s="277"/>
      <c r="L1962" s="282"/>
      <c r="M1962" s="283"/>
      <c r="N1962" s="284"/>
      <c r="O1962" s="284"/>
      <c r="P1962" s="284"/>
      <c r="Q1962" s="284"/>
      <c r="R1962" s="284"/>
      <c r="S1962" s="284"/>
      <c r="T1962" s="285"/>
      <c r="U1962" s="15"/>
      <c r="V1962" s="15"/>
      <c r="W1962" s="15"/>
      <c r="X1962" s="15"/>
      <c r="Y1962" s="15"/>
      <c r="Z1962" s="15"/>
      <c r="AA1962" s="15"/>
      <c r="AB1962" s="15"/>
      <c r="AC1962" s="15"/>
      <c r="AD1962" s="15"/>
      <c r="AE1962" s="15"/>
      <c r="AT1962" s="286" t="s">
        <v>174</v>
      </c>
      <c r="AU1962" s="286" t="s">
        <v>82</v>
      </c>
      <c r="AV1962" s="15" t="s">
        <v>171</v>
      </c>
      <c r="AW1962" s="15" t="s">
        <v>34</v>
      </c>
      <c r="AX1962" s="15" t="s">
        <v>73</v>
      </c>
      <c r="AY1962" s="286" t="s">
        <v>164</v>
      </c>
    </row>
    <row r="1963" s="2" customFormat="1" ht="16.5" customHeight="1">
      <c r="A1963" s="39"/>
      <c r="B1963" s="40"/>
      <c r="C1963" s="265" t="s">
        <v>1882</v>
      </c>
      <c r="D1963" s="265" t="s">
        <v>178</v>
      </c>
      <c r="E1963" s="266" t="s">
        <v>1883</v>
      </c>
      <c r="F1963" s="267" t="s">
        <v>1884</v>
      </c>
      <c r="G1963" s="268" t="s">
        <v>204</v>
      </c>
      <c r="H1963" s="269">
        <v>359.04000000000002</v>
      </c>
      <c r="I1963" s="270"/>
      <c r="J1963" s="271">
        <f>ROUND(I1963*H1963,2)</f>
        <v>0</v>
      </c>
      <c r="K1963" s="267" t="s">
        <v>21</v>
      </c>
      <c r="L1963" s="272"/>
      <c r="M1963" s="273" t="s">
        <v>21</v>
      </c>
      <c r="N1963" s="274" t="s">
        <v>44</v>
      </c>
      <c r="O1963" s="85"/>
      <c r="P1963" s="236">
        <f>O1963*H1963</f>
        <v>0</v>
      </c>
      <c r="Q1963" s="236">
        <v>0.00029999999999999997</v>
      </c>
      <c r="R1963" s="236">
        <f>Q1963*H1963</f>
        <v>0.107712</v>
      </c>
      <c r="S1963" s="236">
        <v>0</v>
      </c>
      <c r="T1963" s="237">
        <f>S1963*H1963</f>
        <v>0</v>
      </c>
      <c r="U1963" s="39"/>
      <c r="V1963" s="39"/>
      <c r="W1963" s="39"/>
      <c r="X1963" s="39"/>
      <c r="Y1963" s="39"/>
      <c r="Z1963" s="39"/>
      <c r="AA1963" s="39"/>
      <c r="AB1963" s="39"/>
      <c r="AC1963" s="39"/>
      <c r="AD1963" s="39"/>
      <c r="AE1963" s="39"/>
      <c r="AR1963" s="238" t="s">
        <v>382</v>
      </c>
      <c r="AT1963" s="238" t="s">
        <v>178</v>
      </c>
      <c r="AU1963" s="238" t="s">
        <v>82</v>
      </c>
      <c r="AY1963" s="18" t="s">
        <v>164</v>
      </c>
      <c r="BE1963" s="239">
        <f>IF(N1963="základní",J1963,0)</f>
        <v>0</v>
      </c>
      <c r="BF1963" s="239">
        <f>IF(N1963="snížená",J1963,0)</f>
        <v>0</v>
      </c>
      <c r="BG1963" s="239">
        <f>IF(N1963="zákl. přenesená",J1963,0)</f>
        <v>0</v>
      </c>
      <c r="BH1963" s="239">
        <f>IF(N1963="sníž. přenesená",J1963,0)</f>
        <v>0</v>
      </c>
      <c r="BI1963" s="239">
        <f>IF(N1963="nulová",J1963,0)</f>
        <v>0</v>
      </c>
      <c r="BJ1963" s="18" t="s">
        <v>80</v>
      </c>
      <c r="BK1963" s="239">
        <f>ROUND(I1963*H1963,2)</f>
        <v>0</v>
      </c>
      <c r="BL1963" s="18" t="s">
        <v>277</v>
      </c>
      <c r="BM1963" s="238" t="s">
        <v>1885</v>
      </c>
    </row>
    <row r="1964" s="2" customFormat="1">
      <c r="A1964" s="39"/>
      <c r="B1964" s="40"/>
      <c r="C1964" s="41"/>
      <c r="D1964" s="240" t="s">
        <v>173</v>
      </c>
      <c r="E1964" s="41"/>
      <c r="F1964" s="241" t="s">
        <v>1884</v>
      </c>
      <c r="G1964" s="41"/>
      <c r="H1964" s="41"/>
      <c r="I1964" s="147"/>
      <c r="J1964" s="41"/>
      <c r="K1964" s="41"/>
      <c r="L1964" s="45"/>
      <c r="M1964" s="242"/>
      <c r="N1964" s="243"/>
      <c r="O1964" s="85"/>
      <c r="P1964" s="85"/>
      <c r="Q1964" s="85"/>
      <c r="R1964" s="85"/>
      <c r="S1964" s="85"/>
      <c r="T1964" s="86"/>
      <c r="U1964" s="39"/>
      <c r="V1964" s="39"/>
      <c r="W1964" s="39"/>
      <c r="X1964" s="39"/>
      <c r="Y1964" s="39"/>
      <c r="Z1964" s="39"/>
      <c r="AA1964" s="39"/>
      <c r="AB1964" s="39"/>
      <c r="AC1964" s="39"/>
      <c r="AD1964" s="39"/>
      <c r="AE1964" s="39"/>
      <c r="AT1964" s="18" t="s">
        <v>173</v>
      </c>
      <c r="AU1964" s="18" t="s">
        <v>82</v>
      </c>
    </row>
    <row r="1965" s="13" customFormat="1">
      <c r="A1965" s="13"/>
      <c r="B1965" s="244"/>
      <c r="C1965" s="245"/>
      <c r="D1965" s="240" t="s">
        <v>174</v>
      </c>
      <c r="E1965" s="246" t="s">
        <v>21</v>
      </c>
      <c r="F1965" s="247" t="s">
        <v>1600</v>
      </c>
      <c r="G1965" s="245"/>
      <c r="H1965" s="246" t="s">
        <v>21</v>
      </c>
      <c r="I1965" s="248"/>
      <c r="J1965" s="245"/>
      <c r="K1965" s="245"/>
      <c r="L1965" s="249"/>
      <c r="M1965" s="250"/>
      <c r="N1965" s="251"/>
      <c r="O1965" s="251"/>
      <c r="P1965" s="251"/>
      <c r="Q1965" s="251"/>
      <c r="R1965" s="251"/>
      <c r="S1965" s="251"/>
      <c r="T1965" s="252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53" t="s">
        <v>174</v>
      </c>
      <c r="AU1965" s="253" t="s">
        <v>82</v>
      </c>
      <c r="AV1965" s="13" t="s">
        <v>80</v>
      </c>
      <c r="AW1965" s="13" t="s">
        <v>34</v>
      </c>
      <c r="AX1965" s="13" t="s">
        <v>73</v>
      </c>
      <c r="AY1965" s="253" t="s">
        <v>164</v>
      </c>
    </row>
    <row r="1966" s="14" customFormat="1">
      <c r="A1966" s="14"/>
      <c r="B1966" s="254"/>
      <c r="C1966" s="255"/>
      <c r="D1966" s="240" t="s">
        <v>174</v>
      </c>
      <c r="E1966" s="256" t="s">
        <v>21</v>
      </c>
      <c r="F1966" s="257" t="s">
        <v>1601</v>
      </c>
      <c r="G1966" s="255"/>
      <c r="H1966" s="258">
        <v>235.19999999999999</v>
      </c>
      <c r="I1966" s="259"/>
      <c r="J1966" s="255"/>
      <c r="K1966" s="255"/>
      <c r="L1966" s="260"/>
      <c r="M1966" s="261"/>
      <c r="N1966" s="262"/>
      <c r="O1966" s="262"/>
      <c r="P1966" s="262"/>
      <c r="Q1966" s="262"/>
      <c r="R1966" s="262"/>
      <c r="S1966" s="262"/>
      <c r="T1966" s="263"/>
      <c r="U1966" s="14"/>
      <c r="V1966" s="14"/>
      <c r="W1966" s="14"/>
      <c r="X1966" s="14"/>
      <c r="Y1966" s="14"/>
      <c r="Z1966" s="14"/>
      <c r="AA1966" s="14"/>
      <c r="AB1966" s="14"/>
      <c r="AC1966" s="14"/>
      <c r="AD1966" s="14"/>
      <c r="AE1966" s="14"/>
      <c r="AT1966" s="264" t="s">
        <v>174</v>
      </c>
      <c r="AU1966" s="264" t="s">
        <v>82</v>
      </c>
      <c r="AV1966" s="14" t="s">
        <v>82</v>
      </c>
      <c r="AW1966" s="14" t="s">
        <v>34</v>
      </c>
      <c r="AX1966" s="14" t="s">
        <v>73</v>
      </c>
      <c r="AY1966" s="264" t="s">
        <v>164</v>
      </c>
    </row>
    <row r="1967" s="14" customFormat="1">
      <c r="A1967" s="14"/>
      <c r="B1967" s="254"/>
      <c r="C1967" s="255"/>
      <c r="D1967" s="240" t="s">
        <v>174</v>
      </c>
      <c r="E1967" s="256" t="s">
        <v>21</v>
      </c>
      <c r="F1967" s="257" t="s">
        <v>1602</v>
      </c>
      <c r="G1967" s="255"/>
      <c r="H1967" s="258">
        <v>91.200000000000003</v>
      </c>
      <c r="I1967" s="259"/>
      <c r="J1967" s="255"/>
      <c r="K1967" s="255"/>
      <c r="L1967" s="260"/>
      <c r="M1967" s="261"/>
      <c r="N1967" s="262"/>
      <c r="O1967" s="262"/>
      <c r="P1967" s="262"/>
      <c r="Q1967" s="262"/>
      <c r="R1967" s="262"/>
      <c r="S1967" s="262"/>
      <c r="T1967" s="263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64" t="s">
        <v>174</v>
      </c>
      <c r="AU1967" s="264" t="s">
        <v>82</v>
      </c>
      <c r="AV1967" s="14" t="s">
        <v>82</v>
      </c>
      <c r="AW1967" s="14" t="s">
        <v>34</v>
      </c>
      <c r="AX1967" s="14" t="s">
        <v>73</v>
      </c>
      <c r="AY1967" s="264" t="s">
        <v>164</v>
      </c>
    </row>
    <row r="1968" s="15" customFormat="1">
      <c r="A1968" s="15"/>
      <c r="B1968" s="276"/>
      <c r="C1968" s="277"/>
      <c r="D1968" s="240" t="s">
        <v>174</v>
      </c>
      <c r="E1968" s="278" t="s">
        <v>21</v>
      </c>
      <c r="F1968" s="279" t="s">
        <v>225</v>
      </c>
      <c r="G1968" s="277"/>
      <c r="H1968" s="280">
        <v>326.39999999999998</v>
      </c>
      <c r="I1968" s="281"/>
      <c r="J1968" s="277"/>
      <c r="K1968" s="277"/>
      <c r="L1968" s="282"/>
      <c r="M1968" s="283"/>
      <c r="N1968" s="284"/>
      <c r="O1968" s="284"/>
      <c r="P1968" s="284"/>
      <c r="Q1968" s="284"/>
      <c r="R1968" s="284"/>
      <c r="S1968" s="284"/>
      <c r="T1968" s="285"/>
      <c r="U1968" s="15"/>
      <c r="V1968" s="15"/>
      <c r="W1968" s="15"/>
      <c r="X1968" s="15"/>
      <c r="Y1968" s="15"/>
      <c r="Z1968" s="15"/>
      <c r="AA1968" s="15"/>
      <c r="AB1968" s="15"/>
      <c r="AC1968" s="15"/>
      <c r="AD1968" s="15"/>
      <c r="AE1968" s="15"/>
      <c r="AT1968" s="286" t="s">
        <v>174</v>
      </c>
      <c r="AU1968" s="286" t="s">
        <v>82</v>
      </c>
      <c r="AV1968" s="15" t="s">
        <v>171</v>
      </c>
      <c r="AW1968" s="15" t="s">
        <v>34</v>
      </c>
      <c r="AX1968" s="15" t="s">
        <v>80</v>
      </c>
      <c r="AY1968" s="286" t="s">
        <v>164</v>
      </c>
    </row>
    <row r="1969" s="14" customFormat="1">
      <c r="A1969" s="14"/>
      <c r="B1969" s="254"/>
      <c r="C1969" s="255"/>
      <c r="D1969" s="240" t="s">
        <v>174</v>
      </c>
      <c r="E1969" s="255"/>
      <c r="F1969" s="257" t="s">
        <v>1886</v>
      </c>
      <c r="G1969" s="255"/>
      <c r="H1969" s="258">
        <v>359.04000000000002</v>
      </c>
      <c r="I1969" s="259"/>
      <c r="J1969" s="255"/>
      <c r="K1969" s="255"/>
      <c r="L1969" s="260"/>
      <c r="M1969" s="261"/>
      <c r="N1969" s="262"/>
      <c r="O1969" s="262"/>
      <c r="P1969" s="262"/>
      <c r="Q1969" s="262"/>
      <c r="R1969" s="262"/>
      <c r="S1969" s="262"/>
      <c r="T1969" s="263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64" t="s">
        <v>174</v>
      </c>
      <c r="AU1969" s="264" t="s">
        <v>82</v>
      </c>
      <c r="AV1969" s="14" t="s">
        <v>82</v>
      </c>
      <c r="AW1969" s="14" t="s">
        <v>4</v>
      </c>
      <c r="AX1969" s="14" t="s">
        <v>80</v>
      </c>
      <c r="AY1969" s="264" t="s">
        <v>164</v>
      </c>
    </row>
    <row r="1970" s="2" customFormat="1" ht="16.5" customHeight="1">
      <c r="A1970" s="39"/>
      <c r="B1970" s="40"/>
      <c r="C1970" s="227" t="s">
        <v>1887</v>
      </c>
      <c r="D1970" s="227" t="s">
        <v>166</v>
      </c>
      <c r="E1970" s="228" t="s">
        <v>1888</v>
      </c>
      <c r="F1970" s="229" t="s">
        <v>1889</v>
      </c>
      <c r="G1970" s="230" t="s">
        <v>204</v>
      </c>
      <c r="H1970" s="231">
        <v>313.89499999999998</v>
      </c>
      <c r="I1970" s="232"/>
      <c r="J1970" s="233">
        <f>ROUND(I1970*H1970,2)</f>
        <v>0</v>
      </c>
      <c r="K1970" s="229" t="s">
        <v>170</v>
      </c>
      <c r="L1970" s="45"/>
      <c r="M1970" s="234" t="s">
        <v>21</v>
      </c>
      <c r="N1970" s="235" t="s">
        <v>44</v>
      </c>
      <c r="O1970" s="85"/>
      <c r="P1970" s="236">
        <f>O1970*H1970</f>
        <v>0</v>
      </c>
      <c r="Q1970" s="236">
        <v>0</v>
      </c>
      <c r="R1970" s="236">
        <f>Q1970*H1970</f>
        <v>0</v>
      </c>
      <c r="S1970" s="236">
        <v>0</v>
      </c>
      <c r="T1970" s="237">
        <f>S1970*H1970</f>
        <v>0</v>
      </c>
      <c r="U1970" s="39"/>
      <c r="V1970" s="39"/>
      <c r="W1970" s="39"/>
      <c r="X1970" s="39"/>
      <c r="Y1970" s="39"/>
      <c r="Z1970" s="39"/>
      <c r="AA1970" s="39"/>
      <c r="AB1970" s="39"/>
      <c r="AC1970" s="39"/>
      <c r="AD1970" s="39"/>
      <c r="AE1970" s="39"/>
      <c r="AR1970" s="238" t="s">
        <v>277</v>
      </c>
      <c r="AT1970" s="238" t="s">
        <v>166</v>
      </c>
      <c r="AU1970" s="238" t="s">
        <v>82</v>
      </c>
      <c r="AY1970" s="18" t="s">
        <v>164</v>
      </c>
      <c r="BE1970" s="239">
        <f>IF(N1970="základní",J1970,0)</f>
        <v>0</v>
      </c>
      <c r="BF1970" s="239">
        <f>IF(N1970="snížená",J1970,0)</f>
        <v>0</v>
      </c>
      <c r="BG1970" s="239">
        <f>IF(N1970="zákl. přenesená",J1970,0)</f>
        <v>0</v>
      </c>
      <c r="BH1970" s="239">
        <f>IF(N1970="sníž. přenesená",J1970,0)</f>
        <v>0</v>
      </c>
      <c r="BI1970" s="239">
        <f>IF(N1970="nulová",J1970,0)</f>
        <v>0</v>
      </c>
      <c r="BJ1970" s="18" t="s">
        <v>80</v>
      </c>
      <c r="BK1970" s="239">
        <f>ROUND(I1970*H1970,2)</f>
        <v>0</v>
      </c>
      <c r="BL1970" s="18" t="s">
        <v>277</v>
      </c>
      <c r="BM1970" s="238" t="s">
        <v>1890</v>
      </c>
    </row>
    <row r="1971" s="2" customFormat="1">
      <c r="A1971" s="39"/>
      <c r="B1971" s="40"/>
      <c r="C1971" s="41"/>
      <c r="D1971" s="240" t="s">
        <v>173</v>
      </c>
      <c r="E1971" s="41"/>
      <c r="F1971" s="241" t="s">
        <v>1891</v>
      </c>
      <c r="G1971" s="41"/>
      <c r="H1971" s="41"/>
      <c r="I1971" s="147"/>
      <c r="J1971" s="41"/>
      <c r="K1971" s="41"/>
      <c r="L1971" s="45"/>
      <c r="M1971" s="242"/>
      <c r="N1971" s="243"/>
      <c r="O1971" s="85"/>
      <c r="P1971" s="85"/>
      <c r="Q1971" s="85"/>
      <c r="R1971" s="85"/>
      <c r="S1971" s="85"/>
      <c r="T1971" s="86"/>
      <c r="U1971" s="39"/>
      <c r="V1971" s="39"/>
      <c r="W1971" s="39"/>
      <c r="X1971" s="39"/>
      <c r="Y1971" s="39"/>
      <c r="Z1971" s="39"/>
      <c r="AA1971" s="39"/>
      <c r="AB1971" s="39"/>
      <c r="AC1971" s="39"/>
      <c r="AD1971" s="39"/>
      <c r="AE1971" s="39"/>
      <c r="AT1971" s="18" t="s">
        <v>173</v>
      </c>
      <c r="AU1971" s="18" t="s">
        <v>82</v>
      </c>
    </row>
    <row r="1972" s="2" customFormat="1">
      <c r="A1972" s="39"/>
      <c r="B1972" s="40"/>
      <c r="C1972" s="41"/>
      <c r="D1972" s="240" t="s">
        <v>191</v>
      </c>
      <c r="E1972" s="41"/>
      <c r="F1972" s="275" t="s">
        <v>1881</v>
      </c>
      <c r="G1972" s="41"/>
      <c r="H1972" s="41"/>
      <c r="I1972" s="147"/>
      <c r="J1972" s="41"/>
      <c r="K1972" s="41"/>
      <c r="L1972" s="45"/>
      <c r="M1972" s="242"/>
      <c r="N1972" s="243"/>
      <c r="O1972" s="85"/>
      <c r="P1972" s="85"/>
      <c r="Q1972" s="85"/>
      <c r="R1972" s="85"/>
      <c r="S1972" s="85"/>
      <c r="T1972" s="86"/>
      <c r="U1972" s="39"/>
      <c r="V1972" s="39"/>
      <c r="W1972" s="39"/>
      <c r="X1972" s="39"/>
      <c r="Y1972" s="39"/>
      <c r="Z1972" s="39"/>
      <c r="AA1972" s="39"/>
      <c r="AB1972" s="39"/>
      <c r="AC1972" s="39"/>
      <c r="AD1972" s="39"/>
      <c r="AE1972" s="39"/>
      <c r="AT1972" s="18" t="s">
        <v>191</v>
      </c>
      <c r="AU1972" s="18" t="s">
        <v>82</v>
      </c>
    </row>
    <row r="1973" s="15" customFormat="1">
      <c r="A1973" s="15"/>
      <c r="B1973" s="276"/>
      <c r="C1973" s="277"/>
      <c r="D1973" s="240" t="s">
        <v>174</v>
      </c>
      <c r="E1973" s="278" t="s">
        <v>21</v>
      </c>
      <c r="F1973" s="279" t="s">
        <v>225</v>
      </c>
      <c r="G1973" s="277"/>
      <c r="H1973" s="280">
        <v>313.89499999999998</v>
      </c>
      <c r="I1973" s="281"/>
      <c r="J1973" s="277"/>
      <c r="K1973" s="277"/>
      <c r="L1973" s="282"/>
      <c r="M1973" s="283"/>
      <c r="N1973" s="284"/>
      <c r="O1973" s="284"/>
      <c r="P1973" s="284"/>
      <c r="Q1973" s="284"/>
      <c r="R1973" s="284"/>
      <c r="S1973" s="284"/>
      <c r="T1973" s="285"/>
      <c r="U1973" s="15"/>
      <c r="V1973" s="15"/>
      <c r="W1973" s="15"/>
      <c r="X1973" s="15"/>
      <c r="Y1973" s="15"/>
      <c r="Z1973" s="15"/>
      <c r="AA1973" s="15"/>
      <c r="AB1973" s="15"/>
      <c r="AC1973" s="15"/>
      <c r="AD1973" s="15"/>
      <c r="AE1973" s="15"/>
      <c r="AT1973" s="286" t="s">
        <v>174</v>
      </c>
      <c r="AU1973" s="286" t="s">
        <v>82</v>
      </c>
      <c r="AV1973" s="15" t="s">
        <v>171</v>
      </c>
      <c r="AW1973" s="15" t="s">
        <v>34</v>
      </c>
      <c r="AX1973" s="15" t="s">
        <v>73</v>
      </c>
      <c r="AY1973" s="286" t="s">
        <v>164</v>
      </c>
    </row>
    <row r="1974" s="2" customFormat="1" ht="21.75" customHeight="1">
      <c r="A1974" s="39"/>
      <c r="B1974" s="40"/>
      <c r="C1974" s="265" t="s">
        <v>1892</v>
      </c>
      <c r="D1974" s="265" t="s">
        <v>178</v>
      </c>
      <c r="E1974" s="266" t="s">
        <v>1893</v>
      </c>
      <c r="F1974" s="267" t="s">
        <v>1894</v>
      </c>
      <c r="G1974" s="268" t="s">
        <v>204</v>
      </c>
      <c r="H1974" s="269">
        <v>345.28500000000003</v>
      </c>
      <c r="I1974" s="270"/>
      <c r="J1974" s="271">
        <f>ROUND(I1974*H1974,2)</f>
        <v>0</v>
      </c>
      <c r="K1974" s="267" t="s">
        <v>21</v>
      </c>
      <c r="L1974" s="272"/>
      <c r="M1974" s="273" t="s">
        <v>21</v>
      </c>
      <c r="N1974" s="274" t="s">
        <v>44</v>
      </c>
      <c r="O1974" s="85"/>
      <c r="P1974" s="236">
        <f>O1974*H1974</f>
        <v>0</v>
      </c>
      <c r="Q1974" s="236">
        <v>0.00029999999999999997</v>
      </c>
      <c r="R1974" s="236">
        <f>Q1974*H1974</f>
        <v>0.1035855</v>
      </c>
      <c r="S1974" s="236">
        <v>0</v>
      </c>
      <c r="T1974" s="237">
        <f>S1974*H1974</f>
        <v>0</v>
      </c>
      <c r="U1974" s="39"/>
      <c r="V1974" s="39"/>
      <c r="W1974" s="39"/>
      <c r="X1974" s="39"/>
      <c r="Y1974" s="39"/>
      <c r="Z1974" s="39"/>
      <c r="AA1974" s="39"/>
      <c r="AB1974" s="39"/>
      <c r="AC1974" s="39"/>
      <c r="AD1974" s="39"/>
      <c r="AE1974" s="39"/>
      <c r="AR1974" s="238" t="s">
        <v>382</v>
      </c>
      <c r="AT1974" s="238" t="s">
        <v>178</v>
      </c>
      <c r="AU1974" s="238" t="s">
        <v>82</v>
      </c>
      <c r="AY1974" s="18" t="s">
        <v>164</v>
      </c>
      <c r="BE1974" s="239">
        <f>IF(N1974="základní",J1974,0)</f>
        <v>0</v>
      </c>
      <c r="BF1974" s="239">
        <f>IF(N1974="snížená",J1974,0)</f>
        <v>0</v>
      </c>
      <c r="BG1974" s="239">
        <f>IF(N1974="zákl. přenesená",J1974,0)</f>
        <v>0</v>
      </c>
      <c r="BH1974" s="239">
        <f>IF(N1974="sníž. přenesená",J1974,0)</f>
        <v>0</v>
      </c>
      <c r="BI1974" s="239">
        <f>IF(N1974="nulová",J1974,0)</f>
        <v>0</v>
      </c>
      <c r="BJ1974" s="18" t="s">
        <v>80</v>
      </c>
      <c r="BK1974" s="239">
        <f>ROUND(I1974*H1974,2)</f>
        <v>0</v>
      </c>
      <c r="BL1974" s="18" t="s">
        <v>277</v>
      </c>
      <c r="BM1974" s="238" t="s">
        <v>1895</v>
      </c>
    </row>
    <row r="1975" s="2" customFormat="1">
      <c r="A1975" s="39"/>
      <c r="B1975" s="40"/>
      <c r="C1975" s="41"/>
      <c r="D1975" s="240" t="s">
        <v>173</v>
      </c>
      <c r="E1975" s="41"/>
      <c r="F1975" s="241" t="s">
        <v>1894</v>
      </c>
      <c r="G1975" s="41"/>
      <c r="H1975" s="41"/>
      <c r="I1975" s="147"/>
      <c r="J1975" s="41"/>
      <c r="K1975" s="41"/>
      <c r="L1975" s="45"/>
      <c r="M1975" s="242"/>
      <c r="N1975" s="243"/>
      <c r="O1975" s="85"/>
      <c r="P1975" s="85"/>
      <c r="Q1975" s="85"/>
      <c r="R1975" s="85"/>
      <c r="S1975" s="85"/>
      <c r="T1975" s="86"/>
      <c r="U1975" s="39"/>
      <c r="V1975" s="39"/>
      <c r="W1975" s="39"/>
      <c r="X1975" s="39"/>
      <c r="Y1975" s="39"/>
      <c r="Z1975" s="39"/>
      <c r="AA1975" s="39"/>
      <c r="AB1975" s="39"/>
      <c r="AC1975" s="39"/>
      <c r="AD1975" s="39"/>
      <c r="AE1975" s="39"/>
      <c r="AT1975" s="18" t="s">
        <v>173</v>
      </c>
      <c r="AU1975" s="18" t="s">
        <v>82</v>
      </c>
    </row>
    <row r="1976" s="13" customFormat="1">
      <c r="A1976" s="13"/>
      <c r="B1976" s="244"/>
      <c r="C1976" s="245"/>
      <c r="D1976" s="240" t="s">
        <v>174</v>
      </c>
      <c r="E1976" s="246" t="s">
        <v>21</v>
      </c>
      <c r="F1976" s="247" t="s">
        <v>1593</v>
      </c>
      <c r="G1976" s="245"/>
      <c r="H1976" s="246" t="s">
        <v>21</v>
      </c>
      <c r="I1976" s="248"/>
      <c r="J1976" s="245"/>
      <c r="K1976" s="245"/>
      <c r="L1976" s="249"/>
      <c r="M1976" s="250"/>
      <c r="N1976" s="251"/>
      <c r="O1976" s="251"/>
      <c r="P1976" s="251"/>
      <c r="Q1976" s="251"/>
      <c r="R1976" s="251"/>
      <c r="S1976" s="251"/>
      <c r="T1976" s="252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T1976" s="253" t="s">
        <v>174</v>
      </c>
      <c r="AU1976" s="253" t="s">
        <v>82</v>
      </c>
      <c r="AV1976" s="13" t="s">
        <v>80</v>
      </c>
      <c r="AW1976" s="13" t="s">
        <v>34</v>
      </c>
      <c r="AX1976" s="13" t="s">
        <v>73</v>
      </c>
      <c r="AY1976" s="253" t="s">
        <v>164</v>
      </c>
    </row>
    <row r="1977" s="14" customFormat="1">
      <c r="A1977" s="14"/>
      <c r="B1977" s="254"/>
      <c r="C1977" s="255"/>
      <c r="D1977" s="240" t="s">
        <v>174</v>
      </c>
      <c r="E1977" s="256" t="s">
        <v>21</v>
      </c>
      <c r="F1977" s="257" t="s">
        <v>1594</v>
      </c>
      <c r="G1977" s="255"/>
      <c r="H1977" s="258">
        <v>309</v>
      </c>
      <c r="I1977" s="259"/>
      <c r="J1977" s="255"/>
      <c r="K1977" s="255"/>
      <c r="L1977" s="260"/>
      <c r="M1977" s="261"/>
      <c r="N1977" s="262"/>
      <c r="O1977" s="262"/>
      <c r="P1977" s="262"/>
      <c r="Q1977" s="262"/>
      <c r="R1977" s="262"/>
      <c r="S1977" s="262"/>
      <c r="T1977" s="263"/>
      <c r="U1977" s="14"/>
      <c r="V1977" s="14"/>
      <c r="W1977" s="14"/>
      <c r="X1977" s="14"/>
      <c r="Y1977" s="14"/>
      <c r="Z1977" s="14"/>
      <c r="AA1977" s="14"/>
      <c r="AB1977" s="14"/>
      <c r="AC1977" s="14"/>
      <c r="AD1977" s="14"/>
      <c r="AE1977" s="14"/>
      <c r="AT1977" s="264" t="s">
        <v>174</v>
      </c>
      <c r="AU1977" s="264" t="s">
        <v>82</v>
      </c>
      <c r="AV1977" s="14" t="s">
        <v>82</v>
      </c>
      <c r="AW1977" s="14" t="s">
        <v>34</v>
      </c>
      <c r="AX1977" s="14" t="s">
        <v>73</v>
      </c>
      <c r="AY1977" s="264" t="s">
        <v>164</v>
      </c>
    </row>
    <row r="1978" s="14" customFormat="1">
      <c r="A1978" s="14"/>
      <c r="B1978" s="254"/>
      <c r="C1978" s="255"/>
      <c r="D1978" s="240" t="s">
        <v>174</v>
      </c>
      <c r="E1978" s="256" t="s">
        <v>21</v>
      </c>
      <c r="F1978" s="257" t="s">
        <v>1595</v>
      </c>
      <c r="G1978" s="255"/>
      <c r="H1978" s="258">
        <v>-11.880000000000001</v>
      </c>
      <c r="I1978" s="259"/>
      <c r="J1978" s="255"/>
      <c r="K1978" s="255"/>
      <c r="L1978" s="260"/>
      <c r="M1978" s="261"/>
      <c r="N1978" s="262"/>
      <c r="O1978" s="262"/>
      <c r="P1978" s="262"/>
      <c r="Q1978" s="262"/>
      <c r="R1978" s="262"/>
      <c r="S1978" s="262"/>
      <c r="T1978" s="263"/>
      <c r="U1978" s="14"/>
      <c r="V1978" s="14"/>
      <c r="W1978" s="14"/>
      <c r="X1978" s="14"/>
      <c r="Y1978" s="14"/>
      <c r="Z1978" s="14"/>
      <c r="AA1978" s="14"/>
      <c r="AB1978" s="14"/>
      <c r="AC1978" s="14"/>
      <c r="AD1978" s="14"/>
      <c r="AE1978" s="14"/>
      <c r="AT1978" s="264" t="s">
        <v>174</v>
      </c>
      <c r="AU1978" s="264" t="s">
        <v>82</v>
      </c>
      <c r="AV1978" s="14" t="s">
        <v>82</v>
      </c>
      <c r="AW1978" s="14" t="s">
        <v>34</v>
      </c>
      <c r="AX1978" s="14" t="s">
        <v>73</v>
      </c>
      <c r="AY1978" s="264" t="s">
        <v>164</v>
      </c>
    </row>
    <row r="1979" s="14" customFormat="1">
      <c r="A1979" s="14"/>
      <c r="B1979" s="254"/>
      <c r="C1979" s="255"/>
      <c r="D1979" s="240" t="s">
        <v>174</v>
      </c>
      <c r="E1979" s="256" t="s">
        <v>21</v>
      </c>
      <c r="F1979" s="257" t="s">
        <v>1596</v>
      </c>
      <c r="G1979" s="255"/>
      <c r="H1979" s="258">
        <v>10.119999999999999</v>
      </c>
      <c r="I1979" s="259"/>
      <c r="J1979" s="255"/>
      <c r="K1979" s="255"/>
      <c r="L1979" s="260"/>
      <c r="M1979" s="261"/>
      <c r="N1979" s="262"/>
      <c r="O1979" s="262"/>
      <c r="P1979" s="262"/>
      <c r="Q1979" s="262"/>
      <c r="R1979" s="262"/>
      <c r="S1979" s="262"/>
      <c r="T1979" s="263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64" t="s">
        <v>174</v>
      </c>
      <c r="AU1979" s="264" t="s">
        <v>82</v>
      </c>
      <c r="AV1979" s="14" t="s">
        <v>82</v>
      </c>
      <c r="AW1979" s="14" t="s">
        <v>34</v>
      </c>
      <c r="AX1979" s="14" t="s">
        <v>73</v>
      </c>
      <c r="AY1979" s="264" t="s">
        <v>164</v>
      </c>
    </row>
    <row r="1980" s="14" customFormat="1">
      <c r="A1980" s="14"/>
      <c r="B1980" s="254"/>
      <c r="C1980" s="255"/>
      <c r="D1980" s="240" t="s">
        <v>174</v>
      </c>
      <c r="E1980" s="256" t="s">
        <v>21</v>
      </c>
      <c r="F1980" s="257" t="s">
        <v>1597</v>
      </c>
      <c r="G1980" s="255"/>
      <c r="H1980" s="258">
        <v>-17.324999999999999</v>
      </c>
      <c r="I1980" s="259"/>
      <c r="J1980" s="255"/>
      <c r="K1980" s="255"/>
      <c r="L1980" s="260"/>
      <c r="M1980" s="261"/>
      <c r="N1980" s="262"/>
      <c r="O1980" s="262"/>
      <c r="P1980" s="262"/>
      <c r="Q1980" s="262"/>
      <c r="R1980" s="262"/>
      <c r="S1980" s="262"/>
      <c r="T1980" s="263"/>
      <c r="U1980" s="14"/>
      <c r="V1980" s="14"/>
      <c r="W1980" s="14"/>
      <c r="X1980" s="14"/>
      <c r="Y1980" s="14"/>
      <c r="Z1980" s="14"/>
      <c r="AA1980" s="14"/>
      <c r="AB1980" s="14"/>
      <c r="AC1980" s="14"/>
      <c r="AD1980" s="14"/>
      <c r="AE1980" s="14"/>
      <c r="AT1980" s="264" t="s">
        <v>174</v>
      </c>
      <c r="AU1980" s="264" t="s">
        <v>82</v>
      </c>
      <c r="AV1980" s="14" t="s">
        <v>82</v>
      </c>
      <c r="AW1980" s="14" t="s">
        <v>34</v>
      </c>
      <c r="AX1980" s="14" t="s">
        <v>73</v>
      </c>
      <c r="AY1980" s="264" t="s">
        <v>164</v>
      </c>
    </row>
    <row r="1981" s="14" customFormat="1">
      <c r="A1981" s="14"/>
      <c r="B1981" s="254"/>
      <c r="C1981" s="255"/>
      <c r="D1981" s="240" t="s">
        <v>174</v>
      </c>
      <c r="E1981" s="256" t="s">
        <v>21</v>
      </c>
      <c r="F1981" s="257" t="s">
        <v>1598</v>
      </c>
      <c r="G1981" s="255"/>
      <c r="H1981" s="258">
        <v>16.940000000000001</v>
      </c>
      <c r="I1981" s="259"/>
      <c r="J1981" s="255"/>
      <c r="K1981" s="255"/>
      <c r="L1981" s="260"/>
      <c r="M1981" s="261"/>
      <c r="N1981" s="262"/>
      <c r="O1981" s="262"/>
      <c r="P1981" s="262"/>
      <c r="Q1981" s="262"/>
      <c r="R1981" s="262"/>
      <c r="S1981" s="262"/>
      <c r="T1981" s="263"/>
      <c r="U1981" s="14"/>
      <c r="V1981" s="14"/>
      <c r="W1981" s="14"/>
      <c r="X1981" s="14"/>
      <c r="Y1981" s="14"/>
      <c r="Z1981" s="14"/>
      <c r="AA1981" s="14"/>
      <c r="AB1981" s="14"/>
      <c r="AC1981" s="14"/>
      <c r="AD1981" s="14"/>
      <c r="AE1981" s="14"/>
      <c r="AT1981" s="264" t="s">
        <v>174</v>
      </c>
      <c r="AU1981" s="264" t="s">
        <v>82</v>
      </c>
      <c r="AV1981" s="14" t="s">
        <v>82</v>
      </c>
      <c r="AW1981" s="14" t="s">
        <v>34</v>
      </c>
      <c r="AX1981" s="14" t="s">
        <v>73</v>
      </c>
      <c r="AY1981" s="264" t="s">
        <v>164</v>
      </c>
    </row>
    <row r="1982" s="14" customFormat="1">
      <c r="A1982" s="14"/>
      <c r="B1982" s="254"/>
      <c r="C1982" s="255"/>
      <c r="D1982" s="240" t="s">
        <v>174</v>
      </c>
      <c r="E1982" s="256" t="s">
        <v>21</v>
      </c>
      <c r="F1982" s="257" t="s">
        <v>1599</v>
      </c>
      <c r="G1982" s="255"/>
      <c r="H1982" s="258">
        <v>7.04</v>
      </c>
      <c r="I1982" s="259"/>
      <c r="J1982" s="255"/>
      <c r="K1982" s="255"/>
      <c r="L1982" s="260"/>
      <c r="M1982" s="261"/>
      <c r="N1982" s="262"/>
      <c r="O1982" s="262"/>
      <c r="P1982" s="262"/>
      <c r="Q1982" s="262"/>
      <c r="R1982" s="262"/>
      <c r="S1982" s="262"/>
      <c r="T1982" s="263"/>
      <c r="U1982" s="14"/>
      <c r="V1982" s="14"/>
      <c r="W1982" s="14"/>
      <c r="X1982" s="14"/>
      <c r="Y1982" s="14"/>
      <c r="Z1982" s="14"/>
      <c r="AA1982" s="14"/>
      <c r="AB1982" s="14"/>
      <c r="AC1982" s="14"/>
      <c r="AD1982" s="14"/>
      <c r="AE1982" s="14"/>
      <c r="AT1982" s="264" t="s">
        <v>174</v>
      </c>
      <c r="AU1982" s="264" t="s">
        <v>82</v>
      </c>
      <c r="AV1982" s="14" t="s">
        <v>82</v>
      </c>
      <c r="AW1982" s="14" t="s">
        <v>34</v>
      </c>
      <c r="AX1982" s="14" t="s">
        <v>73</v>
      </c>
      <c r="AY1982" s="264" t="s">
        <v>164</v>
      </c>
    </row>
    <row r="1983" s="15" customFormat="1">
      <c r="A1983" s="15"/>
      <c r="B1983" s="276"/>
      <c r="C1983" s="277"/>
      <c r="D1983" s="240" t="s">
        <v>174</v>
      </c>
      <c r="E1983" s="278" t="s">
        <v>21</v>
      </c>
      <c r="F1983" s="279" t="s">
        <v>225</v>
      </c>
      <c r="G1983" s="277"/>
      <c r="H1983" s="280">
        <v>313.89499999999998</v>
      </c>
      <c r="I1983" s="281"/>
      <c r="J1983" s="277"/>
      <c r="K1983" s="277"/>
      <c r="L1983" s="282"/>
      <c r="M1983" s="283"/>
      <c r="N1983" s="284"/>
      <c r="O1983" s="284"/>
      <c r="P1983" s="284"/>
      <c r="Q1983" s="284"/>
      <c r="R1983" s="284"/>
      <c r="S1983" s="284"/>
      <c r="T1983" s="285"/>
      <c r="U1983" s="15"/>
      <c r="V1983" s="15"/>
      <c r="W1983" s="15"/>
      <c r="X1983" s="15"/>
      <c r="Y1983" s="15"/>
      <c r="Z1983" s="15"/>
      <c r="AA1983" s="15"/>
      <c r="AB1983" s="15"/>
      <c r="AC1983" s="15"/>
      <c r="AD1983" s="15"/>
      <c r="AE1983" s="15"/>
      <c r="AT1983" s="286" t="s">
        <v>174</v>
      </c>
      <c r="AU1983" s="286" t="s">
        <v>82</v>
      </c>
      <c r="AV1983" s="15" t="s">
        <v>171</v>
      </c>
      <c r="AW1983" s="15" t="s">
        <v>34</v>
      </c>
      <c r="AX1983" s="15" t="s">
        <v>80</v>
      </c>
      <c r="AY1983" s="286" t="s">
        <v>164</v>
      </c>
    </row>
    <row r="1984" s="14" customFormat="1">
      <c r="A1984" s="14"/>
      <c r="B1984" s="254"/>
      <c r="C1984" s="255"/>
      <c r="D1984" s="240" t="s">
        <v>174</v>
      </c>
      <c r="E1984" s="255"/>
      <c r="F1984" s="257" t="s">
        <v>1896</v>
      </c>
      <c r="G1984" s="255"/>
      <c r="H1984" s="258">
        <v>345.28500000000003</v>
      </c>
      <c r="I1984" s="259"/>
      <c r="J1984" s="255"/>
      <c r="K1984" s="255"/>
      <c r="L1984" s="260"/>
      <c r="M1984" s="261"/>
      <c r="N1984" s="262"/>
      <c r="O1984" s="262"/>
      <c r="P1984" s="262"/>
      <c r="Q1984" s="262"/>
      <c r="R1984" s="262"/>
      <c r="S1984" s="262"/>
      <c r="T1984" s="263"/>
      <c r="U1984" s="14"/>
      <c r="V1984" s="14"/>
      <c r="W1984" s="14"/>
      <c r="X1984" s="14"/>
      <c r="Y1984" s="14"/>
      <c r="Z1984" s="14"/>
      <c r="AA1984" s="14"/>
      <c r="AB1984" s="14"/>
      <c r="AC1984" s="14"/>
      <c r="AD1984" s="14"/>
      <c r="AE1984" s="14"/>
      <c r="AT1984" s="264" t="s">
        <v>174</v>
      </c>
      <c r="AU1984" s="264" t="s">
        <v>82</v>
      </c>
      <c r="AV1984" s="14" t="s">
        <v>82</v>
      </c>
      <c r="AW1984" s="14" t="s">
        <v>4</v>
      </c>
      <c r="AX1984" s="14" t="s">
        <v>80</v>
      </c>
      <c r="AY1984" s="264" t="s">
        <v>164</v>
      </c>
    </row>
    <row r="1985" s="2" customFormat="1" ht="16.5" customHeight="1">
      <c r="A1985" s="39"/>
      <c r="B1985" s="40"/>
      <c r="C1985" s="227" t="s">
        <v>1897</v>
      </c>
      <c r="D1985" s="227" t="s">
        <v>166</v>
      </c>
      <c r="E1985" s="228" t="s">
        <v>1898</v>
      </c>
      <c r="F1985" s="229" t="s">
        <v>1899</v>
      </c>
      <c r="G1985" s="230" t="s">
        <v>229</v>
      </c>
      <c r="H1985" s="231">
        <v>8</v>
      </c>
      <c r="I1985" s="232"/>
      <c r="J1985" s="233">
        <f>ROUND(I1985*H1985,2)</f>
        <v>0</v>
      </c>
      <c r="K1985" s="229" t="s">
        <v>170</v>
      </c>
      <c r="L1985" s="45"/>
      <c r="M1985" s="234" t="s">
        <v>21</v>
      </c>
      <c r="N1985" s="235" t="s">
        <v>44</v>
      </c>
      <c r="O1985" s="85"/>
      <c r="P1985" s="236">
        <f>O1985*H1985</f>
        <v>0</v>
      </c>
      <c r="Q1985" s="236">
        <v>0</v>
      </c>
      <c r="R1985" s="236">
        <f>Q1985*H1985</f>
        <v>0</v>
      </c>
      <c r="S1985" s="236">
        <v>0.0090600000000000003</v>
      </c>
      <c r="T1985" s="237">
        <f>S1985*H1985</f>
        <v>0.072480000000000003</v>
      </c>
      <c r="U1985" s="39"/>
      <c r="V1985" s="39"/>
      <c r="W1985" s="39"/>
      <c r="X1985" s="39"/>
      <c r="Y1985" s="39"/>
      <c r="Z1985" s="39"/>
      <c r="AA1985" s="39"/>
      <c r="AB1985" s="39"/>
      <c r="AC1985" s="39"/>
      <c r="AD1985" s="39"/>
      <c r="AE1985" s="39"/>
      <c r="AR1985" s="238" t="s">
        <v>277</v>
      </c>
      <c r="AT1985" s="238" t="s">
        <v>166</v>
      </c>
      <c r="AU1985" s="238" t="s">
        <v>82</v>
      </c>
      <c r="AY1985" s="18" t="s">
        <v>164</v>
      </c>
      <c r="BE1985" s="239">
        <f>IF(N1985="základní",J1985,0)</f>
        <v>0</v>
      </c>
      <c r="BF1985" s="239">
        <f>IF(N1985="snížená",J1985,0)</f>
        <v>0</v>
      </c>
      <c r="BG1985" s="239">
        <f>IF(N1985="zákl. přenesená",J1985,0)</f>
        <v>0</v>
      </c>
      <c r="BH1985" s="239">
        <f>IF(N1985="sníž. přenesená",J1985,0)</f>
        <v>0</v>
      </c>
      <c r="BI1985" s="239">
        <f>IF(N1985="nulová",J1985,0)</f>
        <v>0</v>
      </c>
      <c r="BJ1985" s="18" t="s">
        <v>80</v>
      </c>
      <c r="BK1985" s="239">
        <f>ROUND(I1985*H1985,2)</f>
        <v>0</v>
      </c>
      <c r="BL1985" s="18" t="s">
        <v>277</v>
      </c>
      <c r="BM1985" s="238" t="s">
        <v>1900</v>
      </c>
    </row>
    <row r="1986" s="2" customFormat="1">
      <c r="A1986" s="39"/>
      <c r="B1986" s="40"/>
      <c r="C1986" s="41"/>
      <c r="D1986" s="240" t="s">
        <v>173</v>
      </c>
      <c r="E1986" s="41"/>
      <c r="F1986" s="241" t="s">
        <v>1899</v>
      </c>
      <c r="G1986" s="41"/>
      <c r="H1986" s="41"/>
      <c r="I1986" s="147"/>
      <c r="J1986" s="41"/>
      <c r="K1986" s="41"/>
      <c r="L1986" s="45"/>
      <c r="M1986" s="242"/>
      <c r="N1986" s="243"/>
      <c r="O1986" s="85"/>
      <c r="P1986" s="85"/>
      <c r="Q1986" s="85"/>
      <c r="R1986" s="85"/>
      <c r="S1986" s="85"/>
      <c r="T1986" s="86"/>
      <c r="U1986" s="39"/>
      <c r="V1986" s="39"/>
      <c r="W1986" s="39"/>
      <c r="X1986" s="39"/>
      <c r="Y1986" s="39"/>
      <c r="Z1986" s="39"/>
      <c r="AA1986" s="39"/>
      <c r="AB1986" s="39"/>
      <c r="AC1986" s="39"/>
      <c r="AD1986" s="39"/>
      <c r="AE1986" s="39"/>
      <c r="AT1986" s="18" t="s">
        <v>173</v>
      </c>
      <c r="AU1986" s="18" t="s">
        <v>82</v>
      </c>
    </row>
    <row r="1987" s="13" customFormat="1">
      <c r="A1987" s="13"/>
      <c r="B1987" s="244"/>
      <c r="C1987" s="245"/>
      <c r="D1987" s="240" t="s">
        <v>174</v>
      </c>
      <c r="E1987" s="246" t="s">
        <v>21</v>
      </c>
      <c r="F1987" s="247" t="s">
        <v>1901</v>
      </c>
      <c r="G1987" s="245"/>
      <c r="H1987" s="246" t="s">
        <v>21</v>
      </c>
      <c r="I1987" s="248"/>
      <c r="J1987" s="245"/>
      <c r="K1987" s="245"/>
      <c r="L1987" s="249"/>
      <c r="M1987" s="250"/>
      <c r="N1987" s="251"/>
      <c r="O1987" s="251"/>
      <c r="P1987" s="251"/>
      <c r="Q1987" s="251"/>
      <c r="R1987" s="251"/>
      <c r="S1987" s="251"/>
      <c r="T1987" s="252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T1987" s="253" t="s">
        <v>174</v>
      </c>
      <c r="AU1987" s="253" t="s">
        <v>82</v>
      </c>
      <c r="AV1987" s="13" t="s">
        <v>80</v>
      </c>
      <c r="AW1987" s="13" t="s">
        <v>34</v>
      </c>
      <c r="AX1987" s="13" t="s">
        <v>73</v>
      </c>
      <c r="AY1987" s="253" t="s">
        <v>164</v>
      </c>
    </row>
    <row r="1988" s="13" customFormat="1">
      <c r="A1988" s="13"/>
      <c r="B1988" s="244"/>
      <c r="C1988" s="245"/>
      <c r="D1988" s="240" t="s">
        <v>174</v>
      </c>
      <c r="E1988" s="246" t="s">
        <v>21</v>
      </c>
      <c r="F1988" s="247" t="s">
        <v>1902</v>
      </c>
      <c r="G1988" s="245"/>
      <c r="H1988" s="246" t="s">
        <v>21</v>
      </c>
      <c r="I1988" s="248"/>
      <c r="J1988" s="245"/>
      <c r="K1988" s="245"/>
      <c r="L1988" s="249"/>
      <c r="M1988" s="250"/>
      <c r="N1988" s="251"/>
      <c r="O1988" s="251"/>
      <c r="P1988" s="251"/>
      <c r="Q1988" s="251"/>
      <c r="R1988" s="251"/>
      <c r="S1988" s="251"/>
      <c r="T1988" s="252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53" t="s">
        <v>174</v>
      </c>
      <c r="AU1988" s="253" t="s">
        <v>82</v>
      </c>
      <c r="AV1988" s="13" t="s">
        <v>80</v>
      </c>
      <c r="AW1988" s="13" t="s">
        <v>34</v>
      </c>
      <c r="AX1988" s="13" t="s">
        <v>73</v>
      </c>
      <c r="AY1988" s="253" t="s">
        <v>164</v>
      </c>
    </row>
    <row r="1989" s="14" customFormat="1">
      <c r="A1989" s="14"/>
      <c r="B1989" s="254"/>
      <c r="C1989" s="255"/>
      <c r="D1989" s="240" t="s">
        <v>174</v>
      </c>
      <c r="E1989" s="256" t="s">
        <v>21</v>
      </c>
      <c r="F1989" s="257" t="s">
        <v>182</v>
      </c>
      <c r="G1989" s="255"/>
      <c r="H1989" s="258">
        <v>8</v>
      </c>
      <c r="I1989" s="259"/>
      <c r="J1989" s="255"/>
      <c r="K1989" s="255"/>
      <c r="L1989" s="260"/>
      <c r="M1989" s="261"/>
      <c r="N1989" s="262"/>
      <c r="O1989" s="262"/>
      <c r="P1989" s="262"/>
      <c r="Q1989" s="262"/>
      <c r="R1989" s="262"/>
      <c r="S1989" s="262"/>
      <c r="T1989" s="263"/>
      <c r="U1989" s="14"/>
      <c r="V1989" s="14"/>
      <c r="W1989" s="14"/>
      <c r="X1989" s="14"/>
      <c r="Y1989" s="14"/>
      <c r="Z1989" s="14"/>
      <c r="AA1989" s="14"/>
      <c r="AB1989" s="14"/>
      <c r="AC1989" s="14"/>
      <c r="AD1989" s="14"/>
      <c r="AE1989" s="14"/>
      <c r="AT1989" s="264" t="s">
        <v>174</v>
      </c>
      <c r="AU1989" s="264" t="s">
        <v>82</v>
      </c>
      <c r="AV1989" s="14" t="s">
        <v>82</v>
      </c>
      <c r="AW1989" s="14" t="s">
        <v>34</v>
      </c>
      <c r="AX1989" s="14" t="s">
        <v>80</v>
      </c>
      <c r="AY1989" s="264" t="s">
        <v>164</v>
      </c>
    </row>
    <row r="1990" s="2" customFormat="1" ht="16.5" customHeight="1">
      <c r="A1990" s="39"/>
      <c r="B1990" s="40"/>
      <c r="C1990" s="227" t="s">
        <v>1903</v>
      </c>
      <c r="D1990" s="227" t="s">
        <v>166</v>
      </c>
      <c r="E1990" s="228" t="s">
        <v>1904</v>
      </c>
      <c r="F1990" s="229" t="s">
        <v>1905</v>
      </c>
      <c r="G1990" s="230" t="s">
        <v>204</v>
      </c>
      <c r="H1990" s="231">
        <v>326.39999999999998</v>
      </c>
      <c r="I1990" s="232"/>
      <c r="J1990" s="233">
        <f>ROUND(I1990*H1990,2)</f>
        <v>0</v>
      </c>
      <c r="K1990" s="229" t="s">
        <v>170</v>
      </c>
      <c r="L1990" s="45"/>
      <c r="M1990" s="234" t="s">
        <v>21</v>
      </c>
      <c r="N1990" s="235" t="s">
        <v>44</v>
      </c>
      <c r="O1990" s="85"/>
      <c r="P1990" s="236">
        <f>O1990*H1990</f>
        <v>0</v>
      </c>
      <c r="Q1990" s="236">
        <v>0</v>
      </c>
      <c r="R1990" s="236">
        <f>Q1990*H1990</f>
        <v>0</v>
      </c>
      <c r="S1990" s="236">
        <v>0.00594</v>
      </c>
      <c r="T1990" s="237">
        <f>S1990*H1990</f>
        <v>1.9388159999999999</v>
      </c>
      <c r="U1990" s="39"/>
      <c r="V1990" s="39"/>
      <c r="W1990" s="39"/>
      <c r="X1990" s="39"/>
      <c r="Y1990" s="39"/>
      <c r="Z1990" s="39"/>
      <c r="AA1990" s="39"/>
      <c r="AB1990" s="39"/>
      <c r="AC1990" s="39"/>
      <c r="AD1990" s="39"/>
      <c r="AE1990" s="39"/>
      <c r="AR1990" s="238" t="s">
        <v>277</v>
      </c>
      <c r="AT1990" s="238" t="s">
        <v>166</v>
      </c>
      <c r="AU1990" s="238" t="s">
        <v>82</v>
      </c>
      <c r="AY1990" s="18" t="s">
        <v>164</v>
      </c>
      <c r="BE1990" s="239">
        <f>IF(N1990="základní",J1990,0)</f>
        <v>0</v>
      </c>
      <c r="BF1990" s="239">
        <f>IF(N1990="snížená",J1990,0)</f>
        <v>0</v>
      </c>
      <c r="BG1990" s="239">
        <f>IF(N1990="zákl. přenesená",J1990,0)</f>
        <v>0</v>
      </c>
      <c r="BH1990" s="239">
        <f>IF(N1990="sníž. přenesená",J1990,0)</f>
        <v>0</v>
      </c>
      <c r="BI1990" s="239">
        <f>IF(N1990="nulová",J1990,0)</f>
        <v>0</v>
      </c>
      <c r="BJ1990" s="18" t="s">
        <v>80</v>
      </c>
      <c r="BK1990" s="239">
        <f>ROUND(I1990*H1990,2)</f>
        <v>0</v>
      </c>
      <c r="BL1990" s="18" t="s">
        <v>277</v>
      </c>
      <c r="BM1990" s="238" t="s">
        <v>1906</v>
      </c>
    </row>
    <row r="1991" s="2" customFormat="1">
      <c r="A1991" s="39"/>
      <c r="B1991" s="40"/>
      <c r="C1991" s="41"/>
      <c r="D1991" s="240" t="s">
        <v>173</v>
      </c>
      <c r="E1991" s="41"/>
      <c r="F1991" s="241" t="s">
        <v>1907</v>
      </c>
      <c r="G1991" s="41"/>
      <c r="H1991" s="41"/>
      <c r="I1991" s="147"/>
      <c r="J1991" s="41"/>
      <c r="K1991" s="41"/>
      <c r="L1991" s="45"/>
      <c r="M1991" s="242"/>
      <c r="N1991" s="243"/>
      <c r="O1991" s="85"/>
      <c r="P1991" s="85"/>
      <c r="Q1991" s="85"/>
      <c r="R1991" s="85"/>
      <c r="S1991" s="85"/>
      <c r="T1991" s="86"/>
      <c r="U1991" s="39"/>
      <c r="V1991" s="39"/>
      <c r="W1991" s="39"/>
      <c r="X1991" s="39"/>
      <c r="Y1991" s="39"/>
      <c r="Z1991" s="39"/>
      <c r="AA1991" s="39"/>
      <c r="AB1991" s="39"/>
      <c r="AC1991" s="39"/>
      <c r="AD1991" s="39"/>
      <c r="AE1991" s="39"/>
      <c r="AT1991" s="18" t="s">
        <v>173</v>
      </c>
      <c r="AU1991" s="18" t="s">
        <v>82</v>
      </c>
    </row>
    <row r="1992" s="13" customFormat="1">
      <c r="A1992" s="13"/>
      <c r="B1992" s="244"/>
      <c r="C1992" s="245"/>
      <c r="D1992" s="240" t="s">
        <v>174</v>
      </c>
      <c r="E1992" s="246" t="s">
        <v>21</v>
      </c>
      <c r="F1992" s="247" t="s">
        <v>1600</v>
      </c>
      <c r="G1992" s="245"/>
      <c r="H1992" s="246" t="s">
        <v>21</v>
      </c>
      <c r="I1992" s="248"/>
      <c r="J1992" s="245"/>
      <c r="K1992" s="245"/>
      <c r="L1992" s="249"/>
      <c r="M1992" s="250"/>
      <c r="N1992" s="251"/>
      <c r="O1992" s="251"/>
      <c r="P1992" s="251"/>
      <c r="Q1992" s="251"/>
      <c r="R1992" s="251"/>
      <c r="S1992" s="251"/>
      <c r="T1992" s="252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53" t="s">
        <v>174</v>
      </c>
      <c r="AU1992" s="253" t="s">
        <v>82</v>
      </c>
      <c r="AV1992" s="13" t="s">
        <v>80</v>
      </c>
      <c r="AW1992" s="13" t="s">
        <v>34</v>
      </c>
      <c r="AX1992" s="13" t="s">
        <v>73</v>
      </c>
      <c r="AY1992" s="253" t="s">
        <v>164</v>
      </c>
    </row>
    <row r="1993" s="15" customFormat="1">
      <c r="A1993" s="15"/>
      <c r="B1993" s="276"/>
      <c r="C1993" s="277"/>
      <c r="D1993" s="240" t="s">
        <v>174</v>
      </c>
      <c r="E1993" s="278" t="s">
        <v>21</v>
      </c>
      <c r="F1993" s="279" t="s">
        <v>225</v>
      </c>
      <c r="G1993" s="277"/>
      <c r="H1993" s="280">
        <v>326.39999999999998</v>
      </c>
      <c r="I1993" s="281"/>
      <c r="J1993" s="277"/>
      <c r="K1993" s="277"/>
      <c r="L1993" s="282"/>
      <c r="M1993" s="283"/>
      <c r="N1993" s="284"/>
      <c r="O1993" s="284"/>
      <c r="P1993" s="284"/>
      <c r="Q1993" s="284"/>
      <c r="R1993" s="284"/>
      <c r="S1993" s="284"/>
      <c r="T1993" s="285"/>
      <c r="U1993" s="15"/>
      <c r="V1993" s="15"/>
      <c r="W1993" s="15"/>
      <c r="X1993" s="15"/>
      <c r="Y1993" s="15"/>
      <c r="Z1993" s="15"/>
      <c r="AA1993" s="15"/>
      <c r="AB1993" s="15"/>
      <c r="AC1993" s="15"/>
      <c r="AD1993" s="15"/>
      <c r="AE1993" s="15"/>
      <c r="AT1993" s="286" t="s">
        <v>174</v>
      </c>
      <c r="AU1993" s="286" t="s">
        <v>82</v>
      </c>
      <c r="AV1993" s="15" t="s">
        <v>171</v>
      </c>
      <c r="AW1993" s="15" t="s">
        <v>34</v>
      </c>
      <c r="AX1993" s="15" t="s">
        <v>73</v>
      </c>
      <c r="AY1993" s="286" t="s">
        <v>164</v>
      </c>
    </row>
    <row r="1994" s="2" customFormat="1" ht="16.5" customHeight="1">
      <c r="A1994" s="39"/>
      <c r="B1994" s="40"/>
      <c r="C1994" s="227" t="s">
        <v>1908</v>
      </c>
      <c r="D1994" s="227" t="s">
        <v>166</v>
      </c>
      <c r="E1994" s="228" t="s">
        <v>1909</v>
      </c>
      <c r="F1994" s="229" t="s">
        <v>1910</v>
      </c>
      <c r="G1994" s="230" t="s">
        <v>253</v>
      </c>
      <c r="H1994" s="231">
        <v>39.600000000000001</v>
      </c>
      <c r="I1994" s="232"/>
      <c r="J1994" s="233">
        <f>ROUND(I1994*H1994,2)</f>
        <v>0</v>
      </c>
      <c r="K1994" s="229" t="s">
        <v>170</v>
      </c>
      <c r="L1994" s="45"/>
      <c r="M1994" s="234" t="s">
        <v>21</v>
      </c>
      <c r="N1994" s="235" t="s">
        <v>44</v>
      </c>
      <c r="O1994" s="85"/>
      <c r="P1994" s="236">
        <f>O1994*H1994</f>
        <v>0</v>
      </c>
      <c r="Q1994" s="236">
        <v>0</v>
      </c>
      <c r="R1994" s="236">
        <f>Q1994*H1994</f>
        <v>0</v>
      </c>
      <c r="S1994" s="236">
        <v>0.00167</v>
      </c>
      <c r="T1994" s="237">
        <f>S1994*H1994</f>
        <v>0.06613200000000001</v>
      </c>
      <c r="U1994" s="39"/>
      <c r="V1994" s="39"/>
      <c r="W1994" s="39"/>
      <c r="X1994" s="39"/>
      <c r="Y1994" s="39"/>
      <c r="Z1994" s="39"/>
      <c r="AA1994" s="39"/>
      <c r="AB1994" s="39"/>
      <c r="AC1994" s="39"/>
      <c r="AD1994" s="39"/>
      <c r="AE1994" s="39"/>
      <c r="AR1994" s="238" t="s">
        <v>277</v>
      </c>
      <c r="AT1994" s="238" t="s">
        <v>166</v>
      </c>
      <c r="AU1994" s="238" t="s">
        <v>82</v>
      </c>
      <c r="AY1994" s="18" t="s">
        <v>164</v>
      </c>
      <c r="BE1994" s="239">
        <f>IF(N1994="základní",J1994,0)</f>
        <v>0</v>
      </c>
      <c r="BF1994" s="239">
        <f>IF(N1994="snížená",J1994,0)</f>
        <v>0</v>
      </c>
      <c r="BG1994" s="239">
        <f>IF(N1994="zákl. přenesená",J1994,0)</f>
        <v>0</v>
      </c>
      <c r="BH1994" s="239">
        <f>IF(N1994="sníž. přenesená",J1994,0)</f>
        <v>0</v>
      </c>
      <c r="BI1994" s="239">
        <f>IF(N1994="nulová",J1994,0)</f>
        <v>0</v>
      </c>
      <c r="BJ1994" s="18" t="s">
        <v>80</v>
      </c>
      <c r="BK1994" s="239">
        <f>ROUND(I1994*H1994,2)</f>
        <v>0</v>
      </c>
      <c r="BL1994" s="18" t="s">
        <v>277</v>
      </c>
      <c r="BM1994" s="238" t="s">
        <v>1911</v>
      </c>
    </row>
    <row r="1995" s="2" customFormat="1">
      <c r="A1995" s="39"/>
      <c r="B1995" s="40"/>
      <c r="C1995" s="41"/>
      <c r="D1995" s="240" t="s">
        <v>173</v>
      </c>
      <c r="E1995" s="41"/>
      <c r="F1995" s="241" t="s">
        <v>1910</v>
      </c>
      <c r="G1995" s="41"/>
      <c r="H1995" s="41"/>
      <c r="I1995" s="147"/>
      <c r="J1995" s="41"/>
      <c r="K1995" s="41"/>
      <c r="L1995" s="45"/>
      <c r="M1995" s="242"/>
      <c r="N1995" s="243"/>
      <c r="O1995" s="85"/>
      <c r="P1995" s="85"/>
      <c r="Q1995" s="85"/>
      <c r="R1995" s="85"/>
      <c r="S1995" s="85"/>
      <c r="T1995" s="86"/>
      <c r="U1995" s="39"/>
      <c r="V1995" s="39"/>
      <c r="W1995" s="39"/>
      <c r="X1995" s="39"/>
      <c r="Y1995" s="39"/>
      <c r="Z1995" s="39"/>
      <c r="AA1995" s="39"/>
      <c r="AB1995" s="39"/>
      <c r="AC1995" s="39"/>
      <c r="AD1995" s="39"/>
      <c r="AE1995" s="39"/>
      <c r="AT1995" s="18" t="s">
        <v>173</v>
      </c>
      <c r="AU1995" s="18" t="s">
        <v>82</v>
      </c>
    </row>
    <row r="1996" s="13" customFormat="1">
      <c r="A1996" s="13"/>
      <c r="B1996" s="244"/>
      <c r="C1996" s="245"/>
      <c r="D1996" s="240" t="s">
        <v>174</v>
      </c>
      <c r="E1996" s="246" t="s">
        <v>21</v>
      </c>
      <c r="F1996" s="247" t="s">
        <v>1912</v>
      </c>
      <c r="G1996" s="245"/>
      <c r="H1996" s="246" t="s">
        <v>21</v>
      </c>
      <c r="I1996" s="248"/>
      <c r="J1996" s="245"/>
      <c r="K1996" s="245"/>
      <c r="L1996" s="249"/>
      <c r="M1996" s="250"/>
      <c r="N1996" s="251"/>
      <c r="O1996" s="251"/>
      <c r="P1996" s="251"/>
      <c r="Q1996" s="251"/>
      <c r="R1996" s="251"/>
      <c r="S1996" s="251"/>
      <c r="T1996" s="252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53" t="s">
        <v>174</v>
      </c>
      <c r="AU1996" s="253" t="s">
        <v>82</v>
      </c>
      <c r="AV1996" s="13" t="s">
        <v>80</v>
      </c>
      <c r="AW1996" s="13" t="s">
        <v>34</v>
      </c>
      <c r="AX1996" s="13" t="s">
        <v>73</v>
      </c>
      <c r="AY1996" s="253" t="s">
        <v>164</v>
      </c>
    </row>
    <row r="1997" s="14" customFormat="1">
      <c r="A1997" s="14"/>
      <c r="B1997" s="254"/>
      <c r="C1997" s="255"/>
      <c r="D1997" s="240" t="s">
        <v>174</v>
      </c>
      <c r="E1997" s="256" t="s">
        <v>21</v>
      </c>
      <c r="F1997" s="257" t="s">
        <v>1913</v>
      </c>
      <c r="G1997" s="255"/>
      <c r="H1997" s="258">
        <v>39.600000000000001</v>
      </c>
      <c r="I1997" s="259"/>
      <c r="J1997" s="255"/>
      <c r="K1997" s="255"/>
      <c r="L1997" s="260"/>
      <c r="M1997" s="261"/>
      <c r="N1997" s="262"/>
      <c r="O1997" s="262"/>
      <c r="P1997" s="262"/>
      <c r="Q1997" s="262"/>
      <c r="R1997" s="262"/>
      <c r="S1997" s="262"/>
      <c r="T1997" s="263"/>
      <c r="U1997" s="14"/>
      <c r="V1997" s="14"/>
      <c r="W1997" s="14"/>
      <c r="X1997" s="14"/>
      <c r="Y1997" s="14"/>
      <c r="Z1997" s="14"/>
      <c r="AA1997" s="14"/>
      <c r="AB1997" s="14"/>
      <c r="AC1997" s="14"/>
      <c r="AD1997" s="14"/>
      <c r="AE1997" s="14"/>
      <c r="AT1997" s="264" t="s">
        <v>174</v>
      </c>
      <c r="AU1997" s="264" t="s">
        <v>82</v>
      </c>
      <c r="AV1997" s="14" t="s">
        <v>82</v>
      </c>
      <c r="AW1997" s="14" t="s">
        <v>34</v>
      </c>
      <c r="AX1997" s="14" t="s">
        <v>73</v>
      </c>
      <c r="AY1997" s="264" t="s">
        <v>164</v>
      </c>
    </row>
    <row r="1998" s="15" customFormat="1">
      <c r="A1998" s="15"/>
      <c r="B1998" s="276"/>
      <c r="C1998" s="277"/>
      <c r="D1998" s="240" t="s">
        <v>174</v>
      </c>
      <c r="E1998" s="278" t="s">
        <v>21</v>
      </c>
      <c r="F1998" s="279" t="s">
        <v>225</v>
      </c>
      <c r="G1998" s="277"/>
      <c r="H1998" s="280">
        <v>39.600000000000001</v>
      </c>
      <c r="I1998" s="281"/>
      <c r="J1998" s="277"/>
      <c r="K1998" s="277"/>
      <c r="L1998" s="282"/>
      <c r="M1998" s="283"/>
      <c r="N1998" s="284"/>
      <c r="O1998" s="284"/>
      <c r="P1998" s="284"/>
      <c r="Q1998" s="284"/>
      <c r="R1998" s="284"/>
      <c r="S1998" s="284"/>
      <c r="T1998" s="285"/>
      <c r="U1998" s="15"/>
      <c r="V1998" s="15"/>
      <c r="W1998" s="15"/>
      <c r="X1998" s="15"/>
      <c r="Y1998" s="15"/>
      <c r="Z1998" s="15"/>
      <c r="AA1998" s="15"/>
      <c r="AB1998" s="15"/>
      <c r="AC1998" s="15"/>
      <c r="AD1998" s="15"/>
      <c r="AE1998" s="15"/>
      <c r="AT1998" s="286" t="s">
        <v>174</v>
      </c>
      <c r="AU1998" s="286" t="s">
        <v>82</v>
      </c>
      <c r="AV1998" s="15" t="s">
        <v>171</v>
      </c>
      <c r="AW1998" s="15" t="s">
        <v>34</v>
      </c>
      <c r="AX1998" s="15" t="s">
        <v>80</v>
      </c>
      <c r="AY1998" s="286" t="s">
        <v>164</v>
      </c>
    </row>
    <row r="1999" s="2" customFormat="1" ht="16.5" customHeight="1">
      <c r="A1999" s="39"/>
      <c r="B1999" s="40"/>
      <c r="C1999" s="227" t="s">
        <v>1914</v>
      </c>
      <c r="D1999" s="227" t="s">
        <v>166</v>
      </c>
      <c r="E1999" s="228" t="s">
        <v>1915</v>
      </c>
      <c r="F1999" s="229" t="s">
        <v>1916</v>
      </c>
      <c r="G1999" s="230" t="s">
        <v>253</v>
      </c>
      <c r="H1999" s="231">
        <v>47</v>
      </c>
      <c r="I1999" s="232"/>
      <c r="J1999" s="233">
        <f>ROUND(I1999*H1999,2)</f>
        <v>0</v>
      </c>
      <c r="K1999" s="229" t="s">
        <v>170</v>
      </c>
      <c r="L1999" s="45"/>
      <c r="M1999" s="234" t="s">
        <v>21</v>
      </c>
      <c r="N1999" s="235" t="s">
        <v>44</v>
      </c>
      <c r="O1999" s="85"/>
      <c r="P1999" s="236">
        <f>O1999*H1999</f>
        <v>0</v>
      </c>
      <c r="Q1999" s="236">
        <v>0</v>
      </c>
      <c r="R1999" s="236">
        <f>Q1999*H1999</f>
        <v>0</v>
      </c>
      <c r="S1999" s="236">
        <v>0.0039399999999999999</v>
      </c>
      <c r="T1999" s="237">
        <f>S1999*H1999</f>
        <v>0.18517999999999998</v>
      </c>
      <c r="U1999" s="39"/>
      <c r="V1999" s="39"/>
      <c r="W1999" s="39"/>
      <c r="X1999" s="39"/>
      <c r="Y1999" s="39"/>
      <c r="Z1999" s="39"/>
      <c r="AA1999" s="39"/>
      <c r="AB1999" s="39"/>
      <c r="AC1999" s="39"/>
      <c r="AD1999" s="39"/>
      <c r="AE1999" s="39"/>
      <c r="AR1999" s="238" t="s">
        <v>277</v>
      </c>
      <c r="AT1999" s="238" t="s">
        <v>166</v>
      </c>
      <c r="AU1999" s="238" t="s">
        <v>82</v>
      </c>
      <c r="AY1999" s="18" t="s">
        <v>164</v>
      </c>
      <c r="BE1999" s="239">
        <f>IF(N1999="základní",J1999,0)</f>
        <v>0</v>
      </c>
      <c r="BF1999" s="239">
        <f>IF(N1999="snížená",J1999,0)</f>
        <v>0</v>
      </c>
      <c r="BG1999" s="239">
        <f>IF(N1999="zákl. přenesená",J1999,0)</f>
        <v>0</v>
      </c>
      <c r="BH1999" s="239">
        <f>IF(N1999="sníž. přenesená",J1999,0)</f>
        <v>0</v>
      </c>
      <c r="BI1999" s="239">
        <f>IF(N1999="nulová",J1999,0)</f>
        <v>0</v>
      </c>
      <c r="BJ1999" s="18" t="s">
        <v>80</v>
      </c>
      <c r="BK1999" s="239">
        <f>ROUND(I1999*H1999,2)</f>
        <v>0</v>
      </c>
      <c r="BL1999" s="18" t="s">
        <v>277</v>
      </c>
      <c r="BM1999" s="238" t="s">
        <v>1917</v>
      </c>
    </row>
    <row r="2000" s="2" customFormat="1">
      <c r="A2000" s="39"/>
      <c r="B2000" s="40"/>
      <c r="C2000" s="41"/>
      <c r="D2000" s="240" t="s">
        <v>173</v>
      </c>
      <c r="E2000" s="41"/>
      <c r="F2000" s="241" t="s">
        <v>1916</v>
      </c>
      <c r="G2000" s="41"/>
      <c r="H2000" s="41"/>
      <c r="I2000" s="147"/>
      <c r="J2000" s="41"/>
      <c r="K2000" s="41"/>
      <c r="L2000" s="45"/>
      <c r="M2000" s="242"/>
      <c r="N2000" s="243"/>
      <c r="O2000" s="85"/>
      <c r="P2000" s="85"/>
      <c r="Q2000" s="85"/>
      <c r="R2000" s="85"/>
      <c r="S2000" s="85"/>
      <c r="T2000" s="86"/>
      <c r="U2000" s="39"/>
      <c r="V2000" s="39"/>
      <c r="W2000" s="39"/>
      <c r="X2000" s="39"/>
      <c r="Y2000" s="39"/>
      <c r="Z2000" s="39"/>
      <c r="AA2000" s="39"/>
      <c r="AB2000" s="39"/>
      <c r="AC2000" s="39"/>
      <c r="AD2000" s="39"/>
      <c r="AE2000" s="39"/>
      <c r="AT2000" s="18" t="s">
        <v>173</v>
      </c>
      <c r="AU2000" s="18" t="s">
        <v>82</v>
      </c>
    </row>
    <row r="2001" s="14" customFormat="1">
      <c r="A2001" s="14"/>
      <c r="B2001" s="254"/>
      <c r="C2001" s="255"/>
      <c r="D2001" s="240" t="s">
        <v>174</v>
      </c>
      <c r="E2001" s="256" t="s">
        <v>21</v>
      </c>
      <c r="F2001" s="257" t="s">
        <v>1918</v>
      </c>
      <c r="G2001" s="255"/>
      <c r="H2001" s="258">
        <v>47</v>
      </c>
      <c r="I2001" s="259"/>
      <c r="J2001" s="255"/>
      <c r="K2001" s="255"/>
      <c r="L2001" s="260"/>
      <c r="M2001" s="261"/>
      <c r="N2001" s="262"/>
      <c r="O2001" s="262"/>
      <c r="P2001" s="262"/>
      <c r="Q2001" s="262"/>
      <c r="R2001" s="262"/>
      <c r="S2001" s="262"/>
      <c r="T2001" s="263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64" t="s">
        <v>174</v>
      </c>
      <c r="AU2001" s="264" t="s">
        <v>82</v>
      </c>
      <c r="AV2001" s="14" t="s">
        <v>82</v>
      </c>
      <c r="AW2001" s="14" t="s">
        <v>34</v>
      </c>
      <c r="AX2001" s="14" t="s">
        <v>80</v>
      </c>
      <c r="AY2001" s="264" t="s">
        <v>164</v>
      </c>
    </row>
    <row r="2002" s="2" customFormat="1" ht="16.5" customHeight="1">
      <c r="A2002" s="39"/>
      <c r="B2002" s="40"/>
      <c r="C2002" s="227" t="s">
        <v>1919</v>
      </c>
      <c r="D2002" s="227" t="s">
        <v>166</v>
      </c>
      <c r="E2002" s="228" t="s">
        <v>1920</v>
      </c>
      <c r="F2002" s="229" t="s">
        <v>1921</v>
      </c>
      <c r="G2002" s="230" t="s">
        <v>253</v>
      </c>
      <c r="H2002" s="231">
        <v>45.100000000000001</v>
      </c>
      <c r="I2002" s="232"/>
      <c r="J2002" s="233">
        <f>ROUND(I2002*H2002,2)</f>
        <v>0</v>
      </c>
      <c r="K2002" s="229" t="s">
        <v>170</v>
      </c>
      <c r="L2002" s="45"/>
      <c r="M2002" s="234" t="s">
        <v>21</v>
      </c>
      <c r="N2002" s="235" t="s">
        <v>44</v>
      </c>
      <c r="O2002" s="85"/>
      <c r="P2002" s="236">
        <f>O2002*H2002</f>
        <v>0</v>
      </c>
      <c r="Q2002" s="236">
        <v>0</v>
      </c>
      <c r="R2002" s="236">
        <f>Q2002*H2002</f>
        <v>0</v>
      </c>
      <c r="S2002" s="236">
        <v>0.0060499999999999998</v>
      </c>
      <c r="T2002" s="237">
        <f>S2002*H2002</f>
        <v>0.27285500000000001</v>
      </c>
      <c r="U2002" s="39"/>
      <c r="V2002" s="39"/>
      <c r="W2002" s="39"/>
      <c r="X2002" s="39"/>
      <c r="Y2002" s="39"/>
      <c r="Z2002" s="39"/>
      <c r="AA2002" s="39"/>
      <c r="AB2002" s="39"/>
      <c r="AC2002" s="39"/>
      <c r="AD2002" s="39"/>
      <c r="AE2002" s="39"/>
      <c r="AR2002" s="238" t="s">
        <v>277</v>
      </c>
      <c r="AT2002" s="238" t="s">
        <v>166</v>
      </c>
      <c r="AU2002" s="238" t="s">
        <v>82</v>
      </c>
      <c r="AY2002" s="18" t="s">
        <v>164</v>
      </c>
      <c r="BE2002" s="239">
        <f>IF(N2002="základní",J2002,0)</f>
        <v>0</v>
      </c>
      <c r="BF2002" s="239">
        <f>IF(N2002="snížená",J2002,0)</f>
        <v>0</v>
      </c>
      <c r="BG2002" s="239">
        <f>IF(N2002="zákl. přenesená",J2002,0)</f>
        <v>0</v>
      </c>
      <c r="BH2002" s="239">
        <f>IF(N2002="sníž. přenesená",J2002,0)</f>
        <v>0</v>
      </c>
      <c r="BI2002" s="239">
        <f>IF(N2002="nulová",J2002,0)</f>
        <v>0</v>
      </c>
      <c r="BJ2002" s="18" t="s">
        <v>80</v>
      </c>
      <c r="BK2002" s="239">
        <f>ROUND(I2002*H2002,2)</f>
        <v>0</v>
      </c>
      <c r="BL2002" s="18" t="s">
        <v>277</v>
      </c>
      <c r="BM2002" s="238" t="s">
        <v>1922</v>
      </c>
    </row>
    <row r="2003" s="2" customFormat="1">
      <c r="A2003" s="39"/>
      <c r="B2003" s="40"/>
      <c r="C2003" s="41"/>
      <c r="D2003" s="240" t="s">
        <v>173</v>
      </c>
      <c r="E2003" s="41"/>
      <c r="F2003" s="241" t="s">
        <v>1923</v>
      </c>
      <c r="G2003" s="41"/>
      <c r="H2003" s="41"/>
      <c r="I2003" s="147"/>
      <c r="J2003" s="41"/>
      <c r="K2003" s="41"/>
      <c r="L2003" s="45"/>
      <c r="M2003" s="242"/>
      <c r="N2003" s="243"/>
      <c r="O2003" s="85"/>
      <c r="P2003" s="85"/>
      <c r="Q2003" s="85"/>
      <c r="R2003" s="85"/>
      <c r="S2003" s="85"/>
      <c r="T2003" s="86"/>
      <c r="U2003" s="39"/>
      <c r="V2003" s="39"/>
      <c r="W2003" s="39"/>
      <c r="X2003" s="39"/>
      <c r="Y2003" s="39"/>
      <c r="Z2003" s="39"/>
      <c r="AA2003" s="39"/>
      <c r="AB2003" s="39"/>
      <c r="AC2003" s="39"/>
      <c r="AD2003" s="39"/>
      <c r="AE2003" s="39"/>
      <c r="AT2003" s="18" t="s">
        <v>173</v>
      </c>
      <c r="AU2003" s="18" t="s">
        <v>82</v>
      </c>
    </row>
    <row r="2004" s="14" customFormat="1">
      <c r="A2004" s="14"/>
      <c r="B2004" s="254"/>
      <c r="C2004" s="255"/>
      <c r="D2004" s="240" t="s">
        <v>174</v>
      </c>
      <c r="E2004" s="256" t="s">
        <v>21</v>
      </c>
      <c r="F2004" s="257" t="s">
        <v>1924</v>
      </c>
      <c r="G2004" s="255"/>
      <c r="H2004" s="258">
        <v>45.100000000000001</v>
      </c>
      <c r="I2004" s="259"/>
      <c r="J2004" s="255"/>
      <c r="K2004" s="255"/>
      <c r="L2004" s="260"/>
      <c r="M2004" s="261"/>
      <c r="N2004" s="262"/>
      <c r="O2004" s="262"/>
      <c r="P2004" s="262"/>
      <c r="Q2004" s="262"/>
      <c r="R2004" s="262"/>
      <c r="S2004" s="262"/>
      <c r="T2004" s="263"/>
      <c r="U2004" s="14"/>
      <c r="V2004" s="14"/>
      <c r="W2004" s="14"/>
      <c r="X2004" s="14"/>
      <c r="Y2004" s="14"/>
      <c r="Z2004" s="14"/>
      <c r="AA2004" s="14"/>
      <c r="AB2004" s="14"/>
      <c r="AC2004" s="14"/>
      <c r="AD2004" s="14"/>
      <c r="AE2004" s="14"/>
      <c r="AT2004" s="264" t="s">
        <v>174</v>
      </c>
      <c r="AU2004" s="264" t="s">
        <v>82</v>
      </c>
      <c r="AV2004" s="14" t="s">
        <v>82</v>
      </c>
      <c r="AW2004" s="14" t="s">
        <v>34</v>
      </c>
      <c r="AX2004" s="14" t="s">
        <v>73</v>
      </c>
      <c r="AY2004" s="264" t="s">
        <v>164</v>
      </c>
    </row>
    <row r="2005" s="2" customFormat="1" ht="16.5" customHeight="1">
      <c r="A2005" s="39"/>
      <c r="B2005" s="40"/>
      <c r="C2005" s="227" t="s">
        <v>1925</v>
      </c>
      <c r="D2005" s="227" t="s">
        <v>166</v>
      </c>
      <c r="E2005" s="228" t="s">
        <v>1926</v>
      </c>
      <c r="F2005" s="229" t="s">
        <v>1927</v>
      </c>
      <c r="G2005" s="230" t="s">
        <v>253</v>
      </c>
      <c r="H2005" s="231">
        <v>58.200000000000003</v>
      </c>
      <c r="I2005" s="232"/>
      <c r="J2005" s="233">
        <f>ROUND(I2005*H2005,2)</f>
        <v>0</v>
      </c>
      <c r="K2005" s="229" t="s">
        <v>170</v>
      </c>
      <c r="L2005" s="45"/>
      <c r="M2005" s="234" t="s">
        <v>21</v>
      </c>
      <c r="N2005" s="235" t="s">
        <v>44</v>
      </c>
      <c r="O2005" s="85"/>
      <c r="P2005" s="236">
        <f>O2005*H2005</f>
        <v>0</v>
      </c>
      <c r="Q2005" s="236">
        <v>0</v>
      </c>
      <c r="R2005" s="236">
        <f>Q2005*H2005</f>
        <v>0</v>
      </c>
      <c r="S2005" s="236">
        <v>0.0025999999999999999</v>
      </c>
      <c r="T2005" s="237">
        <f>S2005*H2005</f>
        <v>0.15132000000000001</v>
      </c>
      <c r="U2005" s="39"/>
      <c r="V2005" s="39"/>
      <c r="W2005" s="39"/>
      <c r="X2005" s="39"/>
      <c r="Y2005" s="39"/>
      <c r="Z2005" s="39"/>
      <c r="AA2005" s="39"/>
      <c r="AB2005" s="39"/>
      <c r="AC2005" s="39"/>
      <c r="AD2005" s="39"/>
      <c r="AE2005" s="39"/>
      <c r="AR2005" s="238" t="s">
        <v>277</v>
      </c>
      <c r="AT2005" s="238" t="s">
        <v>166</v>
      </c>
      <c r="AU2005" s="238" t="s">
        <v>82</v>
      </c>
      <c r="AY2005" s="18" t="s">
        <v>164</v>
      </c>
      <c r="BE2005" s="239">
        <f>IF(N2005="základní",J2005,0)</f>
        <v>0</v>
      </c>
      <c r="BF2005" s="239">
        <f>IF(N2005="snížená",J2005,0)</f>
        <v>0</v>
      </c>
      <c r="BG2005" s="239">
        <f>IF(N2005="zákl. přenesená",J2005,0)</f>
        <v>0</v>
      </c>
      <c r="BH2005" s="239">
        <f>IF(N2005="sníž. přenesená",J2005,0)</f>
        <v>0</v>
      </c>
      <c r="BI2005" s="239">
        <f>IF(N2005="nulová",J2005,0)</f>
        <v>0</v>
      </c>
      <c r="BJ2005" s="18" t="s">
        <v>80</v>
      </c>
      <c r="BK2005" s="239">
        <f>ROUND(I2005*H2005,2)</f>
        <v>0</v>
      </c>
      <c r="BL2005" s="18" t="s">
        <v>277</v>
      </c>
      <c r="BM2005" s="238" t="s">
        <v>1928</v>
      </c>
    </row>
    <row r="2006" s="2" customFormat="1">
      <c r="A2006" s="39"/>
      <c r="B2006" s="40"/>
      <c r="C2006" s="41"/>
      <c r="D2006" s="240" t="s">
        <v>173</v>
      </c>
      <c r="E2006" s="41"/>
      <c r="F2006" s="241" t="s">
        <v>1927</v>
      </c>
      <c r="G2006" s="41"/>
      <c r="H2006" s="41"/>
      <c r="I2006" s="147"/>
      <c r="J2006" s="41"/>
      <c r="K2006" s="41"/>
      <c r="L2006" s="45"/>
      <c r="M2006" s="242"/>
      <c r="N2006" s="243"/>
      <c r="O2006" s="85"/>
      <c r="P2006" s="85"/>
      <c r="Q2006" s="85"/>
      <c r="R2006" s="85"/>
      <c r="S2006" s="85"/>
      <c r="T2006" s="86"/>
      <c r="U2006" s="39"/>
      <c r="V2006" s="39"/>
      <c r="W2006" s="39"/>
      <c r="X2006" s="39"/>
      <c r="Y2006" s="39"/>
      <c r="Z2006" s="39"/>
      <c r="AA2006" s="39"/>
      <c r="AB2006" s="39"/>
      <c r="AC2006" s="39"/>
      <c r="AD2006" s="39"/>
      <c r="AE2006" s="39"/>
      <c r="AT2006" s="18" t="s">
        <v>173</v>
      </c>
      <c r="AU2006" s="18" t="s">
        <v>82</v>
      </c>
    </row>
    <row r="2007" s="14" customFormat="1">
      <c r="A2007" s="14"/>
      <c r="B2007" s="254"/>
      <c r="C2007" s="255"/>
      <c r="D2007" s="240" t="s">
        <v>174</v>
      </c>
      <c r="E2007" s="256" t="s">
        <v>21</v>
      </c>
      <c r="F2007" s="257" t="s">
        <v>1929</v>
      </c>
      <c r="G2007" s="255"/>
      <c r="H2007" s="258">
        <v>58.200000000000003</v>
      </c>
      <c r="I2007" s="259"/>
      <c r="J2007" s="255"/>
      <c r="K2007" s="255"/>
      <c r="L2007" s="260"/>
      <c r="M2007" s="261"/>
      <c r="N2007" s="262"/>
      <c r="O2007" s="262"/>
      <c r="P2007" s="262"/>
      <c r="Q2007" s="262"/>
      <c r="R2007" s="262"/>
      <c r="S2007" s="262"/>
      <c r="T2007" s="263"/>
      <c r="U2007" s="14"/>
      <c r="V2007" s="14"/>
      <c r="W2007" s="14"/>
      <c r="X2007" s="14"/>
      <c r="Y2007" s="14"/>
      <c r="Z2007" s="14"/>
      <c r="AA2007" s="14"/>
      <c r="AB2007" s="14"/>
      <c r="AC2007" s="14"/>
      <c r="AD2007" s="14"/>
      <c r="AE2007" s="14"/>
      <c r="AT2007" s="264" t="s">
        <v>174</v>
      </c>
      <c r="AU2007" s="264" t="s">
        <v>82</v>
      </c>
      <c r="AV2007" s="14" t="s">
        <v>82</v>
      </c>
      <c r="AW2007" s="14" t="s">
        <v>34</v>
      </c>
      <c r="AX2007" s="14" t="s">
        <v>80</v>
      </c>
      <c r="AY2007" s="264" t="s">
        <v>164</v>
      </c>
    </row>
    <row r="2008" s="2" customFormat="1" ht="16.5" customHeight="1">
      <c r="A2008" s="39"/>
      <c r="B2008" s="40"/>
      <c r="C2008" s="227" t="s">
        <v>1930</v>
      </c>
      <c r="D2008" s="227" t="s">
        <v>166</v>
      </c>
      <c r="E2008" s="228" t="s">
        <v>1931</v>
      </c>
      <c r="F2008" s="229" t="s">
        <v>1932</v>
      </c>
      <c r="G2008" s="230" t="s">
        <v>253</v>
      </c>
      <c r="H2008" s="231">
        <v>126.40000000000001</v>
      </c>
      <c r="I2008" s="232"/>
      <c r="J2008" s="233">
        <f>ROUND(I2008*H2008,2)</f>
        <v>0</v>
      </c>
      <c r="K2008" s="229" t="s">
        <v>170</v>
      </c>
      <c r="L2008" s="45"/>
      <c r="M2008" s="234" t="s">
        <v>21</v>
      </c>
      <c r="N2008" s="235" t="s">
        <v>44</v>
      </c>
      <c r="O2008" s="85"/>
      <c r="P2008" s="236">
        <f>O2008*H2008</f>
        <v>0</v>
      </c>
      <c r="Q2008" s="236">
        <v>0</v>
      </c>
      <c r="R2008" s="236">
        <f>Q2008*H2008</f>
        <v>0</v>
      </c>
      <c r="S2008" s="236">
        <v>0.0022300000000000002</v>
      </c>
      <c r="T2008" s="237">
        <f>S2008*H2008</f>
        <v>0.28187200000000007</v>
      </c>
      <c r="U2008" s="39"/>
      <c r="V2008" s="39"/>
      <c r="W2008" s="39"/>
      <c r="X2008" s="39"/>
      <c r="Y2008" s="39"/>
      <c r="Z2008" s="39"/>
      <c r="AA2008" s="39"/>
      <c r="AB2008" s="39"/>
      <c r="AC2008" s="39"/>
      <c r="AD2008" s="39"/>
      <c r="AE2008" s="39"/>
      <c r="AR2008" s="238" t="s">
        <v>277</v>
      </c>
      <c r="AT2008" s="238" t="s">
        <v>166</v>
      </c>
      <c r="AU2008" s="238" t="s">
        <v>82</v>
      </c>
      <c r="AY2008" s="18" t="s">
        <v>164</v>
      </c>
      <c r="BE2008" s="239">
        <f>IF(N2008="základní",J2008,0)</f>
        <v>0</v>
      </c>
      <c r="BF2008" s="239">
        <f>IF(N2008="snížená",J2008,0)</f>
        <v>0</v>
      </c>
      <c r="BG2008" s="239">
        <f>IF(N2008="zákl. přenesená",J2008,0)</f>
        <v>0</v>
      </c>
      <c r="BH2008" s="239">
        <f>IF(N2008="sníž. přenesená",J2008,0)</f>
        <v>0</v>
      </c>
      <c r="BI2008" s="239">
        <f>IF(N2008="nulová",J2008,0)</f>
        <v>0</v>
      </c>
      <c r="BJ2008" s="18" t="s">
        <v>80</v>
      </c>
      <c r="BK2008" s="239">
        <f>ROUND(I2008*H2008,2)</f>
        <v>0</v>
      </c>
      <c r="BL2008" s="18" t="s">
        <v>277</v>
      </c>
      <c r="BM2008" s="238" t="s">
        <v>1933</v>
      </c>
    </row>
    <row r="2009" s="2" customFormat="1">
      <c r="A2009" s="39"/>
      <c r="B2009" s="40"/>
      <c r="C2009" s="41"/>
      <c r="D2009" s="240" t="s">
        <v>173</v>
      </c>
      <c r="E2009" s="41"/>
      <c r="F2009" s="241" t="s">
        <v>1932</v>
      </c>
      <c r="G2009" s="41"/>
      <c r="H2009" s="41"/>
      <c r="I2009" s="147"/>
      <c r="J2009" s="41"/>
      <c r="K2009" s="41"/>
      <c r="L2009" s="45"/>
      <c r="M2009" s="242"/>
      <c r="N2009" s="243"/>
      <c r="O2009" s="85"/>
      <c r="P2009" s="85"/>
      <c r="Q2009" s="85"/>
      <c r="R2009" s="85"/>
      <c r="S2009" s="85"/>
      <c r="T2009" s="86"/>
      <c r="U2009" s="39"/>
      <c r="V2009" s="39"/>
      <c r="W2009" s="39"/>
      <c r="X2009" s="39"/>
      <c r="Y2009" s="39"/>
      <c r="Z2009" s="39"/>
      <c r="AA2009" s="39"/>
      <c r="AB2009" s="39"/>
      <c r="AC2009" s="39"/>
      <c r="AD2009" s="39"/>
      <c r="AE2009" s="39"/>
      <c r="AT2009" s="18" t="s">
        <v>173</v>
      </c>
      <c r="AU2009" s="18" t="s">
        <v>82</v>
      </c>
    </row>
    <row r="2010" s="14" customFormat="1">
      <c r="A2010" s="14"/>
      <c r="B2010" s="254"/>
      <c r="C2010" s="255"/>
      <c r="D2010" s="240" t="s">
        <v>174</v>
      </c>
      <c r="E2010" s="256" t="s">
        <v>21</v>
      </c>
      <c r="F2010" s="257" t="s">
        <v>1934</v>
      </c>
      <c r="G2010" s="255"/>
      <c r="H2010" s="258">
        <v>126.40000000000001</v>
      </c>
      <c r="I2010" s="259"/>
      <c r="J2010" s="255"/>
      <c r="K2010" s="255"/>
      <c r="L2010" s="260"/>
      <c r="M2010" s="261"/>
      <c r="N2010" s="262"/>
      <c r="O2010" s="262"/>
      <c r="P2010" s="262"/>
      <c r="Q2010" s="262"/>
      <c r="R2010" s="262"/>
      <c r="S2010" s="262"/>
      <c r="T2010" s="263"/>
      <c r="U2010" s="14"/>
      <c r="V2010" s="14"/>
      <c r="W2010" s="14"/>
      <c r="X2010" s="14"/>
      <c r="Y2010" s="14"/>
      <c r="Z2010" s="14"/>
      <c r="AA2010" s="14"/>
      <c r="AB2010" s="14"/>
      <c r="AC2010" s="14"/>
      <c r="AD2010" s="14"/>
      <c r="AE2010" s="14"/>
      <c r="AT2010" s="264" t="s">
        <v>174</v>
      </c>
      <c r="AU2010" s="264" t="s">
        <v>82</v>
      </c>
      <c r="AV2010" s="14" t="s">
        <v>82</v>
      </c>
      <c r="AW2010" s="14" t="s">
        <v>34</v>
      </c>
      <c r="AX2010" s="14" t="s">
        <v>80</v>
      </c>
      <c r="AY2010" s="264" t="s">
        <v>164</v>
      </c>
    </row>
    <row r="2011" s="2" customFormat="1" ht="16.5" customHeight="1">
      <c r="A2011" s="39"/>
      <c r="B2011" s="40"/>
      <c r="C2011" s="227" t="s">
        <v>1935</v>
      </c>
      <c r="D2011" s="227" t="s">
        <v>166</v>
      </c>
      <c r="E2011" s="228" t="s">
        <v>1936</v>
      </c>
      <c r="F2011" s="229" t="s">
        <v>1937</v>
      </c>
      <c r="G2011" s="230" t="s">
        <v>253</v>
      </c>
      <c r="H2011" s="231">
        <v>44.200000000000003</v>
      </c>
      <c r="I2011" s="232"/>
      <c r="J2011" s="233">
        <f>ROUND(I2011*H2011,2)</f>
        <v>0</v>
      </c>
      <c r="K2011" s="229" t="s">
        <v>170</v>
      </c>
      <c r="L2011" s="45"/>
      <c r="M2011" s="234" t="s">
        <v>21</v>
      </c>
      <c r="N2011" s="235" t="s">
        <v>44</v>
      </c>
      <c r="O2011" s="85"/>
      <c r="P2011" s="236">
        <f>O2011*H2011</f>
        <v>0</v>
      </c>
      <c r="Q2011" s="236">
        <v>0</v>
      </c>
      <c r="R2011" s="236">
        <f>Q2011*H2011</f>
        <v>0</v>
      </c>
      <c r="S2011" s="236">
        <v>0.0018699999999999999</v>
      </c>
      <c r="T2011" s="237">
        <f>S2011*H2011</f>
        <v>0.082654000000000005</v>
      </c>
      <c r="U2011" s="39"/>
      <c r="V2011" s="39"/>
      <c r="W2011" s="39"/>
      <c r="X2011" s="39"/>
      <c r="Y2011" s="39"/>
      <c r="Z2011" s="39"/>
      <c r="AA2011" s="39"/>
      <c r="AB2011" s="39"/>
      <c r="AC2011" s="39"/>
      <c r="AD2011" s="39"/>
      <c r="AE2011" s="39"/>
      <c r="AR2011" s="238" t="s">
        <v>277</v>
      </c>
      <c r="AT2011" s="238" t="s">
        <v>166</v>
      </c>
      <c r="AU2011" s="238" t="s">
        <v>82</v>
      </c>
      <c r="AY2011" s="18" t="s">
        <v>164</v>
      </c>
      <c r="BE2011" s="239">
        <f>IF(N2011="základní",J2011,0)</f>
        <v>0</v>
      </c>
      <c r="BF2011" s="239">
        <f>IF(N2011="snížená",J2011,0)</f>
        <v>0</v>
      </c>
      <c r="BG2011" s="239">
        <f>IF(N2011="zákl. přenesená",J2011,0)</f>
        <v>0</v>
      </c>
      <c r="BH2011" s="239">
        <f>IF(N2011="sníž. přenesená",J2011,0)</f>
        <v>0</v>
      </c>
      <c r="BI2011" s="239">
        <f>IF(N2011="nulová",J2011,0)</f>
        <v>0</v>
      </c>
      <c r="BJ2011" s="18" t="s">
        <v>80</v>
      </c>
      <c r="BK2011" s="239">
        <f>ROUND(I2011*H2011,2)</f>
        <v>0</v>
      </c>
      <c r="BL2011" s="18" t="s">
        <v>277</v>
      </c>
      <c r="BM2011" s="238" t="s">
        <v>1938</v>
      </c>
    </row>
    <row r="2012" s="2" customFormat="1">
      <c r="A2012" s="39"/>
      <c r="B2012" s="40"/>
      <c r="C2012" s="41"/>
      <c r="D2012" s="240" t="s">
        <v>173</v>
      </c>
      <c r="E2012" s="41"/>
      <c r="F2012" s="241" t="s">
        <v>1937</v>
      </c>
      <c r="G2012" s="41"/>
      <c r="H2012" s="41"/>
      <c r="I2012" s="147"/>
      <c r="J2012" s="41"/>
      <c r="K2012" s="41"/>
      <c r="L2012" s="45"/>
      <c r="M2012" s="242"/>
      <c r="N2012" s="243"/>
      <c r="O2012" s="85"/>
      <c r="P2012" s="85"/>
      <c r="Q2012" s="85"/>
      <c r="R2012" s="85"/>
      <c r="S2012" s="85"/>
      <c r="T2012" s="86"/>
      <c r="U2012" s="39"/>
      <c r="V2012" s="39"/>
      <c r="W2012" s="39"/>
      <c r="X2012" s="39"/>
      <c r="Y2012" s="39"/>
      <c r="Z2012" s="39"/>
      <c r="AA2012" s="39"/>
      <c r="AB2012" s="39"/>
      <c r="AC2012" s="39"/>
      <c r="AD2012" s="39"/>
      <c r="AE2012" s="39"/>
      <c r="AT2012" s="18" t="s">
        <v>173</v>
      </c>
      <c r="AU2012" s="18" t="s">
        <v>82</v>
      </c>
    </row>
    <row r="2013" s="14" customFormat="1">
      <c r="A2013" s="14"/>
      <c r="B2013" s="254"/>
      <c r="C2013" s="255"/>
      <c r="D2013" s="240" t="s">
        <v>174</v>
      </c>
      <c r="E2013" s="256" t="s">
        <v>21</v>
      </c>
      <c r="F2013" s="257" t="s">
        <v>1939</v>
      </c>
      <c r="G2013" s="255"/>
      <c r="H2013" s="258">
        <v>44.200000000000003</v>
      </c>
      <c r="I2013" s="259"/>
      <c r="J2013" s="255"/>
      <c r="K2013" s="255"/>
      <c r="L2013" s="260"/>
      <c r="M2013" s="261"/>
      <c r="N2013" s="262"/>
      <c r="O2013" s="262"/>
      <c r="P2013" s="262"/>
      <c r="Q2013" s="262"/>
      <c r="R2013" s="262"/>
      <c r="S2013" s="262"/>
      <c r="T2013" s="263"/>
      <c r="U2013" s="14"/>
      <c r="V2013" s="14"/>
      <c r="W2013" s="14"/>
      <c r="X2013" s="14"/>
      <c r="Y2013" s="14"/>
      <c r="Z2013" s="14"/>
      <c r="AA2013" s="14"/>
      <c r="AB2013" s="14"/>
      <c r="AC2013" s="14"/>
      <c r="AD2013" s="14"/>
      <c r="AE2013" s="14"/>
      <c r="AT2013" s="264" t="s">
        <v>174</v>
      </c>
      <c r="AU2013" s="264" t="s">
        <v>82</v>
      </c>
      <c r="AV2013" s="14" t="s">
        <v>82</v>
      </c>
      <c r="AW2013" s="14" t="s">
        <v>34</v>
      </c>
      <c r="AX2013" s="14" t="s">
        <v>80</v>
      </c>
      <c r="AY2013" s="264" t="s">
        <v>164</v>
      </c>
    </row>
    <row r="2014" s="2" customFormat="1" ht="16.5" customHeight="1">
      <c r="A2014" s="39"/>
      <c r="B2014" s="40"/>
      <c r="C2014" s="227" t="s">
        <v>1940</v>
      </c>
      <c r="D2014" s="227" t="s">
        <v>166</v>
      </c>
      <c r="E2014" s="228" t="s">
        <v>1941</v>
      </c>
      <c r="F2014" s="229" t="s">
        <v>1942</v>
      </c>
      <c r="G2014" s="230" t="s">
        <v>253</v>
      </c>
      <c r="H2014" s="231">
        <v>56.5</v>
      </c>
      <c r="I2014" s="232"/>
      <c r="J2014" s="233">
        <f>ROUND(I2014*H2014,2)</f>
        <v>0</v>
      </c>
      <c r="K2014" s="229" t="s">
        <v>170</v>
      </c>
      <c r="L2014" s="45"/>
      <c r="M2014" s="234" t="s">
        <v>21</v>
      </c>
      <c r="N2014" s="235" t="s">
        <v>44</v>
      </c>
      <c r="O2014" s="85"/>
      <c r="P2014" s="236">
        <f>O2014*H2014</f>
        <v>0</v>
      </c>
      <c r="Q2014" s="236">
        <v>0</v>
      </c>
      <c r="R2014" s="236">
        <f>Q2014*H2014</f>
        <v>0</v>
      </c>
      <c r="S2014" s="236">
        <v>0.00175</v>
      </c>
      <c r="T2014" s="237">
        <f>S2014*H2014</f>
        <v>0.098875000000000005</v>
      </c>
      <c r="U2014" s="39"/>
      <c r="V2014" s="39"/>
      <c r="W2014" s="39"/>
      <c r="X2014" s="39"/>
      <c r="Y2014" s="39"/>
      <c r="Z2014" s="39"/>
      <c r="AA2014" s="39"/>
      <c r="AB2014" s="39"/>
      <c r="AC2014" s="39"/>
      <c r="AD2014" s="39"/>
      <c r="AE2014" s="39"/>
      <c r="AR2014" s="238" t="s">
        <v>277</v>
      </c>
      <c r="AT2014" s="238" t="s">
        <v>166</v>
      </c>
      <c r="AU2014" s="238" t="s">
        <v>82</v>
      </c>
      <c r="AY2014" s="18" t="s">
        <v>164</v>
      </c>
      <c r="BE2014" s="239">
        <f>IF(N2014="základní",J2014,0)</f>
        <v>0</v>
      </c>
      <c r="BF2014" s="239">
        <f>IF(N2014="snížená",J2014,0)</f>
        <v>0</v>
      </c>
      <c r="BG2014" s="239">
        <f>IF(N2014="zákl. přenesená",J2014,0)</f>
        <v>0</v>
      </c>
      <c r="BH2014" s="239">
        <f>IF(N2014="sníž. přenesená",J2014,0)</f>
        <v>0</v>
      </c>
      <c r="BI2014" s="239">
        <f>IF(N2014="nulová",J2014,0)</f>
        <v>0</v>
      </c>
      <c r="BJ2014" s="18" t="s">
        <v>80</v>
      </c>
      <c r="BK2014" s="239">
        <f>ROUND(I2014*H2014,2)</f>
        <v>0</v>
      </c>
      <c r="BL2014" s="18" t="s">
        <v>277</v>
      </c>
      <c r="BM2014" s="238" t="s">
        <v>1943</v>
      </c>
    </row>
    <row r="2015" s="2" customFormat="1">
      <c r="A2015" s="39"/>
      <c r="B2015" s="40"/>
      <c r="C2015" s="41"/>
      <c r="D2015" s="240" t="s">
        <v>173</v>
      </c>
      <c r="E2015" s="41"/>
      <c r="F2015" s="241" t="s">
        <v>1942</v>
      </c>
      <c r="G2015" s="41"/>
      <c r="H2015" s="41"/>
      <c r="I2015" s="147"/>
      <c r="J2015" s="41"/>
      <c r="K2015" s="41"/>
      <c r="L2015" s="45"/>
      <c r="M2015" s="242"/>
      <c r="N2015" s="243"/>
      <c r="O2015" s="85"/>
      <c r="P2015" s="85"/>
      <c r="Q2015" s="85"/>
      <c r="R2015" s="85"/>
      <c r="S2015" s="85"/>
      <c r="T2015" s="86"/>
      <c r="U2015" s="39"/>
      <c r="V2015" s="39"/>
      <c r="W2015" s="39"/>
      <c r="X2015" s="39"/>
      <c r="Y2015" s="39"/>
      <c r="Z2015" s="39"/>
      <c r="AA2015" s="39"/>
      <c r="AB2015" s="39"/>
      <c r="AC2015" s="39"/>
      <c r="AD2015" s="39"/>
      <c r="AE2015" s="39"/>
      <c r="AT2015" s="18" t="s">
        <v>173</v>
      </c>
      <c r="AU2015" s="18" t="s">
        <v>82</v>
      </c>
    </row>
    <row r="2016" s="14" customFormat="1">
      <c r="A2016" s="14"/>
      <c r="B2016" s="254"/>
      <c r="C2016" s="255"/>
      <c r="D2016" s="240" t="s">
        <v>174</v>
      </c>
      <c r="E2016" s="256" t="s">
        <v>21</v>
      </c>
      <c r="F2016" s="257" t="s">
        <v>1944</v>
      </c>
      <c r="G2016" s="255"/>
      <c r="H2016" s="258">
        <v>56.5</v>
      </c>
      <c r="I2016" s="259"/>
      <c r="J2016" s="255"/>
      <c r="K2016" s="255"/>
      <c r="L2016" s="260"/>
      <c r="M2016" s="261"/>
      <c r="N2016" s="262"/>
      <c r="O2016" s="262"/>
      <c r="P2016" s="262"/>
      <c r="Q2016" s="262"/>
      <c r="R2016" s="262"/>
      <c r="S2016" s="262"/>
      <c r="T2016" s="263"/>
      <c r="U2016" s="14"/>
      <c r="V2016" s="14"/>
      <c r="W2016" s="14"/>
      <c r="X2016" s="14"/>
      <c r="Y2016" s="14"/>
      <c r="Z2016" s="14"/>
      <c r="AA2016" s="14"/>
      <c r="AB2016" s="14"/>
      <c r="AC2016" s="14"/>
      <c r="AD2016" s="14"/>
      <c r="AE2016" s="14"/>
      <c r="AT2016" s="264" t="s">
        <v>174</v>
      </c>
      <c r="AU2016" s="264" t="s">
        <v>82</v>
      </c>
      <c r="AV2016" s="14" t="s">
        <v>82</v>
      </c>
      <c r="AW2016" s="14" t="s">
        <v>34</v>
      </c>
      <c r="AX2016" s="14" t="s">
        <v>73</v>
      </c>
      <c r="AY2016" s="264" t="s">
        <v>164</v>
      </c>
    </row>
    <row r="2017" s="15" customFormat="1">
      <c r="A2017" s="15"/>
      <c r="B2017" s="276"/>
      <c r="C2017" s="277"/>
      <c r="D2017" s="240" t="s">
        <v>174</v>
      </c>
      <c r="E2017" s="278" t="s">
        <v>21</v>
      </c>
      <c r="F2017" s="279" t="s">
        <v>225</v>
      </c>
      <c r="G2017" s="277"/>
      <c r="H2017" s="280">
        <v>56.5</v>
      </c>
      <c r="I2017" s="281"/>
      <c r="J2017" s="277"/>
      <c r="K2017" s="277"/>
      <c r="L2017" s="282"/>
      <c r="M2017" s="283"/>
      <c r="N2017" s="284"/>
      <c r="O2017" s="284"/>
      <c r="P2017" s="284"/>
      <c r="Q2017" s="284"/>
      <c r="R2017" s="284"/>
      <c r="S2017" s="284"/>
      <c r="T2017" s="285"/>
      <c r="U2017" s="15"/>
      <c r="V2017" s="15"/>
      <c r="W2017" s="15"/>
      <c r="X2017" s="15"/>
      <c r="Y2017" s="15"/>
      <c r="Z2017" s="15"/>
      <c r="AA2017" s="15"/>
      <c r="AB2017" s="15"/>
      <c r="AC2017" s="15"/>
      <c r="AD2017" s="15"/>
      <c r="AE2017" s="15"/>
      <c r="AT2017" s="286" t="s">
        <v>174</v>
      </c>
      <c r="AU2017" s="286" t="s">
        <v>82</v>
      </c>
      <c r="AV2017" s="15" t="s">
        <v>171</v>
      </c>
      <c r="AW2017" s="15" t="s">
        <v>34</v>
      </c>
      <c r="AX2017" s="15" t="s">
        <v>80</v>
      </c>
      <c r="AY2017" s="286" t="s">
        <v>164</v>
      </c>
    </row>
    <row r="2018" s="2" customFormat="1" ht="16.5" customHeight="1">
      <c r="A2018" s="39"/>
      <c r="B2018" s="40"/>
      <c r="C2018" s="227" t="s">
        <v>1945</v>
      </c>
      <c r="D2018" s="227" t="s">
        <v>166</v>
      </c>
      <c r="E2018" s="228" t="s">
        <v>1946</v>
      </c>
      <c r="F2018" s="229" t="s">
        <v>1947</v>
      </c>
      <c r="G2018" s="230" t="s">
        <v>253</v>
      </c>
      <c r="H2018" s="231">
        <v>60</v>
      </c>
      <c r="I2018" s="232"/>
      <c r="J2018" s="233">
        <f>ROUND(I2018*H2018,2)</f>
        <v>0</v>
      </c>
      <c r="K2018" s="229" t="s">
        <v>170</v>
      </c>
      <c r="L2018" s="45"/>
      <c r="M2018" s="234" t="s">
        <v>21</v>
      </c>
      <c r="N2018" s="235" t="s">
        <v>44</v>
      </c>
      <c r="O2018" s="85"/>
      <c r="P2018" s="236">
        <f>O2018*H2018</f>
        <v>0</v>
      </c>
      <c r="Q2018" s="236">
        <v>0</v>
      </c>
      <c r="R2018" s="236">
        <f>Q2018*H2018</f>
        <v>0</v>
      </c>
      <c r="S2018" s="236">
        <v>0.0016999999999999999</v>
      </c>
      <c r="T2018" s="237">
        <f>S2018*H2018</f>
        <v>0.10199999999999999</v>
      </c>
      <c r="U2018" s="39"/>
      <c r="V2018" s="39"/>
      <c r="W2018" s="39"/>
      <c r="X2018" s="39"/>
      <c r="Y2018" s="39"/>
      <c r="Z2018" s="39"/>
      <c r="AA2018" s="39"/>
      <c r="AB2018" s="39"/>
      <c r="AC2018" s="39"/>
      <c r="AD2018" s="39"/>
      <c r="AE2018" s="39"/>
      <c r="AR2018" s="238" t="s">
        <v>277</v>
      </c>
      <c r="AT2018" s="238" t="s">
        <v>166</v>
      </c>
      <c r="AU2018" s="238" t="s">
        <v>82</v>
      </c>
      <c r="AY2018" s="18" t="s">
        <v>164</v>
      </c>
      <c r="BE2018" s="239">
        <f>IF(N2018="základní",J2018,0)</f>
        <v>0</v>
      </c>
      <c r="BF2018" s="239">
        <f>IF(N2018="snížená",J2018,0)</f>
        <v>0</v>
      </c>
      <c r="BG2018" s="239">
        <f>IF(N2018="zákl. přenesená",J2018,0)</f>
        <v>0</v>
      </c>
      <c r="BH2018" s="239">
        <f>IF(N2018="sníž. přenesená",J2018,0)</f>
        <v>0</v>
      </c>
      <c r="BI2018" s="239">
        <f>IF(N2018="nulová",J2018,0)</f>
        <v>0</v>
      </c>
      <c r="BJ2018" s="18" t="s">
        <v>80</v>
      </c>
      <c r="BK2018" s="239">
        <f>ROUND(I2018*H2018,2)</f>
        <v>0</v>
      </c>
      <c r="BL2018" s="18" t="s">
        <v>277</v>
      </c>
      <c r="BM2018" s="238" t="s">
        <v>1948</v>
      </c>
    </row>
    <row r="2019" s="2" customFormat="1">
      <c r="A2019" s="39"/>
      <c r="B2019" s="40"/>
      <c r="C2019" s="41"/>
      <c r="D2019" s="240" t="s">
        <v>173</v>
      </c>
      <c r="E2019" s="41"/>
      <c r="F2019" s="241" t="s">
        <v>1947</v>
      </c>
      <c r="G2019" s="41"/>
      <c r="H2019" s="41"/>
      <c r="I2019" s="147"/>
      <c r="J2019" s="41"/>
      <c r="K2019" s="41"/>
      <c r="L2019" s="45"/>
      <c r="M2019" s="242"/>
      <c r="N2019" s="243"/>
      <c r="O2019" s="85"/>
      <c r="P2019" s="85"/>
      <c r="Q2019" s="85"/>
      <c r="R2019" s="85"/>
      <c r="S2019" s="85"/>
      <c r="T2019" s="86"/>
      <c r="U2019" s="39"/>
      <c r="V2019" s="39"/>
      <c r="W2019" s="39"/>
      <c r="X2019" s="39"/>
      <c r="Y2019" s="39"/>
      <c r="Z2019" s="39"/>
      <c r="AA2019" s="39"/>
      <c r="AB2019" s="39"/>
      <c r="AC2019" s="39"/>
      <c r="AD2019" s="39"/>
      <c r="AE2019" s="39"/>
      <c r="AT2019" s="18" t="s">
        <v>173</v>
      </c>
      <c r="AU2019" s="18" t="s">
        <v>82</v>
      </c>
    </row>
    <row r="2020" s="14" customFormat="1">
      <c r="A2020" s="14"/>
      <c r="B2020" s="254"/>
      <c r="C2020" s="255"/>
      <c r="D2020" s="240" t="s">
        <v>174</v>
      </c>
      <c r="E2020" s="256" t="s">
        <v>21</v>
      </c>
      <c r="F2020" s="257" t="s">
        <v>1949</v>
      </c>
      <c r="G2020" s="255"/>
      <c r="H2020" s="258">
        <v>60</v>
      </c>
      <c r="I2020" s="259"/>
      <c r="J2020" s="255"/>
      <c r="K2020" s="255"/>
      <c r="L2020" s="260"/>
      <c r="M2020" s="261"/>
      <c r="N2020" s="262"/>
      <c r="O2020" s="262"/>
      <c r="P2020" s="262"/>
      <c r="Q2020" s="262"/>
      <c r="R2020" s="262"/>
      <c r="S2020" s="262"/>
      <c r="T2020" s="263"/>
      <c r="U2020" s="14"/>
      <c r="V2020" s="14"/>
      <c r="W2020" s="14"/>
      <c r="X2020" s="14"/>
      <c r="Y2020" s="14"/>
      <c r="Z2020" s="14"/>
      <c r="AA2020" s="14"/>
      <c r="AB2020" s="14"/>
      <c r="AC2020" s="14"/>
      <c r="AD2020" s="14"/>
      <c r="AE2020" s="14"/>
      <c r="AT2020" s="264" t="s">
        <v>174</v>
      </c>
      <c r="AU2020" s="264" t="s">
        <v>82</v>
      </c>
      <c r="AV2020" s="14" t="s">
        <v>82</v>
      </c>
      <c r="AW2020" s="14" t="s">
        <v>34</v>
      </c>
      <c r="AX2020" s="14" t="s">
        <v>80</v>
      </c>
      <c r="AY2020" s="264" t="s">
        <v>164</v>
      </c>
    </row>
    <row r="2021" s="2" customFormat="1" ht="16.5" customHeight="1">
      <c r="A2021" s="39"/>
      <c r="B2021" s="40"/>
      <c r="C2021" s="227" t="s">
        <v>1950</v>
      </c>
      <c r="D2021" s="227" t="s">
        <v>166</v>
      </c>
      <c r="E2021" s="228" t="s">
        <v>1951</v>
      </c>
      <c r="F2021" s="229" t="s">
        <v>1952</v>
      </c>
      <c r="G2021" s="230" t="s">
        <v>253</v>
      </c>
      <c r="H2021" s="231">
        <v>15</v>
      </c>
      <c r="I2021" s="232"/>
      <c r="J2021" s="233">
        <f>ROUND(I2021*H2021,2)</f>
        <v>0</v>
      </c>
      <c r="K2021" s="229" t="s">
        <v>170</v>
      </c>
      <c r="L2021" s="45"/>
      <c r="M2021" s="234" t="s">
        <v>21</v>
      </c>
      <c r="N2021" s="235" t="s">
        <v>44</v>
      </c>
      <c r="O2021" s="85"/>
      <c r="P2021" s="236">
        <f>O2021*H2021</f>
        <v>0</v>
      </c>
      <c r="Q2021" s="236">
        <v>0</v>
      </c>
      <c r="R2021" s="236">
        <f>Q2021*H2021</f>
        <v>0</v>
      </c>
      <c r="S2021" s="236">
        <v>0.00348</v>
      </c>
      <c r="T2021" s="237">
        <f>S2021*H2021</f>
        <v>0.052200000000000003</v>
      </c>
      <c r="U2021" s="39"/>
      <c r="V2021" s="39"/>
      <c r="W2021" s="39"/>
      <c r="X2021" s="39"/>
      <c r="Y2021" s="39"/>
      <c r="Z2021" s="39"/>
      <c r="AA2021" s="39"/>
      <c r="AB2021" s="39"/>
      <c r="AC2021" s="39"/>
      <c r="AD2021" s="39"/>
      <c r="AE2021" s="39"/>
      <c r="AR2021" s="238" t="s">
        <v>277</v>
      </c>
      <c r="AT2021" s="238" t="s">
        <v>166</v>
      </c>
      <c r="AU2021" s="238" t="s">
        <v>82</v>
      </c>
      <c r="AY2021" s="18" t="s">
        <v>164</v>
      </c>
      <c r="BE2021" s="239">
        <f>IF(N2021="základní",J2021,0)</f>
        <v>0</v>
      </c>
      <c r="BF2021" s="239">
        <f>IF(N2021="snížená",J2021,0)</f>
        <v>0</v>
      </c>
      <c r="BG2021" s="239">
        <f>IF(N2021="zákl. přenesená",J2021,0)</f>
        <v>0</v>
      </c>
      <c r="BH2021" s="239">
        <f>IF(N2021="sníž. přenesená",J2021,0)</f>
        <v>0</v>
      </c>
      <c r="BI2021" s="239">
        <f>IF(N2021="nulová",J2021,0)</f>
        <v>0</v>
      </c>
      <c r="BJ2021" s="18" t="s">
        <v>80</v>
      </c>
      <c r="BK2021" s="239">
        <f>ROUND(I2021*H2021,2)</f>
        <v>0</v>
      </c>
      <c r="BL2021" s="18" t="s">
        <v>277</v>
      </c>
      <c r="BM2021" s="238" t="s">
        <v>1953</v>
      </c>
    </row>
    <row r="2022" s="2" customFormat="1">
      <c r="A2022" s="39"/>
      <c r="B2022" s="40"/>
      <c r="C2022" s="41"/>
      <c r="D2022" s="240" t="s">
        <v>173</v>
      </c>
      <c r="E2022" s="41"/>
      <c r="F2022" s="241" t="s">
        <v>1952</v>
      </c>
      <c r="G2022" s="41"/>
      <c r="H2022" s="41"/>
      <c r="I2022" s="147"/>
      <c r="J2022" s="41"/>
      <c r="K2022" s="41"/>
      <c r="L2022" s="45"/>
      <c r="M2022" s="242"/>
      <c r="N2022" s="243"/>
      <c r="O2022" s="85"/>
      <c r="P2022" s="85"/>
      <c r="Q2022" s="85"/>
      <c r="R2022" s="85"/>
      <c r="S2022" s="85"/>
      <c r="T2022" s="86"/>
      <c r="U2022" s="39"/>
      <c r="V2022" s="39"/>
      <c r="W2022" s="39"/>
      <c r="X2022" s="39"/>
      <c r="Y2022" s="39"/>
      <c r="Z2022" s="39"/>
      <c r="AA2022" s="39"/>
      <c r="AB2022" s="39"/>
      <c r="AC2022" s="39"/>
      <c r="AD2022" s="39"/>
      <c r="AE2022" s="39"/>
      <c r="AT2022" s="18" t="s">
        <v>173</v>
      </c>
      <c r="AU2022" s="18" t="s">
        <v>82</v>
      </c>
    </row>
    <row r="2023" s="14" customFormat="1">
      <c r="A2023" s="14"/>
      <c r="B2023" s="254"/>
      <c r="C2023" s="255"/>
      <c r="D2023" s="240" t="s">
        <v>174</v>
      </c>
      <c r="E2023" s="256" t="s">
        <v>21</v>
      </c>
      <c r="F2023" s="257" t="s">
        <v>1954</v>
      </c>
      <c r="G2023" s="255"/>
      <c r="H2023" s="258">
        <v>15</v>
      </c>
      <c r="I2023" s="259"/>
      <c r="J2023" s="255"/>
      <c r="K2023" s="255"/>
      <c r="L2023" s="260"/>
      <c r="M2023" s="261"/>
      <c r="N2023" s="262"/>
      <c r="O2023" s="262"/>
      <c r="P2023" s="262"/>
      <c r="Q2023" s="262"/>
      <c r="R2023" s="262"/>
      <c r="S2023" s="262"/>
      <c r="T2023" s="263"/>
      <c r="U2023" s="14"/>
      <c r="V2023" s="14"/>
      <c r="W2023" s="14"/>
      <c r="X2023" s="14"/>
      <c r="Y2023" s="14"/>
      <c r="Z2023" s="14"/>
      <c r="AA2023" s="14"/>
      <c r="AB2023" s="14"/>
      <c r="AC2023" s="14"/>
      <c r="AD2023" s="14"/>
      <c r="AE2023" s="14"/>
      <c r="AT2023" s="264" t="s">
        <v>174</v>
      </c>
      <c r="AU2023" s="264" t="s">
        <v>82</v>
      </c>
      <c r="AV2023" s="14" t="s">
        <v>82</v>
      </c>
      <c r="AW2023" s="14" t="s">
        <v>34</v>
      </c>
      <c r="AX2023" s="14" t="s">
        <v>80</v>
      </c>
      <c r="AY2023" s="264" t="s">
        <v>164</v>
      </c>
    </row>
    <row r="2024" s="2" customFormat="1" ht="16.5" customHeight="1">
      <c r="A2024" s="39"/>
      <c r="B2024" s="40"/>
      <c r="C2024" s="227" t="s">
        <v>1955</v>
      </c>
      <c r="D2024" s="227" t="s">
        <v>166</v>
      </c>
      <c r="E2024" s="228" t="s">
        <v>1348</v>
      </c>
      <c r="F2024" s="229" t="s">
        <v>1349</v>
      </c>
      <c r="G2024" s="230" t="s">
        <v>181</v>
      </c>
      <c r="H2024" s="231">
        <v>3.3050000000000002</v>
      </c>
      <c r="I2024" s="232"/>
      <c r="J2024" s="233">
        <f>ROUND(I2024*H2024,2)</f>
        <v>0</v>
      </c>
      <c r="K2024" s="229" t="s">
        <v>170</v>
      </c>
      <c r="L2024" s="45"/>
      <c r="M2024" s="234" t="s">
        <v>21</v>
      </c>
      <c r="N2024" s="235" t="s">
        <v>44</v>
      </c>
      <c r="O2024" s="85"/>
      <c r="P2024" s="236">
        <f>O2024*H2024</f>
        <v>0</v>
      </c>
      <c r="Q2024" s="236">
        <v>0</v>
      </c>
      <c r="R2024" s="236">
        <f>Q2024*H2024</f>
        <v>0</v>
      </c>
      <c r="S2024" s="236">
        <v>0</v>
      </c>
      <c r="T2024" s="237">
        <f>S2024*H2024</f>
        <v>0</v>
      </c>
      <c r="U2024" s="39"/>
      <c r="V2024" s="39"/>
      <c r="W2024" s="39"/>
      <c r="X2024" s="39"/>
      <c r="Y2024" s="39"/>
      <c r="Z2024" s="39"/>
      <c r="AA2024" s="39"/>
      <c r="AB2024" s="39"/>
      <c r="AC2024" s="39"/>
      <c r="AD2024" s="39"/>
      <c r="AE2024" s="39"/>
      <c r="AR2024" s="238" t="s">
        <v>277</v>
      </c>
      <c r="AT2024" s="238" t="s">
        <v>166</v>
      </c>
      <c r="AU2024" s="238" t="s">
        <v>82</v>
      </c>
      <c r="AY2024" s="18" t="s">
        <v>164</v>
      </c>
      <c r="BE2024" s="239">
        <f>IF(N2024="základní",J2024,0)</f>
        <v>0</v>
      </c>
      <c r="BF2024" s="239">
        <f>IF(N2024="snížená",J2024,0)</f>
        <v>0</v>
      </c>
      <c r="BG2024" s="239">
        <f>IF(N2024="zákl. přenesená",J2024,0)</f>
        <v>0</v>
      </c>
      <c r="BH2024" s="239">
        <f>IF(N2024="sníž. přenesená",J2024,0)</f>
        <v>0</v>
      </c>
      <c r="BI2024" s="239">
        <f>IF(N2024="nulová",J2024,0)</f>
        <v>0</v>
      </c>
      <c r="BJ2024" s="18" t="s">
        <v>80</v>
      </c>
      <c r="BK2024" s="239">
        <f>ROUND(I2024*H2024,2)</f>
        <v>0</v>
      </c>
      <c r="BL2024" s="18" t="s">
        <v>277</v>
      </c>
      <c r="BM2024" s="238" t="s">
        <v>1956</v>
      </c>
    </row>
    <row r="2025" s="2" customFormat="1">
      <c r="A2025" s="39"/>
      <c r="B2025" s="40"/>
      <c r="C2025" s="41"/>
      <c r="D2025" s="240" t="s">
        <v>173</v>
      </c>
      <c r="E2025" s="41"/>
      <c r="F2025" s="241" t="s">
        <v>1351</v>
      </c>
      <c r="G2025" s="41"/>
      <c r="H2025" s="41"/>
      <c r="I2025" s="147"/>
      <c r="J2025" s="41"/>
      <c r="K2025" s="41"/>
      <c r="L2025" s="45"/>
      <c r="M2025" s="242"/>
      <c r="N2025" s="243"/>
      <c r="O2025" s="85"/>
      <c r="P2025" s="85"/>
      <c r="Q2025" s="85"/>
      <c r="R2025" s="85"/>
      <c r="S2025" s="85"/>
      <c r="T2025" s="86"/>
      <c r="U2025" s="39"/>
      <c r="V2025" s="39"/>
      <c r="W2025" s="39"/>
      <c r="X2025" s="39"/>
      <c r="Y2025" s="39"/>
      <c r="Z2025" s="39"/>
      <c r="AA2025" s="39"/>
      <c r="AB2025" s="39"/>
      <c r="AC2025" s="39"/>
      <c r="AD2025" s="39"/>
      <c r="AE2025" s="39"/>
      <c r="AT2025" s="18" t="s">
        <v>173</v>
      </c>
      <c r="AU2025" s="18" t="s">
        <v>82</v>
      </c>
    </row>
    <row r="2026" s="2" customFormat="1">
      <c r="A2026" s="39"/>
      <c r="B2026" s="40"/>
      <c r="C2026" s="41"/>
      <c r="D2026" s="240" t="s">
        <v>191</v>
      </c>
      <c r="E2026" s="41"/>
      <c r="F2026" s="275" t="s">
        <v>1352</v>
      </c>
      <c r="G2026" s="41"/>
      <c r="H2026" s="41"/>
      <c r="I2026" s="147"/>
      <c r="J2026" s="41"/>
      <c r="K2026" s="41"/>
      <c r="L2026" s="45"/>
      <c r="M2026" s="242"/>
      <c r="N2026" s="243"/>
      <c r="O2026" s="85"/>
      <c r="P2026" s="85"/>
      <c r="Q2026" s="85"/>
      <c r="R2026" s="85"/>
      <c r="S2026" s="85"/>
      <c r="T2026" s="86"/>
      <c r="U2026" s="39"/>
      <c r="V2026" s="39"/>
      <c r="W2026" s="39"/>
      <c r="X2026" s="39"/>
      <c r="Y2026" s="39"/>
      <c r="Z2026" s="39"/>
      <c r="AA2026" s="39"/>
      <c r="AB2026" s="39"/>
      <c r="AC2026" s="39"/>
      <c r="AD2026" s="39"/>
      <c r="AE2026" s="39"/>
      <c r="AT2026" s="18" t="s">
        <v>191</v>
      </c>
      <c r="AU2026" s="18" t="s">
        <v>82</v>
      </c>
    </row>
    <row r="2027" s="2" customFormat="1" ht="16.5" customHeight="1">
      <c r="A2027" s="39"/>
      <c r="B2027" s="40"/>
      <c r="C2027" s="227" t="s">
        <v>1957</v>
      </c>
      <c r="D2027" s="227" t="s">
        <v>166</v>
      </c>
      <c r="E2027" s="228" t="s">
        <v>1354</v>
      </c>
      <c r="F2027" s="229" t="s">
        <v>1355</v>
      </c>
      <c r="G2027" s="230" t="s">
        <v>181</v>
      </c>
      <c r="H2027" s="231">
        <v>3.3050000000000002</v>
      </c>
      <c r="I2027" s="232"/>
      <c r="J2027" s="233">
        <f>ROUND(I2027*H2027,2)</f>
        <v>0</v>
      </c>
      <c r="K2027" s="229" t="s">
        <v>170</v>
      </c>
      <c r="L2027" s="45"/>
      <c r="M2027" s="234" t="s">
        <v>21</v>
      </c>
      <c r="N2027" s="235" t="s">
        <v>44</v>
      </c>
      <c r="O2027" s="85"/>
      <c r="P2027" s="236">
        <f>O2027*H2027</f>
        <v>0</v>
      </c>
      <c r="Q2027" s="236">
        <v>0</v>
      </c>
      <c r="R2027" s="236">
        <f>Q2027*H2027</f>
        <v>0</v>
      </c>
      <c r="S2027" s="236">
        <v>0</v>
      </c>
      <c r="T2027" s="237">
        <f>S2027*H2027</f>
        <v>0</v>
      </c>
      <c r="U2027" s="39"/>
      <c r="V2027" s="39"/>
      <c r="W2027" s="39"/>
      <c r="X2027" s="39"/>
      <c r="Y2027" s="39"/>
      <c r="Z2027" s="39"/>
      <c r="AA2027" s="39"/>
      <c r="AB2027" s="39"/>
      <c r="AC2027" s="39"/>
      <c r="AD2027" s="39"/>
      <c r="AE2027" s="39"/>
      <c r="AR2027" s="238" t="s">
        <v>277</v>
      </c>
      <c r="AT2027" s="238" t="s">
        <v>166</v>
      </c>
      <c r="AU2027" s="238" t="s">
        <v>82</v>
      </c>
      <c r="AY2027" s="18" t="s">
        <v>164</v>
      </c>
      <c r="BE2027" s="239">
        <f>IF(N2027="základní",J2027,0)</f>
        <v>0</v>
      </c>
      <c r="BF2027" s="239">
        <f>IF(N2027="snížená",J2027,0)</f>
        <v>0</v>
      </c>
      <c r="BG2027" s="239">
        <f>IF(N2027="zákl. přenesená",J2027,0)</f>
        <v>0</v>
      </c>
      <c r="BH2027" s="239">
        <f>IF(N2027="sníž. přenesená",J2027,0)</f>
        <v>0</v>
      </c>
      <c r="BI2027" s="239">
        <f>IF(N2027="nulová",J2027,0)</f>
        <v>0</v>
      </c>
      <c r="BJ2027" s="18" t="s">
        <v>80</v>
      </c>
      <c r="BK2027" s="239">
        <f>ROUND(I2027*H2027,2)</f>
        <v>0</v>
      </c>
      <c r="BL2027" s="18" t="s">
        <v>277</v>
      </c>
      <c r="BM2027" s="238" t="s">
        <v>1958</v>
      </c>
    </row>
    <row r="2028" s="2" customFormat="1">
      <c r="A2028" s="39"/>
      <c r="B2028" s="40"/>
      <c r="C2028" s="41"/>
      <c r="D2028" s="240" t="s">
        <v>173</v>
      </c>
      <c r="E2028" s="41"/>
      <c r="F2028" s="241" t="s">
        <v>1357</v>
      </c>
      <c r="G2028" s="41"/>
      <c r="H2028" s="41"/>
      <c r="I2028" s="147"/>
      <c r="J2028" s="41"/>
      <c r="K2028" s="41"/>
      <c r="L2028" s="45"/>
      <c r="M2028" s="242"/>
      <c r="N2028" s="243"/>
      <c r="O2028" s="85"/>
      <c r="P2028" s="85"/>
      <c r="Q2028" s="85"/>
      <c r="R2028" s="85"/>
      <c r="S2028" s="85"/>
      <c r="T2028" s="86"/>
      <c r="U2028" s="39"/>
      <c r="V2028" s="39"/>
      <c r="W2028" s="39"/>
      <c r="X2028" s="39"/>
      <c r="Y2028" s="39"/>
      <c r="Z2028" s="39"/>
      <c r="AA2028" s="39"/>
      <c r="AB2028" s="39"/>
      <c r="AC2028" s="39"/>
      <c r="AD2028" s="39"/>
      <c r="AE2028" s="39"/>
      <c r="AT2028" s="18" t="s">
        <v>173</v>
      </c>
      <c r="AU2028" s="18" t="s">
        <v>82</v>
      </c>
    </row>
    <row r="2029" s="2" customFormat="1">
      <c r="A2029" s="39"/>
      <c r="B2029" s="40"/>
      <c r="C2029" s="41"/>
      <c r="D2029" s="240" t="s">
        <v>191</v>
      </c>
      <c r="E2029" s="41"/>
      <c r="F2029" s="275" t="s">
        <v>1358</v>
      </c>
      <c r="G2029" s="41"/>
      <c r="H2029" s="41"/>
      <c r="I2029" s="147"/>
      <c r="J2029" s="41"/>
      <c r="K2029" s="41"/>
      <c r="L2029" s="45"/>
      <c r="M2029" s="242"/>
      <c r="N2029" s="243"/>
      <c r="O2029" s="85"/>
      <c r="P2029" s="85"/>
      <c r="Q2029" s="85"/>
      <c r="R2029" s="85"/>
      <c r="S2029" s="85"/>
      <c r="T2029" s="86"/>
      <c r="U2029" s="39"/>
      <c r="V2029" s="39"/>
      <c r="W2029" s="39"/>
      <c r="X2029" s="39"/>
      <c r="Y2029" s="39"/>
      <c r="Z2029" s="39"/>
      <c r="AA2029" s="39"/>
      <c r="AB2029" s="39"/>
      <c r="AC2029" s="39"/>
      <c r="AD2029" s="39"/>
      <c r="AE2029" s="39"/>
      <c r="AT2029" s="18" t="s">
        <v>191</v>
      </c>
      <c r="AU2029" s="18" t="s">
        <v>82</v>
      </c>
    </row>
    <row r="2030" s="2" customFormat="1" ht="21.75" customHeight="1">
      <c r="A2030" s="39"/>
      <c r="B2030" s="40"/>
      <c r="C2030" s="227" t="s">
        <v>1959</v>
      </c>
      <c r="D2030" s="227" t="s">
        <v>166</v>
      </c>
      <c r="E2030" s="228" t="s">
        <v>1360</v>
      </c>
      <c r="F2030" s="229" t="s">
        <v>1361</v>
      </c>
      <c r="G2030" s="230" t="s">
        <v>181</v>
      </c>
      <c r="H2030" s="231">
        <v>36.354999999999997</v>
      </c>
      <c r="I2030" s="232"/>
      <c r="J2030" s="233">
        <f>ROUND(I2030*H2030,2)</f>
        <v>0</v>
      </c>
      <c r="K2030" s="229" t="s">
        <v>170</v>
      </c>
      <c r="L2030" s="45"/>
      <c r="M2030" s="234" t="s">
        <v>21</v>
      </c>
      <c r="N2030" s="235" t="s">
        <v>44</v>
      </c>
      <c r="O2030" s="85"/>
      <c r="P2030" s="236">
        <f>O2030*H2030</f>
        <v>0</v>
      </c>
      <c r="Q2030" s="236">
        <v>0</v>
      </c>
      <c r="R2030" s="236">
        <f>Q2030*H2030</f>
        <v>0</v>
      </c>
      <c r="S2030" s="236">
        <v>0</v>
      </c>
      <c r="T2030" s="237">
        <f>S2030*H2030</f>
        <v>0</v>
      </c>
      <c r="U2030" s="39"/>
      <c r="V2030" s="39"/>
      <c r="W2030" s="39"/>
      <c r="X2030" s="39"/>
      <c r="Y2030" s="39"/>
      <c r="Z2030" s="39"/>
      <c r="AA2030" s="39"/>
      <c r="AB2030" s="39"/>
      <c r="AC2030" s="39"/>
      <c r="AD2030" s="39"/>
      <c r="AE2030" s="39"/>
      <c r="AR2030" s="238" t="s">
        <v>277</v>
      </c>
      <c r="AT2030" s="238" t="s">
        <v>166</v>
      </c>
      <c r="AU2030" s="238" t="s">
        <v>82</v>
      </c>
      <c r="AY2030" s="18" t="s">
        <v>164</v>
      </c>
      <c r="BE2030" s="239">
        <f>IF(N2030="základní",J2030,0)</f>
        <v>0</v>
      </c>
      <c r="BF2030" s="239">
        <f>IF(N2030="snížená",J2030,0)</f>
        <v>0</v>
      </c>
      <c r="BG2030" s="239">
        <f>IF(N2030="zákl. přenesená",J2030,0)</f>
        <v>0</v>
      </c>
      <c r="BH2030" s="239">
        <f>IF(N2030="sníž. přenesená",J2030,0)</f>
        <v>0</v>
      </c>
      <c r="BI2030" s="239">
        <f>IF(N2030="nulová",J2030,0)</f>
        <v>0</v>
      </c>
      <c r="BJ2030" s="18" t="s">
        <v>80</v>
      </c>
      <c r="BK2030" s="239">
        <f>ROUND(I2030*H2030,2)</f>
        <v>0</v>
      </c>
      <c r="BL2030" s="18" t="s">
        <v>277</v>
      </c>
      <c r="BM2030" s="238" t="s">
        <v>1960</v>
      </c>
    </row>
    <row r="2031" s="2" customFormat="1">
      <c r="A2031" s="39"/>
      <c r="B2031" s="40"/>
      <c r="C2031" s="41"/>
      <c r="D2031" s="240" t="s">
        <v>173</v>
      </c>
      <c r="E2031" s="41"/>
      <c r="F2031" s="241" t="s">
        <v>1361</v>
      </c>
      <c r="G2031" s="41"/>
      <c r="H2031" s="41"/>
      <c r="I2031" s="147"/>
      <c r="J2031" s="41"/>
      <c r="K2031" s="41"/>
      <c r="L2031" s="45"/>
      <c r="M2031" s="242"/>
      <c r="N2031" s="243"/>
      <c r="O2031" s="85"/>
      <c r="P2031" s="85"/>
      <c r="Q2031" s="85"/>
      <c r="R2031" s="85"/>
      <c r="S2031" s="85"/>
      <c r="T2031" s="86"/>
      <c r="U2031" s="39"/>
      <c r="V2031" s="39"/>
      <c r="W2031" s="39"/>
      <c r="X2031" s="39"/>
      <c r="Y2031" s="39"/>
      <c r="Z2031" s="39"/>
      <c r="AA2031" s="39"/>
      <c r="AB2031" s="39"/>
      <c r="AC2031" s="39"/>
      <c r="AD2031" s="39"/>
      <c r="AE2031" s="39"/>
      <c r="AT2031" s="18" t="s">
        <v>173</v>
      </c>
      <c r="AU2031" s="18" t="s">
        <v>82</v>
      </c>
    </row>
    <row r="2032" s="2" customFormat="1">
      <c r="A2032" s="39"/>
      <c r="B2032" s="40"/>
      <c r="C2032" s="41"/>
      <c r="D2032" s="240" t="s">
        <v>1094</v>
      </c>
      <c r="E2032" s="41"/>
      <c r="F2032" s="275" t="s">
        <v>1363</v>
      </c>
      <c r="G2032" s="41"/>
      <c r="H2032" s="41"/>
      <c r="I2032" s="147"/>
      <c r="J2032" s="41"/>
      <c r="K2032" s="41"/>
      <c r="L2032" s="45"/>
      <c r="M2032" s="242"/>
      <c r="N2032" s="243"/>
      <c r="O2032" s="85"/>
      <c r="P2032" s="85"/>
      <c r="Q2032" s="85"/>
      <c r="R2032" s="85"/>
      <c r="S2032" s="85"/>
      <c r="T2032" s="86"/>
      <c r="U2032" s="39"/>
      <c r="V2032" s="39"/>
      <c r="W2032" s="39"/>
      <c r="X2032" s="39"/>
      <c r="Y2032" s="39"/>
      <c r="Z2032" s="39"/>
      <c r="AA2032" s="39"/>
      <c r="AB2032" s="39"/>
      <c r="AC2032" s="39"/>
      <c r="AD2032" s="39"/>
      <c r="AE2032" s="39"/>
      <c r="AT2032" s="18" t="s">
        <v>1094</v>
      </c>
      <c r="AU2032" s="18" t="s">
        <v>82</v>
      </c>
    </row>
    <row r="2033" s="14" customFormat="1">
      <c r="A2033" s="14"/>
      <c r="B2033" s="254"/>
      <c r="C2033" s="255"/>
      <c r="D2033" s="240" t="s">
        <v>174</v>
      </c>
      <c r="E2033" s="255"/>
      <c r="F2033" s="257" t="s">
        <v>1961</v>
      </c>
      <c r="G2033" s="255"/>
      <c r="H2033" s="258">
        <v>36.354999999999997</v>
      </c>
      <c r="I2033" s="259"/>
      <c r="J2033" s="255"/>
      <c r="K2033" s="255"/>
      <c r="L2033" s="260"/>
      <c r="M2033" s="261"/>
      <c r="N2033" s="262"/>
      <c r="O2033" s="262"/>
      <c r="P2033" s="262"/>
      <c r="Q2033" s="262"/>
      <c r="R2033" s="262"/>
      <c r="S2033" s="262"/>
      <c r="T2033" s="263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64" t="s">
        <v>174</v>
      </c>
      <c r="AU2033" s="264" t="s">
        <v>82</v>
      </c>
      <c r="AV2033" s="14" t="s">
        <v>82</v>
      </c>
      <c r="AW2033" s="14" t="s">
        <v>4</v>
      </c>
      <c r="AX2033" s="14" t="s">
        <v>80</v>
      </c>
      <c r="AY2033" s="264" t="s">
        <v>164</v>
      </c>
    </row>
    <row r="2034" s="2" customFormat="1" ht="16.5" customHeight="1">
      <c r="A2034" s="39"/>
      <c r="B2034" s="40"/>
      <c r="C2034" s="227" t="s">
        <v>1962</v>
      </c>
      <c r="D2034" s="227" t="s">
        <v>166</v>
      </c>
      <c r="E2034" s="228" t="s">
        <v>1963</v>
      </c>
      <c r="F2034" s="229" t="s">
        <v>1964</v>
      </c>
      <c r="G2034" s="230" t="s">
        <v>253</v>
      </c>
      <c r="H2034" s="231">
        <v>65.900000000000006</v>
      </c>
      <c r="I2034" s="232"/>
      <c r="J2034" s="233">
        <f>ROUND(I2034*H2034,2)</f>
        <v>0</v>
      </c>
      <c r="K2034" s="229" t="s">
        <v>170</v>
      </c>
      <c r="L2034" s="45"/>
      <c r="M2034" s="234" t="s">
        <v>21</v>
      </c>
      <c r="N2034" s="235" t="s">
        <v>44</v>
      </c>
      <c r="O2034" s="85"/>
      <c r="P2034" s="236">
        <f>O2034*H2034</f>
        <v>0</v>
      </c>
      <c r="Q2034" s="236">
        <v>0.00079000000000000001</v>
      </c>
      <c r="R2034" s="236">
        <f>Q2034*H2034</f>
        <v>0.052061000000000003</v>
      </c>
      <c r="S2034" s="236">
        <v>0</v>
      </c>
      <c r="T2034" s="237">
        <f>S2034*H2034</f>
        <v>0</v>
      </c>
      <c r="U2034" s="39"/>
      <c r="V2034" s="39"/>
      <c r="W2034" s="39"/>
      <c r="X2034" s="39"/>
      <c r="Y2034" s="39"/>
      <c r="Z2034" s="39"/>
      <c r="AA2034" s="39"/>
      <c r="AB2034" s="39"/>
      <c r="AC2034" s="39"/>
      <c r="AD2034" s="39"/>
      <c r="AE2034" s="39"/>
      <c r="AR2034" s="238" t="s">
        <v>277</v>
      </c>
      <c r="AT2034" s="238" t="s">
        <v>166</v>
      </c>
      <c r="AU2034" s="238" t="s">
        <v>82</v>
      </c>
      <c r="AY2034" s="18" t="s">
        <v>164</v>
      </c>
      <c r="BE2034" s="239">
        <f>IF(N2034="základní",J2034,0)</f>
        <v>0</v>
      </c>
      <c r="BF2034" s="239">
        <f>IF(N2034="snížená",J2034,0)</f>
        <v>0</v>
      </c>
      <c r="BG2034" s="239">
        <f>IF(N2034="zákl. přenesená",J2034,0)</f>
        <v>0</v>
      </c>
      <c r="BH2034" s="239">
        <f>IF(N2034="sníž. přenesená",J2034,0)</f>
        <v>0</v>
      </c>
      <c r="BI2034" s="239">
        <f>IF(N2034="nulová",J2034,0)</f>
        <v>0</v>
      </c>
      <c r="BJ2034" s="18" t="s">
        <v>80</v>
      </c>
      <c r="BK2034" s="239">
        <f>ROUND(I2034*H2034,2)</f>
        <v>0</v>
      </c>
      <c r="BL2034" s="18" t="s">
        <v>277</v>
      </c>
      <c r="BM2034" s="238" t="s">
        <v>1965</v>
      </c>
    </row>
    <row r="2035" s="2" customFormat="1">
      <c r="A2035" s="39"/>
      <c r="B2035" s="40"/>
      <c r="C2035" s="41"/>
      <c r="D2035" s="240" t="s">
        <v>173</v>
      </c>
      <c r="E2035" s="41"/>
      <c r="F2035" s="241" t="s">
        <v>1966</v>
      </c>
      <c r="G2035" s="41"/>
      <c r="H2035" s="41"/>
      <c r="I2035" s="147"/>
      <c r="J2035" s="41"/>
      <c r="K2035" s="41"/>
      <c r="L2035" s="45"/>
      <c r="M2035" s="242"/>
      <c r="N2035" s="243"/>
      <c r="O2035" s="85"/>
      <c r="P2035" s="85"/>
      <c r="Q2035" s="85"/>
      <c r="R2035" s="85"/>
      <c r="S2035" s="85"/>
      <c r="T2035" s="86"/>
      <c r="U2035" s="39"/>
      <c r="V2035" s="39"/>
      <c r="W2035" s="39"/>
      <c r="X2035" s="39"/>
      <c r="Y2035" s="39"/>
      <c r="Z2035" s="39"/>
      <c r="AA2035" s="39"/>
      <c r="AB2035" s="39"/>
      <c r="AC2035" s="39"/>
      <c r="AD2035" s="39"/>
      <c r="AE2035" s="39"/>
      <c r="AT2035" s="18" t="s">
        <v>173</v>
      </c>
      <c r="AU2035" s="18" t="s">
        <v>82</v>
      </c>
    </row>
    <row r="2036" s="2" customFormat="1">
      <c r="A2036" s="39"/>
      <c r="B2036" s="40"/>
      <c r="C2036" s="41"/>
      <c r="D2036" s="240" t="s">
        <v>1094</v>
      </c>
      <c r="E2036" s="41"/>
      <c r="F2036" s="275" t="s">
        <v>1967</v>
      </c>
      <c r="G2036" s="41"/>
      <c r="H2036" s="41"/>
      <c r="I2036" s="147"/>
      <c r="J2036" s="41"/>
      <c r="K2036" s="41"/>
      <c r="L2036" s="45"/>
      <c r="M2036" s="242"/>
      <c r="N2036" s="243"/>
      <c r="O2036" s="85"/>
      <c r="P2036" s="85"/>
      <c r="Q2036" s="85"/>
      <c r="R2036" s="85"/>
      <c r="S2036" s="85"/>
      <c r="T2036" s="86"/>
      <c r="U2036" s="39"/>
      <c r="V2036" s="39"/>
      <c r="W2036" s="39"/>
      <c r="X2036" s="39"/>
      <c r="Y2036" s="39"/>
      <c r="Z2036" s="39"/>
      <c r="AA2036" s="39"/>
      <c r="AB2036" s="39"/>
      <c r="AC2036" s="39"/>
      <c r="AD2036" s="39"/>
      <c r="AE2036" s="39"/>
      <c r="AT2036" s="18" t="s">
        <v>1094</v>
      </c>
      <c r="AU2036" s="18" t="s">
        <v>82</v>
      </c>
    </row>
    <row r="2037" s="13" customFormat="1">
      <c r="A2037" s="13"/>
      <c r="B2037" s="244"/>
      <c r="C2037" s="245"/>
      <c r="D2037" s="240" t="s">
        <v>174</v>
      </c>
      <c r="E2037" s="246" t="s">
        <v>21</v>
      </c>
      <c r="F2037" s="247" t="s">
        <v>1968</v>
      </c>
      <c r="G2037" s="245"/>
      <c r="H2037" s="246" t="s">
        <v>21</v>
      </c>
      <c r="I2037" s="248"/>
      <c r="J2037" s="245"/>
      <c r="K2037" s="245"/>
      <c r="L2037" s="249"/>
      <c r="M2037" s="250"/>
      <c r="N2037" s="251"/>
      <c r="O2037" s="251"/>
      <c r="P2037" s="251"/>
      <c r="Q2037" s="251"/>
      <c r="R2037" s="251"/>
      <c r="S2037" s="251"/>
      <c r="T2037" s="252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53" t="s">
        <v>174</v>
      </c>
      <c r="AU2037" s="253" t="s">
        <v>82</v>
      </c>
      <c r="AV2037" s="13" t="s">
        <v>80</v>
      </c>
      <c r="AW2037" s="13" t="s">
        <v>34</v>
      </c>
      <c r="AX2037" s="13" t="s">
        <v>73</v>
      </c>
      <c r="AY2037" s="253" t="s">
        <v>164</v>
      </c>
    </row>
    <row r="2038" s="14" customFormat="1">
      <c r="A2038" s="14"/>
      <c r="B2038" s="254"/>
      <c r="C2038" s="255"/>
      <c r="D2038" s="240" t="s">
        <v>174</v>
      </c>
      <c r="E2038" s="256" t="s">
        <v>21</v>
      </c>
      <c r="F2038" s="257" t="s">
        <v>1969</v>
      </c>
      <c r="G2038" s="255"/>
      <c r="H2038" s="258">
        <v>2.5</v>
      </c>
      <c r="I2038" s="259"/>
      <c r="J2038" s="255"/>
      <c r="K2038" s="255"/>
      <c r="L2038" s="260"/>
      <c r="M2038" s="261"/>
      <c r="N2038" s="262"/>
      <c r="O2038" s="262"/>
      <c r="P2038" s="262"/>
      <c r="Q2038" s="262"/>
      <c r="R2038" s="262"/>
      <c r="S2038" s="262"/>
      <c r="T2038" s="263"/>
      <c r="U2038" s="14"/>
      <c r="V2038" s="14"/>
      <c r="W2038" s="14"/>
      <c r="X2038" s="14"/>
      <c r="Y2038" s="14"/>
      <c r="Z2038" s="14"/>
      <c r="AA2038" s="14"/>
      <c r="AB2038" s="14"/>
      <c r="AC2038" s="14"/>
      <c r="AD2038" s="14"/>
      <c r="AE2038" s="14"/>
      <c r="AT2038" s="264" t="s">
        <v>174</v>
      </c>
      <c r="AU2038" s="264" t="s">
        <v>82</v>
      </c>
      <c r="AV2038" s="14" t="s">
        <v>82</v>
      </c>
      <c r="AW2038" s="14" t="s">
        <v>34</v>
      </c>
      <c r="AX2038" s="14" t="s">
        <v>73</v>
      </c>
      <c r="AY2038" s="264" t="s">
        <v>164</v>
      </c>
    </row>
    <row r="2039" s="13" customFormat="1">
      <c r="A2039" s="13"/>
      <c r="B2039" s="244"/>
      <c r="C2039" s="245"/>
      <c r="D2039" s="240" t="s">
        <v>174</v>
      </c>
      <c r="E2039" s="246" t="s">
        <v>21</v>
      </c>
      <c r="F2039" s="247" t="s">
        <v>1970</v>
      </c>
      <c r="G2039" s="245"/>
      <c r="H2039" s="246" t="s">
        <v>21</v>
      </c>
      <c r="I2039" s="248"/>
      <c r="J2039" s="245"/>
      <c r="K2039" s="245"/>
      <c r="L2039" s="249"/>
      <c r="M2039" s="250"/>
      <c r="N2039" s="251"/>
      <c r="O2039" s="251"/>
      <c r="P2039" s="251"/>
      <c r="Q2039" s="251"/>
      <c r="R2039" s="251"/>
      <c r="S2039" s="251"/>
      <c r="T2039" s="252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53" t="s">
        <v>174</v>
      </c>
      <c r="AU2039" s="253" t="s">
        <v>82</v>
      </c>
      <c r="AV2039" s="13" t="s">
        <v>80</v>
      </c>
      <c r="AW2039" s="13" t="s">
        <v>34</v>
      </c>
      <c r="AX2039" s="13" t="s">
        <v>73</v>
      </c>
      <c r="AY2039" s="253" t="s">
        <v>164</v>
      </c>
    </row>
    <row r="2040" s="14" customFormat="1">
      <c r="A2040" s="14"/>
      <c r="B2040" s="254"/>
      <c r="C2040" s="255"/>
      <c r="D2040" s="240" t="s">
        <v>174</v>
      </c>
      <c r="E2040" s="256" t="s">
        <v>21</v>
      </c>
      <c r="F2040" s="257" t="s">
        <v>1971</v>
      </c>
      <c r="G2040" s="255"/>
      <c r="H2040" s="258">
        <v>1.3999999999999999</v>
      </c>
      <c r="I2040" s="259"/>
      <c r="J2040" s="255"/>
      <c r="K2040" s="255"/>
      <c r="L2040" s="260"/>
      <c r="M2040" s="261"/>
      <c r="N2040" s="262"/>
      <c r="O2040" s="262"/>
      <c r="P2040" s="262"/>
      <c r="Q2040" s="262"/>
      <c r="R2040" s="262"/>
      <c r="S2040" s="262"/>
      <c r="T2040" s="263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64" t="s">
        <v>174</v>
      </c>
      <c r="AU2040" s="264" t="s">
        <v>82</v>
      </c>
      <c r="AV2040" s="14" t="s">
        <v>82</v>
      </c>
      <c r="AW2040" s="14" t="s">
        <v>34</v>
      </c>
      <c r="AX2040" s="14" t="s">
        <v>73</v>
      </c>
      <c r="AY2040" s="264" t="s">
        <v>164</v>
      </c>
    </row>
    <row r="2041" s="13" customFormat="1">
      <c r="A2041" s="13"/>
      <c r="B2041" s="244"/>
      <c r="C2041" s="245"/>
      <c r="D2041" s="240" t="s">
        <v>174</v>
      </c>
      <c r="E2041" s="246" t="s">
        <v>21</v>
      </c>
      <c r="F2041" s="247" t="s">
        <v>1972</v>
      </c>
      <c r="G2041" s="245"/>
      <c r="H2041" s="246" t="s">
        <v>21</v>
      </c>
      <c r="I2041" s="248"/>
      <c r="J2041" s="245"/>
      <c r="K2041" s="245"/>
      <c r="L2041" s="249"/>
      <c r="M2041" s="250"/>
      <c r="N2041" s="251"/>
      <c r="O2041" s="251"/>
      <c r="P2041" s="251"/>
      <c r="Q2041" s="251"/>
      <c r="R2041" s="251"/>
      <c r="S2041" s="251"/>
      <c r="T2041" s="252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53" t="s">
        <v>174</v>
      </c>
      <c r="AU2041" s="253" t="s">
        <v>82</v>
      </c>
      <c r="AV2041" s="13" t="s">
        <v>80</v>
      </c>
      <c r="AW2041" s="13" t="s">
        <v>34</v>
      </c>
      <c r="AX2041" s="13" t="s">
        <v>73</v>
      </c>
      <c r="AY2041" s="253" t="s">
        <v>164</v>
      </c>
    </row>
    <row r="2042" s="14" customFormat="1">
      <c r="A2042" s="14"/>
      <c r="B2042" s="254"/>
      <c r="C2042" s="255"/>
      <c r="D2042" s="240" t="s">
        <v>174</v>
      </c>
      <c r="E2042" s="256" t="s">
        <v>21</v>
      </c>
      <c r="F2042" s="257" t="s">
        <v>1973</v>
      </c>
      <c r="G2042" s="255"/>
      <c r="H2042" s="258">
        <v>62</v>
      </c>
      <c r="I2042" s="259"/>
      <c r="J2042" s="255"/>
      <c r="K2042" s="255"/>
      <c r="L2042" s="260"/>
      <c r="M2042" s="261"/>
      <c r="N2042" s="262"/>
      <c r="O2042" s="262"/>
      <c r="P2042" s="262"/>
      <c r="Q2042" s="262"/>
      <c r="R2042" s="262"/>
      <c r="S2042" s="262"/>
      <c r="T2042" s="263"/>
      <c r="U2042" s="14"/>
      <c r="V2042" s="14"/>
      <c r="W2042" s="14"/>
      <c r="X2042" s="14"/>
      <c r="Y2042" s="14"/>
      <c r="Z2042" s="14"/>
      <c r="AA2042" s="14"/>
      <c r="AB2042" s="14"/>
      <c r="AC2042" s="14"/>
      <c r="AD2042" s="14"/>
      <c r="AE2042" s="14"/>
      <c r="AT2042" s="264" t="s">
        <v>174</v>
      </c>
      <c r="AU2042" s="264" t="s">
        <v>82</v>
      </c>
      <c r="AV2042" s="14" t="s">
        <v>82</v>
      </c>
      <c r="AW2042" s="14" t="s">
        <v>34</v>
      </c>
      <c r="AX2042" s="14" t="s">
        <v>73</v>
      </c>
      <c r="AY2042" s="264" t="s">
        <v>164</v>
      </c>
    </row>
    <row r="2043" s="2" customFormat="1" ht="16.5" customHeight="1">
      <c r="A2043" s="39"/>
      <c r="B2043" s="40"/>
      <c r="C2043" s="227" t="s">
        <v>1974</v>
      </c>
      <c r="D2043" s="227" t="s">
        <v>166</v>
      </c>
      <c r="E2043" s="228" t="s">
        <v>1975</v>
      </c>
      <c r="F2043" s="229" t="s">
        <v>1976</v>
      </c>
      <c r="G2043" s="230" t="s">
        <v>253</v>
      </c>
      <c r="H2043" s="231">
        <v>15</v>
      </c>
      <c r="I2043" s="232"/>
      <c r="J2043" s="233">
        <f>ROUND(I2043*H2043,2)</f>
        <v>0</v>
      </c>
      <c r="K2043" s="229" t="s">
        <v>170</v>
      </c>
      <c r="L2043" s="45"/>
      <c r="M2043" s="234" t="s">
        <v>21</v>
      </c>
      <c r="N2043" s="235" t="s">
        <v>44</v>
      </c>
      <c r="O2043" s="85"/>
      <c r="P2043" s="236">
        <f>O2043*H2043</f>
        <v>0</v>
      </c>
      <c r="Q2043" s="236">
        <v>0.00093999999999999997</v>
      </c>
      <c r="R2043" s="236">
        <f>Q2043*H2043</f>
        <v>0.0141</v>
      </c>
      <c r="S2043" s="236">
        <v>0</v>
      </c>
      <c r="T2043" s="237">
        <f>S2043*H2043</f>
        <v>0</v>
      </c>
      <c r="U2043" s="39"/>
      <c r="V2043" s="39"/>
      <c r="W2043" s="39"/>
      <c r="X2043" s="39"/>
      <c r="Y2043" s="39"/>
      <c r="Z2043" s="39"/>
      <c r="AA2043" s="39"/>
      <c r="AB2043" s="39"/>
      <c r="AC2043" s="39"/>
      <c r="AD2043" s="39"/>
      <c r="AE2043" s="39"/>
      <c r="AR2043" s="238" t="s">
        <v>277</v>
      </c>
      <c r="AT2043" s="238" t="s">
        <v>166</v>
      </c>
      <c r="AU2043" s="238" t="s">
        <v>82</v>
      </c>
      <c r="AY2043" s="18" t="s">
        <v>164</v>
      </c>
      <c r="BE2043" s="239">
        <f>IF(N2043="základní",J2043,0)</f>
        <v>0</v>
      </c>
      <c r="BF2043" s="239">
        <f>IF(N2043="snížená",J2043,0)</f>
        <v>0</v>
      </c>
      <c r="BG2043" s="239">
        <f>IF(N2043="zákl. přenesená",J2043,0)</f>
        <v>0</v>
      </c>
      <c r="BH2043" s="239">
        <f>IF(N2043="sníž. přenesená",J2043,0)</f>
        <v>0</v>
      </c>
      <c r="BI2043" s="239">
        <f>IF(N2043="nulová",J2043,0)</f>
        <v>0</v>
      </c>
      <c r="BJ2043" s="18" t="s">
        <v>80</v>
      </c>
      <c r="BK2043" s="239">
        <f>ROUND(I2043*H2043,2)</f>
        <v>0</v>
      </c>
      <c r="BL2043" s="18" t="s">
        <v>277</v>
      </c>
      <c r="BM2043" s="238" t="s">
        <v>1977</v>
      </c>
    </row>
    <row r="2044" s="2" customFormat="1">
      <c r="A2044" s="39"/>
      <c r="B2044" s="40"/>
      <c r="C2044" s="41"/>
      <c r="D2044" s="240" t="s">
        <v>173</v>
      </c>
      <c r="E2044" s="41"/>
      <c r="F2044" s="241" t="s">
        <v>1978</v>
      </c>
      <c r="G2044" s="41"/>
      <c r="H2044" s="41"/>
      <c r="I2044" s="147"/>
      <c r="J2044" s="41"/>
      <c r="K2044" s="41"/>
      <c r="L2044" s="45"/>
      <c r="M2044" s="242"/>
      <c r="N2044" s="243"/>
      <c r="O2044" s="85"/>
      <c r="P2044" s="85"/>
      <c r="Q2044" s="85"/>
      <c r="R2044" s="85"/>
      <c r="S2044" s="85"/>
      <c r="T2044" s="86"/>
      <c r="U2044" s="39"/>
      <c r="V2044" s="39"/>
      <c r="W2044" s="39"/>
      <c r="X2044" s="39"/>
      <c r="Y2044" s="39"/>
      <c r="Z2044" s="39"/>
      <c r="AA2044" s="39"/>
      <c r="AB2044" s="39"/>
      <c r="AC2044" s="39"/>
      <c r="AD2044" s="39"/>
      <c r="AE2044" s="39"/>
      <c r="AT2044" s="18" t="s">
        <v>173</v>
      </c>
      <c r="AU2044" s="18" t="s">
        <v>82</v>
      </c>
    </row>
    <row r="2045" s="2" customFormat="1">
      <c r="A2045" s="39"/>
      <c r="B2045" s="40"/>
      <c r="C2045" s="41"/>
      <c r="D2045" s="240" t="s">
        <v>1094</v>
      </c>
      <c r="E2045" s="41"/>
      <c r="F2045" s="275" t="s">
        <v>1967</v>
      </c>
      <c r="G2045" s="41"/>
      <c r="H2045" s="41"/>
      <c r="I2045" s="147"/>
      <c r="J2045" s="41"/>
      <c r="K2045" s="41"/>
      <c r="L2045" s="45"/>
      <c r="M2045" s="242"/>
      <c r="N2045" s="243"/>
      <c r="O2045" s="85"/>
      <c r="P2045" s="85"/>
      <c r="Q2045" s="85"/>
      <c r="R2045" s="85"/>
      <c r="S2045" s="85"/>
      <c r="T2045" s="86"/>
      <c r="U2045" s="39"/>
      <c r="V2045" s="39"/>
      <c r="W2045" s="39"/>
      <c r="X2045" s="39"/>
      <c r="Y2045" s="39"/>
      <c r="Z2045" s="39"/>
      <c r="AA2045" s="39"/>
      <c r="AB2045" s="39"/>
      <c r="AC2045" s="39"/>
      <c r="AD2045" s="39"/>
      <c r="AE2045" s="39"/>
      <c r="AT2045" s="18" t="s">
        <v>1094</v>
      </c>
      <c r="AU2045" s="18" t="s">
        <v>82</v>
      </c>
    </row>
    <row r="2046" s="13" customFormat="1">
      <c r="A2046" s="13"/>
      <c r="B2046" s="244"/>
      <c r="C2046" s="245"/>
      <c r="D2046" s="240" t="s">
        <v>174</v>
      </c>
      <c r="E2046" s="246" t="s">
        <v>21</v>
      </c>
      <c r="F2046" s="247" t="s">
        <v>1979</v>
      </c>
      <c r="G2046" s="245"/>
      <c r="H2046" s="246" t="s">
        <v>21</v>
      </c>
      <c r="I2046" s="248"/>
      <c r="J2046" s="245"/>
      <c r="K2046" s="245"/>
      <c r="L2046" s="249"/>
      <c r="M2046" s="250"/>
      <c r="N2046" s="251"/>
      <c r="O2046" s="251"/>
      <c r="P2046" s="251"/>
      <c r="Q2046" s="251"/>
      <c r="R2046" s="251"/>
      <c r="S2046" s="251"/>
      <c r="T2046" s="252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T2046" s="253" t="s">
        <v>174</v>
      </c>
      <c r="AU2046" s="253" t="s">
        <v>82</v>
      </c>
      <c r="AV2046" s="13" t="s">
        <v>80</v>
      </c>
      <c r="AW2046" s="13" t="s">
        <v>34</v>
      </c>
      <c r="AX2046" s="13" t="s">
        <v>73</v>
      </c>
      <c r="AY2046" s="253" t="s">
        <v>164</v>
      </c>
    </row>
    <row r="2047" s="13" customFormat="1">
      <c r="A2047" s="13"/>
      <c r="B2047" s="244"/>
      <c r="C2047" s="245"/>
      <c r="D2047" s="240" t="s">
        <v>174</v>
      </c>
      <c r="E2047" s="246" t="s">
        <v>21</v>
      </c>
      <c r="F2047" s="247" t="s">
        <v>1980</v>
      </c>
      <c r="G2047" s="245"/>
      <c r="H2047" s="246" t="s">
        <v>21</v>
      </c>
      <c r="I2047" s="248"/>
      <c r="J2047" s="245"/>
      <c r="K2047" s="245"/>
      <c r="L2047" s="249"/>
      <c r="M2047" s="250"/>
      <c r="N2047" s="251"/>
      <c r="O2047" s="251"/>
      <c r="P2047" s="251"/>
      <c r="Q2047" s="251"/>
      <c r="R2047" s="251"/>
      <c r="S2047" s="251"/>
      <c r="T2047" s="252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53" t="s">
        <v>174</v>
      </c>
      <c r="AU2047" s="253" t="s">
        <v>82</v>
      </c>
      <c r="AV2047" s="13" t="s">
        <v>80</v>
      </c>
      <c r="AW2047" s="13" t="s">
        <v>34</v>
      </c>
      <c r="AX2047" s="13" t="s">
        <v>73</v>
      </c>
      <c r="AY2047" s="253" t="s">
        <v>164</v>
      </c>
    </row>
    <row r="2048" s="14" customFormat="1">
      <c r="A2048" s="14"/>
      <c r="B2048" s="254"/>
      <c r="C2048" s="255"/>
      <c r="D2048" s="240" t="s">
        <v>174</v>
      </c>
      <c r="E2048" s="256" t="s">
        <v>21</v>
      </c>
      <c r="F2048" s="257" t="s">
        <v>1981</v>
      </c>
      <c r="G2048" s="255"/>
      <c r="H2048" s="258">
        <v>15</v>
      </c>
      <c r="I2048" s="259"/>
      <c r="J2048" s="255"/>
      <c r="K2048" s="255"/>
      <c r="L2048" s="260"/>
      <c r="M2048" s="261"/>
      <c r="N2048" s="262"/>
      <c r="O2048" s="262"/>
      <c r="P2048" s="262"/>
      <c r="Q2048" s="262"/>
      <c r="R2048" s="262"/>
      <c r="S2048" s="262"/>
      <c r="T2048" s="263"/>
      <c r="U2048" s="14"/>
      <c r="V2048" s="14"/>
      <c r="W2048" s="14"/>
      <c r="X2048" s="14"/>
      <c r="Y2048" s="14"/>
      <c r="Z2048" s="14"/>
      <c r="AA2048" s="14"/>
      <c r="AB2048" s="14"/>
      <c r="AC2048" s="14"/>
      <c r="AD2048" s="14"/>
      <c r="AE2048" s="14"/>
      <c r="AT2048" s="264" t="s">
        <v>174</v>
      </c>
      <c r="AU2048" s="264" t="s">
        <v>82</v>
      </c>
      <c r="AV2048" s="14" t="s">
        <v>82</v>
      </c>
      <c r="AW2048" s="14" t="s">
        <v>34</v>
      </c>
      <c r="AX2048" s="14" t="s">
        <v>73</v>
      </c>
      <c r="AY2048" s="264" t="s">
        <v>164</v>
      </c>
    </row>
    <row r="2049" s="2" customFormat="1" ht="16.5" customHeight="1">
      <c r="A2049" s="39"/>
      <c r="B2049" s="40"/>
      <c r="C2049" s="227" t="s">
        <v>1982</v>
      </c>
      <c r="D2049" s="227" t="s">
        <v>166</v>
      </c>
      <c r="E2049" s="228" t="s">
        <v>1983</v>
      </c>
      <c r="F2049" s="229" t="s">
        <v>1984</v>
      </c>
      <c r="G2049" s="230" t="s">
        <v>253</v>
      </c>
      <c r="H2049" s="231">
        <v>20.699999999999999</v>
      </c>
      <c r="I2049" s="232"/>
      <c r="J2049" s="233">
        <f>ROUND(I2049*H2049,2)</f>
        <v>0</v>
      </c>
      <c r="K2049" s="229" t="s">
        <v>170</v>
      </c>
      <c r="L2049" s="45"/>
      <c r="M2049" s="234" t="s">
        <v>21</v>
      </c>
      <c r="N2049" s="235" t="s">
        <v>44</v>
      </c>
      <c r="O2049" s="85"/>
      <c r="P2049" s="236">
        <f>O2049*H2049</f>
        <v>0</v>
      </c>
      <c r="Q2049" s="236">
        <v>0.00116</v>
      </c>
      <c r="R2049" s="236">
        <f>Q2049*H2049</f>
        <v>0.024011999999999999</v>
      </c>
      <c r="S2049" s="236">
        <v>0</v>
      </c>
      <c r="T2049" s="237">
        <f>S2049*H2049</f>
        <v>0</v>
      </c>
      <c r="U2049" s="39"/>
      <c r="V2049" s="39"/>
      <c r="W2049" s="39"/>
      <c r="X2049" s="39"/>
      <c r="Y2049" s="39"/>
      <c r="Z2049" s="39"/>
      <c r="AA2049" s="39"/>
      <c r="AB2049" s="39"/>
      <c r="AC2049" s="39"/>
      <c r="AD2049" s="39"/>
      <c r="AE2049" s="39"/>
      <c r="AR2049" s="238" t="s">
        <v>277</v>
      </c>
      <c r="AT2049" s="238" t="s">
        <v>166</v>
      </c>
      <c r="AU2049" s="238" t="s">
        <v>82</v>
      </c>
      <c r="AY2049" s="18" t="s">
        <v>164</v>
      </c>
      <c r="BE2049" s="239">
        <f>IF(N2049="základní",J2049,0)</f>
        <v>0</v>
      </c>
      <c r="BF2049" s="239">
        <f>IF(N2049="snížená",J2049,0)</f>
        <v>0</v>
      </c>
      <c r="BG2049" s="239">
        <f>IF(N2049="zákl. přenesená",J2049,0)</f>
        <v>0</v>
      </c>
      <c r="BH2049" s="239">
        <f>IF(N2049="sníž. přenesená",J2049,0)</f>
        <v>0</v>
      </c>
      <c r="BI2049" s="239">
        <f>IF(N2049="nulová",J2049,0)</f>
        <v>0</v>
      </c>
      <c r="BJ2049" s="18" t="s">
        <v>80</v>
      </c>
      <c r="BK2049" s="239">
        <f>ROUND(I2049*H2049,2)</f>
        <v>0</v>
      </c>
      <c r="BL2049" s="18" t="s">
        <v>277</v>
      </c>
      <c r="BM2049" s="238" t="s">
        <v>1985</v>
      </c>
    </row>
    <row r="2050" s="2" customFormat="1">
      <c r="A2050" s="39"/>
      <c r="B2050" s="40"/>
      <c r="C2050" s="41"/>
      <c r="D2050" s="240" t="s">
        <v>173</v>
      </c>
      <c r="E2050" s="41"/>
      <c r="F2050" s="241" t="s">
        <v>1986</v>
      </c>
      <c r="G2050" s="41"/>
      <c r="H2050" s="41"/>
      <c r="I2050" s="147"/>
      <c r="J2050" s="41"/>
      <c r="K2050" s="41"/>
      <c r="L2050" s="45"/>
      <c r="M2050" s="242"/>
      <c r="N2050" s="243"/>
      <c r="O2050" s="85"/>
      <c r="P2050" s="85"/>
      <c r="Q2050" s="85"/>
      <c r="R2050" s="85"/>
      <c r="S2050" s="85"/>
      <c r="T2050" s="86"/>
      <c r="U2050" s="39"/>
      <c r="V2050" s="39"/>
      <c r="W2050" s="39"/>
      <c r="X2050" s="39"/>
      <c r="Y2050" s="39"/>
      <c r="Z2050" s="39"/>
      <c r="AA2050" s="39"/>
      <c r="AB2050" s="39"/>
      <c r="AC2050" s="39"/>
      <c r="AD2050" s="39"/>
      <c r="AE2050" s="39"/>
      <c r="AT2050" s="18" t="s">
        <v>173</v>
      </c>
      <c r="AU2050" s="18" t="s">
        <v>82</v>
      </c>
    </row>
    <row r="2051" s="2" customFormat="1">
      <c r="A2051" s="39"/>
      <c r="B2051" s="40"/>
      <c r="C2051" s="41"/>
      <c r="D2051" s="240" t="s">
        <v>1094</v>
      </c>
      <c r="E2051" s="41"/>
      <c r="F2051" s="275" t="s">
        <v>1967</v>
      </c>
      <c r="G2051" s="41"/>
      <c r="H2051" s="41"/>
      <c r="I2051" s="147"/>
      <c r="J2051" s="41"/>
      <c r="K2051" s="41"/>
      <c r="L2051" s="45"/>
      <c r="M2051" s="242"/>
      <c r="N2051" s="243"/>
      <c r="O2051" s="85"/>
      <c r="P2051" s="85"/>
      <c r="Q2051" s="85"/>
      <c r="R2051" s="85"/>
      <c r="S2051" s="85"/>
      <c r="T2051" s="86"/>
      <c r="U2051" s="39"/>
      <c r="V2051" s="39"/>
      <c r="W2051" s="39"/>
      <c r="X2051" s="39"/>
      <c r="Y2051" s="39"/>
      <c r="Z2051" s="39"/>
      <c r="AA2051" s="39"/>
      <c r="AB2051" s="39"/>
      <c r="AC2051" s="39"/>
      <c r="AD2051" s="39"/>
      <c r="AE2051" s="39"/>
      <c r="AT2051" s="18" t="s">
        <v>1094</v>
      </c>
      <c r="AU2051" s="18" t="s">
        <v>82</v>
      </c>
    </row>
    <row r="2052" s="13" customFormat="1">
      <c r="A2052" s="13"/>
      <c r="B2052" s="244"/>
      <c r="C2052" s="245"/>
      <c r="D2052" s="240" t="s">
        <v>174</v>
      </c>
      <c r="E2052" s="246" t="s">
        <v>21</v>
      </c>
      <c r="F2052" s="247" t="s">
        <v>1987</v>
      </c>
      <c r="G2052" s="245"/>
      <c r="H2052" s="246" t="s">
        <v>21</v>
      </c>
      <c r="I2052" s="248"/>
      <c r="J2052" s="245"/>
      <c r="K2052" s="245"/>
      <c r="L2052" s="249"/>
      <c r="M2052" s="250"/>
      <c r="N2052" s="251"/>
      <c r="O2052" s="251"/>
      <c r="P2052" s="251"/>
      <c r="Q2052" s="251"/>
      <c r="R2052" s="251"/>
      <c r="S2052" s="251"/>
      <c r="T2052" s="252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53" t="s">
        <v>174</v>
      </c>
      <c r="AU2052" s="253" t="s">
        <v>82</v>
      </c>
      <c r="AV2052" s="13" t="s">
        <v>80</v>
      </c>
      <c r="AW2052" s="13" t="s">
        <v>34</v>
      </c>
      <c r="AX2052" s="13" t="s">
        <v>73</v>
      </c>
      <c r="AY2052" s="253" t="s">
        <v>164</v>
      </c>
    </row>
    <row r="2053" s="14" customFormat="1">
      <c r="A2053" s="14"/>
      <c r="B2053" s="254"/>
      <c r="C2053" s="255"/>
      <c r="D2053" s="240" t="s">
        <v>174</v>
      </c>
      <c r="E2053" s="256" t="s">
        <v>21</v>
      </c>
      <c r="F2053" s="257" t="s">
        <v>1988</v>
      </c>
      <c r="G2053" s="255"/>
      <c r="H2053" s="258">
        <v>16.199999999999999</v>
      </c>
      <c r="I2053" s="259"/>
      <c r="J2053" s="255"/>
      <c r="K2053" s="255"/>
      <c r="L2053" s="260"/>
      <c r="M2053" s="261"/>
      <c r="N2053" s="262"/>
      <c r="O2053" s="262"/>
      <c r="P2053" s="262"/>
      <c r="Q2053" s="262"/>
      <c r="R2053" s="262"/>
      <c r="S2053" s="262"/>
      <c r="T2053" s="263"/>
      <c r="U2053" s="14"/>
      <c r="V2053" s="14"/>
      <c r="W2053" s="14"/>
      <c r="X2053" s="14"/>
      <c r="Y2053" s="14"/>
      <c r="Z2053" s="14"/>
      <c r="AA2053" s="14"/>
      <c r="AB2053" s="14"/>
      <c r="AC2053" s="14"/>
      <c r="AD2053" s="14"/>
      <c r="AE2053" s="14"/>
      <c r="AT2053" s="264" t="s">
        <v>174</v>
      </c>
      <c r="AU2053" s="264" t="s">
        <v>82</v>
      </c>
      <c r="AV2053" s="14" t="s">
        <v>82</v>
      </c>
      <c r="AW2053" s="14" t="s">
        <v>34</v>
      </c>
      <c r="AX2053" s="14" t="s">
        <v>73</v>
      </c>
      <c r="AY2053" s="264" t="s">
        <v>164</v>
      </c>
    </row>
    <row r="2054" s="13" customFormat="1">
      <c r="A2054" s="13"/>
      <c r="B2054" s="244"/>
      <c r="C2054" s="245"/>
      <c r="D2054" s="240" t="s">
        <v>174</v>
      </c>
      <c r="E2054" s="246" t="s">
        <v>21</v>
      </c>
      <c r="F2054" s="247" t="s">
        <v>1989</v>
      </c>
      <c r="G2054" s="245"/>
      <c r="H2054" s="246" t="s">
        <v>21</v>
      </c>
      <c r="I2054" s="248"/>
      <c r="J2054" s="245"/>
      <c r="K2054" s="245"/>
      <c r="L2054" s="249"/>
      <c r="M2054" s="250"/>
      <c r="N2054" s="251"/>
      <c r="O2054" s="251"/>
      <c r="P2054" s="251"/>
      <c r="Q2054" s="251"/>
      <c r="R2054" s="251"/>
      <c r="S2054" s="251"/>
      <c r="T2054" s="252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53" t="s">
        <v>174</v>
      </c>
      <c r="AU2054" s="253" t="s">
        <v>82</v>
      </c>
      <c r="AV2054" s="13" t="s">
        <v>80</v>
      </c>
      <c r="AW2054" s="13" t="s">
        <v>34</v>
      </c>
      <c r="AX2054" s="13" t="s">
        <v>73</v>
      </c>
      <c r="AY2054" s="253" t="s">
        <v>164</v>
      </c>
    </row>
    <row r="2055" s="14" customFormat="1">
      <c r="A2055" s="14"/>
      <c r="B2055" s="254"/>
      <c r="C2055" s="255"/>
      <c r="D2055" s="240" t="s">
        <v>174</v>
      </c>
      <c r="E2055" s="256" t="s">
        <v>21</v>
      </c>
      <c r="F2055" s="257" t="s">
        <v>1990</v>
      </c>
      <c r="G2055" s="255"/>
      <c r="H2055" s="258">
        <v>4.5</v>
      </c>
      <c r="I2055" s="259"/>
      <c r="J2055" s="255"/>
      <c r="K2055" s="255"/>
      <c r="L2055" s="260"/>
      <c r="M2055" s="261"/>
      <c r="N2055" s="262"/>
      <c r="O2055" s="262"/>
      <c r="P2055" s="262"/>
      <c r="Q2055" s="262"/>
      <c r="R2055" s="262"/>
      <c r="S2055" s="262"/>
      <c r="T2055" s="263"/>
      <c r="U2055" s="14"/>
      <c r="V2055" s="14"/>
      <c r="W2055" s="14"/>
      <c r="X2055" s="14"/>
      <c r="Y2055" s="14"/>
      <c r="Z2055" s="14"/>
      <c r="AA2055" s="14"/>
      <c r="AB2055" s="14"/>
      <c r="AC2055" s="14"/>
      <c r="AD2055" s="14"/>
      <c r="AE2055" s="14"/>
      <c r="AT2055" s="264" t="s">
        <v>174</v>
      </c>
      <c r="AU2055" s="264" t="s">
        <v>82</v>
      </c>
      <c r="AV2055" s="14" t="s">
        <v>82</v>
      </c>
      <c r="AW2055" s="14" t="s">
        <v>34</v>
      </c>
      <c r="AX2055" s="14" t="s">
        <v>73</v>
      </c>
      <c r="AY2055" s="264" t="s">
        <v>164</v>
      </c>
    </row>
    <row r="2056" s="2" customFormat="1" ht="16.5" customHeight="1">
      <c r="A2056" s="39"/>
      <c r="B2056" s="40"/>
      <c r="C2056" s="227" t="s">
        <v>1991</v>
      </c>
      <c r="D2056" s="227" t="s">
        <v>166</v>
      </c>
      <c r="E2056" s="228" t="s">
        <v>1992</v>
      </c>
      <c r="F2056" s="229" t="s">
        <v>1993</v>
      </c>
      <c r="G2056" s="230" t="s">
        <v>253</v>
      </c>
      <c r="H2056" s="231">
        <v>127.2</v>
      </c>
      <c r="I2056" s="232"/>
      <c r="J2056" s="233">
        <f>ROUND(I2056*H2056,2)</f>
        <v>0</v>
      </c>
      <c r="K2056" s="229" t="s">
        <v>170</v>
      </c>
      <c r="L2056" s="45"/>
      <c r="M2056" s="234" t="s">
        <v>21</v>
      </c>
      <c r="N2056" s="235" t="s">
        <v>44</v>
      </c>
      <c r="O2056" s="85"/>
      <c r="P2056" s="236">
        <f>O2056*H2056</f>
        <v>0</v>
      </c>
      <c r="Q2056" s="236">
        <v>0.00079000000000000001</v>
      </c>
      <c r="R2056" s="236">
        <f>Q2056*H2056</f>
        <v>0.10048800000000001</v>
      </c>
      <c r="S2056" s="236">
        <v>0</v>
      </c>
      <c r="T2056" s="237">
        <f>S2056*H2056</f>
        <v>0</v>
      </c>
      <c r="U2056" s="39"/>
      <c r="V2056" s="39"/>
      <c r="W2056" s="39"/>
      <c r="X2056" s="39"/>
      <c r="Y2056" s="39"/>
      <c r="Z2056" s="39"/>
      <c r="AA2056" s="39"/>
      <c r="AB2056" s="39"/>
      <c r="AC2056" s="39"/>
      <c r="AD2056" s="39"/>
      <c r="AE2056" s="39"/>
      <c r="AR2056" s="238" t="s">
        <v>277</v>
      </c>
      <c r="AT2056" s="238" t="s">
        <v>166</v>
      </c>
      <c r="AU2056" s="238" t="s">
        <v>82</v>
      </c>
      <c r="AY2056" s="18" t="s">
        <v>164</v>
      </c>
      <c r="BE2056" s="239">
        <f>IF(N2056="základní",J2056,0)</f>
        <v>0</v>
      </c>
      <c r="BF2056" s="239">
        <f>IF(N2056="snížená",J2056,0)</f>
        <v>0</v>
      </c>
      <c r="BG2056" s="239">
        <f>IF(N2056="zákl. přenesená",J2056,0)</f>
        <v>0</v>
      </c>
      <c r="BH2056" s="239">
        <f>IF(N2056="sníž. přenesená",J2056,0)</f>
        <v>0</v>
      </c>
      <c r="BI2056" s="239">
        <f>IF(N2056="nulová",J2056,0)</f>
        <v>0</v>
      </c>
      <c r="BJ2056" s="18" t="s">
        <v>80</v>
      </c>
      <c r="BK2056" s="239">
        <f>ROUND(I2056*H2056,2)</f>
        <v>0</v>
      </c>
      <c r="BL2056" s="18" t="s">
        <v>277</v>
      </c>
      <c r="BM2056" s="238" t="s">
        <v>1994</v>
      </c>
    </row>
    <row r="2057" s="2" customFormat="1">
      <c r="A2057" s="39"/>
      <c r="B2057" s="40"/>
      <c r="C2057" s="41"/>
      <c r="D2057" s="240" t="s">
        <v>173</v>
      </c>
      <c r="E2057" s="41"/>
      <c r="F2057" s="241" t="s">
        <v>1995</v>
      </c>
      <c r="G2057" s="41"/>
      <c r="H2057" s="41"/>
      <c r="I2057" s="147"/>
      <c r="J2057" s="41"/>
      <c r="K2057" s="41"/>
      <c r="L2057" s="45"/>
      <c r="M2057" s="242"/>
      <c r="N2057" s="243"/>
      <c r="O2057" s="85"/>
      <c r="P2057" s="85"/>
      <c r="Q2057" s="85"/>
      <c r="R2057" s="85"/>
      <c r="S2057" s="85"/>
      <c r="T2057" s="86"/>
      <c r="U2057" s="39"/>
      <c r="V2057" s="39"/>
      <c r="W2057" s="39"/>
      <c r="X2057" s="39"/>
      <c r="Y2057" s="39"/>
      <c r="Z2057" s="39"/>
      <c r="AA2057" s="39"/>
      <c r="AB2057" s="39"/>
      <c r="AC2057" s="39"/>
      <c r="AD2057" s="39"/>
      <c r="AE2057" s="39"/>
      <c r="AT2057" s="18" t="s">
        <v>173</v>
      </c>
      <c r="AU2057" s="18" t="s">
        <v>82</v>
      </c>
    </row>
    <row r="2058" s="2" customFormat="1">
      <c r="A2058" s="39"/>
      <c r="B2058" s="40"/>
      <c r="C2058" s="41"/>
      <c r="D2058" s="240" t="s">
        <v>191</v>
      </c>
      <c r="E2058" s="41"/>
      <c r="F2058" s="275" t="s">
        <v>1996</v>
      </c>
      <c r="G2058" s="41"/>
      <c r="H2058" s="41"/>
      <c r="I2058" s="147"/>
      <c r="J2058" s="41"/>
      <c r="K2058" s="41"/>
      <c r="L2058" s="45"/>
      <c r="M2058" s="242"/>
      <c r="N2058" s="243"/>
      <c r="O2058" s="85"/>
      <c r="P2058" s="85"/>
      <c r="Q2058" s="85"/>
      <c r="R2058" s="85"/>
      <c r="S2058" s="85"/>
      <c r="T2058" s="86"/>
      <c r="U2058" s="39"/>
      <c r="V2058" s="39"/>
      <c r="W2058" s="39"/>
      <c r="X2058" s="39"/>
      <c r="Y2058" s="39"/>
      <c r="Z2058" s="39"/>
      <c r="AA2058" s="39"/>
      <c r="AB2058" s="39"/>
      <c r="AC2058" s="39"/>
      <c r="AD2058" s="39"/>
      <c r="AE2058" s="39"/>
      <c r="AT2058" s="18" t="s">
        <v>191</v>
      </c>
      <c r="AU2058" s="18" t="s">
        <v>82</v>
      </c>
    </row>
    <row r="2059" s="2" customFormat="1">
      <c r="A2059" s="39"/>
      <c r="B2059" s="40"/>
      <c r="C2059" s="41"/>
      <c r="D2059" s="240" t="s">
        <v>1094</v>
      </c>
      <c r="E2059" s="41"/>
      <c r="F2059" s="275" t="s">
        <v>1967</v>
      </c>
      <c r="G2059" s="41"/>
      <c r="H2059" s="41"/>
      <c r="I2059" s="147"/>
      <c r="J2059" s="41"/>
      <c r="K2059" s="41"/>
      <c r="L2059" s="45"/>
      <c r="M2059" s="242"/>
      <c r="N2059" s="243"/>
      <c r="O2059" s="85"/>
      <c r="P2059" s="85"/>
      <c r="Q2059" s="85"/>
      <c r="R2059" s="85"/>
      <c r="S2059" s="85"/>
      <c r="T2059" s="86"/>
      <c r="U2059" s="39"/>
      <c r="V2059" s="39"/>
      <c r="W2059" s="39"/>
      <c r="X2059" s="39"/>
      <c r="Y2059" s="39"/>
      <c r="Z2059" s="39"/>
      <c r="AA2059" s="39"/>
      <c r="AB2059" s="39"/>
      <c r="AC2059" s="39"/>
      <c r="AD2059" s="39"/>
      <c r="AE2059" s="39"/>
      <c r="AT2059" s="18" t="s">
        <v>1094</v>
      </c>
      <c r="AU2059" s="18" t="s">
        <v>82</v>
      </c>
    </row>
    <row r="2060" s="13" customFormat="1">
      <c r="A2060" s="13"/>
      <c r="B2060" s="244"/>
      <c r="C2060" s="245"/>
      <c r="D2060" s="240" t="s">
        <v>174</v>
      </c>
      <c r="E2060" s="246" t="s">
        <v>21</v>
      </c>
      <c r="F2060" s="247" t="s">
        <v>1997</v>
      </c>
      <c r="G2060" s="245"/>
      <c r="H2060" s="246" t="s">
        <v>21</v>
      </c>
      <c r="I2060" s="248"/>
      <c r="J2060" s="245"/>
      <c r="K2060" s="245"/>
      <c r="L2060" s="249"/>
      <c r="M2060" s="250"/>
      <c r="N2060" s="251"/>
      <c r="O2060" s="251"/>
      <c r="P2060" s="251"/>
      <c r="Q2060" s="251"/>
      <c r="R2060" s="251"/>
      <c r="S2060" s="251"/>
      <c r="T2060" s="252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T2060" s="253" t="s">
        <v>174</v>
      </c>
      <c r="AU2060" s="253" t="s">
        <v>82</v>
      </c>
      <c r="AV2060" s="13" t="s">
        <v>80</v>
      </c>
      <c r="AW2060" s="13" t="s">
        <v>34</v>
      </c>
      <c r="AX2060" s="13" t="s">
        <v>73</v>
      </c>
      <c r="AY2060" s="253" t="s">
        <v>164</v>
      </c>
    </row>
    <row r="2061" s="14" customFormat="1">
      <c r="A2061" s="14"/>
      <c r="B2061" s="254"/>
      <c r="C2061" s="255"/>
      <c r="D2061" s="240" t="s">
        <v>174</v>
      </c>
      <c r="E2061" s="256" t="s">
        <v>21</v>
      </c>
      <c r="F2061" s="257" t="s">
        <v>1998</v>
      </c>
      <c r="G2061" s="255"/>
      <c r="H2061" s="258">
        <v>127.2</v>
      </c>
      <c r="I2061" s="259"/>
      <c r="J2061" s="255"/>
      <c r="K2061" s="255"/>
      <c r="L2061" s="260"/>
      <c r="M2061" s="261"/>
      <c r="N2061" s="262"/>
      <c r="O2061" s="262"/>
      <c r="P2061" s="262"/>
      <c r="Q2061" s="262"/>
      <c r="R2061" s="262"/>
      <c r="S2061" s="262"/>
      <c r="T2061" s="263"/>
      <c r="U2061" s="14"/>
      <c r="V2061" s="14"/>
      <c r="W2061" s="14"/>
      <c r="X2061" s="14"/>
      <c r="Y2061" s="14"/>
      <c r="Z2061" s="14"/>
      <c r="AA2061" s="14"/>
      <c r="AB2061" s="14"/>
      <c r="AC2061" s="14"/>
      <c r="AD2061" s="14"/>
      <c r="AE2061" s="14"/>
      <c r="AT2061" s="264" t="s">
        <v>174</v>
      </c>
      <c r="AU2061" s="264" t="s">
        <v>82</v>
      </c>
      <c r="AV2061" s="14" t="s">
        <v>82</v>
      </c>
      <c r="AW2061" s="14" t="s">
        <v>34</v>
      </c>
      <c r="AX2061" s="14" t="s">
        <v>73</v>
      </c>
      <c r="AY2061" s="264" t="s">
        <v>164</v>
      </c>
    </row>
    <row r="2062" s="2" customFormat="1" ht="21.75" customHeight="1">
      <c r="A2062" s="39"/>
      <c r="B2062" s="40"/>
      <c r="C2062" s="227" t="s">
        <v>1999</v>
      </c>
      <c r="D2062" s="227" t="s">
        <v>166</v>
      </c>
      <c r="E2062" s="228" t="s">
        <v>2000</v>
      </c>
      <c r="F2062" s="229" t="s">
        <v>2001</v>
      </c>
      <c r="G2062" s="230" t="s">
        <v>229</v>
      </c>
      <c r="H2062" s="231">
        <v>16</v>
      </c>
      <c r="I2062" s="232"/>
      <c r="J2062" s="233">
        <f>ROUND(I2062*H2062,2)</f>
        <v>0</v>
      </c>
      <c r="K2062" s="229" t="s">
        <v>170</v>
      </c>
      <c r="L2062" s="45"/>
      <c r="M2062" s="234" t="s">
        <v>21</v>
      </c>
      <c r="N2062" s="235" t="s">
        <v>44</v>
      </c>
      <c r="O2062" s="85"/>
      <c r="P2062" s="236">
        <f>O2062*H2062</f>
        <v>0</v>
      </c>
      <c r="Q2062" s="236">
        <v>0</v>
      </c>
      <c r="R2062" s="236">
        <f>Q2062*H2062</f>
        <v>0</v>
      </c>
      <c r="S2062" s="236">
        <v>0</v>
      </c>
      <c r="T2062" s="237">
        <f>S2062*H2062</f>
        <v>0</v>
      </c>
      <c r="U2062" s="39"/>
      <c r="V2062" s="39"/>
      <c r="W2062" s="39"/>
      <c r="X2062" s="39"/>
      <c r="Y2062" s="39"/>
      <c r="Z2062" s="39"/>
      <c r="AA2062" s="39"/>
      <c r="AB2062" s="39"/>
      <c r="AC2062" s="39"/>
      <c r="AD2062" s="39"/>
      <c r="AE2062" s="39"/>
      <c r="AR2062" s="238" t="s">
        <v>277</v>
      </c>
      <c r="AT2062" s="238" t="s">
        <v>166</v>
      </c>
      <c r="AU2062" s="238" t="s">
        <v>82</v>
      </c>
      <c r="AY2062" s="18" t="s">
        <v>164</v>
      </c>
      <c r="BE2062" s="239">
        <f>IF(N2062="základní",J2062,0)</f>
        <v>0</v>
      </c>
      <c r="BF2062" s="239">
        <f>IF(N2062="snížená",J2062,0)</f>
        <v>0</v>
      </c>
      <c r="BG2062" s="239">
        <f>IF(N2062="zákl. přenesená",J2062,0)</f>
        <v>0</v>
      </c>
      <c r="BH2062" s="239">
        <f>IF(N2062="sníž. přenesená",J2062,0)</f>
        <v>0</v>
      </c>
      <c r="BI2062" s="239">
        <f>IF(N2062="nulová",J2062,0)</f>
        <v>0</v>
      </c>
      <c r="BJ2062" s="18" t="s">
        <v>80</v>
      </c>
      <c r="BK2062" s="239">
        <f>ROUND(I2062*H2062,2)</f>
        <v>0</v>
      </c>
      <c r="BL2062" s="18" t="s">
        <v>277</v>
      </c>
      <c r="BM2062" s="238" t="s">
        <v>2002</v>
      </c>
    </row>
    <row r="2063" s="2" customFormat="1">
      <c r="A2063" s="39"/>
      <c r="B2063" s="40"/>
      <c r="C2063" s="41"/>
      <c r="D2063" s="240" t="s">
        <v>173</v>
      </c>
      <c r="E2063" s="41"/>
      <c r="F2063" s="241" t="s">
        <v>2001</v>
      </c>
      <c r="G2063" s="41"/>
      <c r="H2063" s="41"/>
      <c r="I2063" s="147"/>
      <c r="J2063" s="41"/>
      <c r="K2063" s="41"/>
      <c r="L2063" s="45"/>
      <c r="M2063" s="242"/>
      <c r="N2063" s="243"/>
      <c r="O2063" s="85"/>
      <c r="P2063" s="85"/>
      <c r="Q2063" s="85"/>
      <c r="R2063" s="85"/>
      <c r="S2063" s="85"/>
      <c r="T2063" s="86"/>
      <c r="U2063" s="39"/>
      <c r="V2063" s="39"/>
      <c r="W2063" s="39"/>
      <c r="X2063" s="39"/>
      <c r="Y2063" s="39"/>
      <c r="Z2063" s="39"/>
      <c r="AA2063" s="39"/>
      <c r="AB2063" s="39"/>
      <c r="AC2063" s="39"/>
      <c r="AD2063" s="39"/>
      <c r="AE2063" s="39"/>
      <c r="AT2063" s="18" t="s">
        <v>173</v>
      </c>
      <c r="AU2063" s="18" t="s">
        <v>82</v>
      </c>
    </row>
    <row r="2064" s="2" customFormat="1" ht="16.5" customHeight="1">
      <c r="A2064" s="39"/>
      <c r="B2064" s="40"/>
      <c r="C2064" s="227" t="s">
        <v>2003</v>
      </c>
      <c r="D2064" s="227" t="s">
        <v>166</v>
      </c>
      <c r="E2064" s="228" t="s">
        <v>2004</v>
      </c>
      <c r="F2064" s="229" t="s">
        <v>2005</v>
      </c>
      <c r="G2064" s="230" t="s">
        <v>253</v>
      </c>
      <c r="H2064" s="231">
        <v>19.600000000000001</v>
      </c>
      <c r="I2064" s="232"/>
      <c r="J2064" s="233">
        <f>ROUND(I2064*H2064,2)</f>
        <v>0</v>
      </c>
      <c r="K2064" s="229" t="s">
        <v>170</v>
      </c>
      <c r="L2064" s="45"/>
      <c r="M2064" s="234" t="s">
        <v>21</v>
      </c>
      <c r="N2064" s="235" t="s">
        <v>44</v>
      </c>
      <c r="O2064" s="85"/>
      <c r="P2064" s="236">
        <f>O2064*H2064</f>
        <v>0</v>
      </c>
      <c r="Q2064" s="236">
        <v>0.00089999999999999998</v>
      </c>
      <c r="R2064" s="236">
        <f>Q2064*H2064</f>
        <v>0.017639999999999999</v>
      </c>
      <c r="S2064" s="236">
        <v>0</v>
      </c>
      <c r="T2064" s="237">
        <f>S2064*H2064</f>
        <v>0</v>
      </c>
      <c r="U2064" s="39"/>
      <c r="V2064" s="39"/>
      <c r="W2064" s="39"/>
      <c r="X2064" s="39"/>
      <c r="Y2064" s="39"/>
      <c r="Z2064" s="39"/>
      <c r="AA2064" s="39"/>
      <c r="AB2064" s="39"/>
      <c r="AC2064" s="39"/>
      <c r="AD2064" s="39"/>
      <c r="AE2064" s="39"/>
      <c r="AR2064" s="238" t="s">
        <v>277</v>
      </c>
      <c r="AT2064" s="238" t="s">
        <v>166</v>
      </c>
      <c r="AU2064" s="238" t="s">
        <v>82</v>
      </c>
      <c r="AY2064" s="18" t="s">
        <v>164</v>
      </c>
      <c r="BE2064" s="239">
        <f>IF(N2064="základní",J2064,0)</f>
        <v>0</v>
      </c>
      <c r="BF2064" s="239">
        <f>IF(N2064="snížená",J2064,0)</f>
        <v>0</v>
      </c>
      <c r="BG2064" s="239">
        <f>IF(N2064="zákl. přenesená",J2064,0)</f>
        <v>0</v>
      </c>
      <c r="BH2064" s="239">
        <f>IF(N2064="sníž. přenesená",J2064,0)</f>
        <v>0</v>
      </c>
      <c r="BI2064" s="239">
        <f>IF(N2064="nulová",J2064,0)</f>
        <v>0</v>
      </c>
      <c r="BJ2064" s="18" t="s">
        <v>80</v>
      </c>
      <c r="BK2064" s="239">
        <f>ROUND(I2064*H2064,2)</f>
        <v>0</v>
      </c>
      <c r="BL2064" s="18" t="s">
        <v>277</v>
      </c>
      <c r="BM2064" s="238" t="s">
        <v>2006</v>
      </c>
    </row>
    <row r="2065" s="2" customFormat="1">
      <c r="A2065" s="39"/>
      <c r="B2065" s="40"/>
      <c r="C2065" s="41"/>
      <c r="D2065" s="240" t="s">
        <v>173</v>
      </c>
      <c r="E2065" s="41"/>
      <c r="F2065" s="241" t="s">
        <v>2007</v>
      </c>
      <c r="G2065" s="41"/>
      <c r="H2065" s="41"/>
      <c r="I2065" s="147"/>
      <c r="J2065" s="41"/>
      <c r="K2065" s="41"/>
      <c r="L2065" s="45"/>
      <c r="M2065" s="242"/>
      <c r="N2065" s="243"/>
      <c r="O2065" s="85"/>
      <c r="P2065" s="85"/>
      <c r="Q2065" s="85"/>
      <c r="R2065" s="85"/>
      <c r="S2065" s="85"/>
      <c r="T2065" s="86"/>
      <c r="U2065" s="39"/>
      <c r="V2065" s="39"/>
      <c r="W2065" s="39"/>
      <c r="X2065" s="39"/>
      <c r="Y2065" s="39"/>
      <c r="Z2065" s="39"/>
      <c r="AA2065" s="39"/>
      <c r="AB2065" s="39"/>
      <c r="AC2065" s="39"/>
      <c r="AD2065" s="39"/>
      <c r="AE2065" s="39"/>
      <c r="AT2065" s="18" t="s">
        <v>173</v>
      </c>
      <c r="AU2065" s="18" t="s">
        <v>82</v>
      </c>
    </row>
    <row r="2066" s="2" customFormat="1">
      <c r="A2066" s="39"/>
      <c r="B2066" s="40"/>
      <c r="C2066" s="41"/>
      <c r="D2066" s="240" t="s">
        <v>1094</v>
      </c>
      <c r="E2066" s="41"/>
      <c r="F2066" s="275" t="s">
        <v>1967</v>
      </c>
      <c r="G2066" s="41"/>
      <c r="H2066" s="41"/>
      <c r="I2066" s="147"/>
      <c r="J2066" s="41"/>
      <c r="K2066" s="41"/>
      <c r="L2066" s="45"/>
      <c r="M2066" s="242"/>
      <c r="N2066" s="243"/>
      <c r="O2066" s="85"/>
      <c r="P2066" s="85"/>
      <c r="Q2066" s="85"/>
      <c r="R2066" s="85"/>
      <c r="S2066" s="85"/>
      <c r="T2066" s="86"/>
      <c r="U2066" s="39"/>
      <c r="V2066" s="39"/>
      <c r="W2066" s="39"/>
      <c r="X2066" s="39"/>
      <c r="Y2066" s="39"/>
      <c r="Z2066" s="39"/>
      <c r="AA2066" s="39"/>
      <c r="AB2066" s="39"/>
      <c r="AC2066" s="39"/>
      <c r="AD2066" s="39"/>
      <c r="AE2066" s="39"/>
      <c r="AT2066" s="18" t="s">
        <v>1094</v>
      </c>
      <c r="AU2066" s="18" t="s">
        <v>82</v>
      </c>
    </row>
    <row r="2067" s="13" customFormat="1">
      <c r="A2067" s="13"/>
      <c r="B2067" s="244"/>
      <c r="C2067" s="245"/>
      <c r="D2067" s="240" t="s">
        <v>174</v>
      </c>
      <c r="E2067" s="246" t="s">
        <v>21</v>
      </c>
      <c r="F2067" s="247" t="s">
        <v>2008</v>
      </c>
      <c r="G2067" s="245"/>
      <c r="H2067" s="246" t="s">
        <v>21</v>
      </c>
      <c r="I2067" s="248"/>
      <c r="J2067" s="245"/>
      <c r="K2067" s="245"/>
      <c r="L2067" s="249"/>
      <c r="M2067" s="250"/>
      <c r="N2067" s="251"/>
      <c r="O2067" s="251"/>
      <c r="P2067" s="251"/>
      <c r="Q2067" s="251"/>
      <c r="R2067" s="251"/>
      <c r="S2067" s="251"/>
      <c r="T2067" s="252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T2067" s="253" t="s">
        <v>174</v>
      </c>
      <c r="AU2067" s="253" t="s">
        <v>82</v>
      </c>
      <c r="AV2067" s="13" t="s">
        <v>80</v>
      </c>
      <c r="AW2067" s="13" t="s">
        <v>34</v>
      </c>
      <c r="AX2067" s="13" t="s">
        <v>73</v>
      </c>
      <c r="AY2067" s="253" t="s">
        <v>164</v>
      </c>
    </row>
    <row r="2068" s="14" customFormat="1">
      <c r="A2068" s="14"/>
      <c r="B2068" s="254"/>
      <c r="C2068" s="255"/>
      <c r="D2068" s="240" t="s">
        <v>174</v>
      </c>
      <c r="E2068" s="256" t="s">
        <v>21</v>
      </c>
      <c r="F2068" s="257" t="s">
        <v>2009</v>
      </c>
      <c r="G2068" s="255"/>
      <c r="H2068" s="258">
        <v>19.600000000000001</v>
      </c>
      <c r="I2068" s="259"/>
      <c r="J2068" s="255"/>
      <c r="K2068" s="255"/>
      <c r="L2068" s="260"/>
      <c r="M2068" s="261"/>
      <c r="N2068" s="262"/>
      <c r="O2068" s="262"/>
      <c r="P2068" s="262"/>
      <c r="Q2068" s="262"/>
      <c r="R2068" s="262"/>
      <c r="S2068" s="262"/>
      <c r="T2068" s="263"/>
      <c r="U2068" s="14"/>
      <c r="V2068" s="14"/>
      <c r="W2068" s="14"/>
      <c r="X2068" s="14"/>
      <c r="Y2068" s="14"/>
      <c r="Z2068" s="14"/>
      <c r="AA2068" s="14"/>
      <c r="AB2068" s="14"/>
      <c r="AC2068" s="14"/>
      <c r="AD2068" s="14"/>
      <c r="AE2068" s="14"/>
      <c r="AT2068" s="264" t="s">
        <v>174</v>
      </c>
      <c r="AU2068" s="264" t="s">
        <v>82</v>
      </c>
      <c r="AV2068" s="14" t="s">
        <v>82</v>
      </c>
      <c r="AW2068" s="14" t="s">
        <v>34</v>
      </c>
      <c r="AX2068" s="14" t="s">
        <v>73</v>
      </c>
      <c r="AY2068" s="264" t="s">
        <v>164</v>
      </c>
    </row>
    <row r="2069" s="2" customFormat="1" ht="16.5" customHeight="1">
      <c r="A2069" s="39"/>
      <c r="B2069" s="40"/>
      <c r="C2069" s="227" t="s">
        <v>2010</v>
      </c>
      <c r="D2069" s="227" t="s">
        <v>166</v>
      </c>
      <c r="E2069" s="228" t="s">
        <v>2011</v>
      </c>
      <c r="F2069" s="229" t="s">
        <v>2012</v>
      </c>
      <c r="G2069" s="230" t="s">
        <v>253</v>
      </c>
      <c r="H2069" s="231">
        <v>35.200000000000003</v>
      </c>
      <c r="I2069" s="232"/>
      <c r="J2069" s="233">
        <f>ROUND(I2069*H2069,2)</f>
        <v>0</v>
      </c>
      <c r="K2069" s="229" t="s">
        <v>170</v>
      </c>
      <c r="L2069" s="45"/>
      <c r="M2069" s="234" t="s">
        <v>21</v>
      </c>
      <c r="N2069" s="235" t="s">
        <v>44</v>
      </c>
      <c r="O2069" s="85"/>
      <c r="P2069" s="236">
        <f>O2069*H2069</f>
        <v>0</v>
      </c>
      <c r="Q2069" s="236">
        <v>0.00091</v>
      </c>
      <c r="R2069" s="236">
        <f>Q2069*H2069</f>
        <v>0.032032000000000005</v>
      </c>
      <c r="S2069" s="236">
        <v>0</v>
      </c>
      <c r="T2069" s="237">
        <f>S2069*H2069</f>
        <v>0</v>
      </c>
      <c r="U2069" s="39"/>
      <c r="V2069" s="39"/>
      <c r="W2069" s="39"/>
      <c r="X2069" s="39"/>
      <c r="Y2069" s="39"/>
      <c r="Z2069" s="39"/>
      <c r="AA2069" s="39"/>
      <c r="AB2069" s="39"/>
      <c r="AC2069" s="39"/>
      <c r="AD2069" s="39"/>
      <c r="AE2069" s="39"/>
      <c r="AR2069" s="238" t="s">
        <v>277</v>
      </c>
      <c r="AT2069" s="238" t="s">
        <v>166</v>
      </c>
      <c r="AU2069" s="238" t="s">
        <v>82</v>
      </c>
      <c r="AY2069" s="18" t="s">
        <v>164</v>
      </c>
      <c r="BE2069" s="239">
        <f>IF(N2069="základní",J2069,0)</f>
        <v>0</v>
      </c>
      <c r="BF2069" s="239">
        <f>IF(N2069="snížená",J2069,0)</f>
        <v>0</v>
      </c>
      <c r="BG2069" s="239">
        <f>IF(N2069="zákl. přenesená",J2069,0)</f>
        <v>0</v>
      </c>
      <c r="BH2069" s="239">
        <f>IF(N2069="sníž. přenesená",J2069,0)</f>
        <v>0</v>
      </c>
      <c r="BI2069" s="239">
        <f>IF(N2069="nulová",J2069,0)</f>
        <v>0</v>
      </c>
      <c r="BJ2069" s="18" t="s">
        <v>80</v>
      </c>
      <c r="BK2069" s="239">
        <f>ROUND(I2069*H2069,2)</f>
        <v>0</v>
      </c>
      <c r="BL2069" s="18" t="s">
        <v>277</v>
      </c>
      <c r="BM2069" s="238" t="s">
        <v>2013</v>
      </c>
    </row>
    <row r="2070" s="2" customFormat="1">
      <c r="A2070" s="39"/>
      <c r="B2070" s="40"/>
      <c r="C2070" s="41"/>
      <c r="D2070" s="240" t="s">
        <v>173</v>
      </c>
      <c r="E2070" s="41"/>
      <c r="F2070" s="241" t="s">
        <v>2014</v>
      </c>
      <c r="G2070" s="41"/>
      <c r="H2070" s="41"/>
      <c r="I2070" s="147"/>
      <c r="J2070" s="41"/>
      <c r="K2070" s="41"/>
      <c r="L2070" s="45"/>
      <c r="M2070" s="242"/>
      <c r="N2070" s="243"/>
      <c r="O2070" s="85"/>
      <c r="P2070" s="85"/>
      <c r="Q2070" s="85"/>
      <c r="R2070" s="85"/>
      <c r="S2070" s="85"/>
      <c r="T2070" s="86"/>
      <c r="U2070" s="39"/>
      <c r="V2070" s="39"/>
      <c r="W2070" s="39"/>
      <c r="X2070" s="39"/>
      <c r="Y2070" s="39"/>
      <c r="Z2070" s="39"/>
      <c r="AA2070" s="39"/>
      <c r="AB2070" s="39"/>
      <c r="AC2070" s="39"/>
      <c r="AD2070" s="39"/>
      <c r="AE2070" s="39"/>
      <c r="AT2070" s="18" t="s">
        <v>173</v>
      </c>
      <c r="AU2070" s="18" t="s">
        <v>82</v>
      </c>
    </row>
    <row r="2071" s="2" customFormat="1">
      <c r="A2071" s="39"/>
      <c r="B2071" s="40"/>
      <c r="C2071" s="41"/>
      <c r="D2071" s="240" t="s">
        <v>1094</v>
      </c>
      <c r="E2071" s="41"/>
      <c r="F2071" s="275" t="s">
        <v>1967</v>
      </c>
      <c r="G2071" s="41"/>
      <c r="H2071" s="41"/>
      <c r="I2071" s="147"/>
      <c r="J2071" s="41"/>
      <c r="K2071" s="41"/>
      <c r="L2071" s="45"/>
      <c r="M2071" s="242"/>
      <c r="N2071" s="243"/>
      <c r="O2071" s="85"/>
      <c r="P2071" s="85"/>
      <c r="Q2071" s="85"/>
      <c r="R2071" s="85"/>
      <c r="S2071" s="85"/>
      <c r="T2071" s="86"/>
      <c r="U2071" s="39"/>
      <c r="V2071" s="39"/>
      <c r="W2071" s="39"/>
      <c r="X2071" s="39"/>
      <c r="Y2071" s="39"/>
      <c r="Z2071" s="39"/>
      <c r="AA2071" s="39"/>
      <c r="AB2071" s="39"/>
      <c r="AC2071" s="39"/>
      <c r="AD2071" s="39"/>
      <c r="AE2071" s="39"/>
      <c r="AT2071" s="18" t="s">
        <v>1094</v>
      </c>
      <c r="AU2071" s="18" t="s">
        <v>82</v>
      </c>
    </row>
    <row r="2072" s="13" customFormat="1">
      <c r="A2072" s="13"/>
      <c r="B2072" s="244"/>
      <c r="C2072" s="245"/>
      <c r="D2072" s="240" t="s">
        <v>174</v>
      </c>
      <c r="E2072" s="246" t="s">
        <v>21</v>
      </c>
      <c r="F2072" s="247" t="s">
        <v>2015</v>
      </c>
      <c r="G2072" s="245"/>
      <c r="H2072" s="246" t="s">
        <v>21</v>
      </c>
      <c r="I2072" s="248"/>
      <c r="J2072" s="245"/>
      <c r="K2072" s="245"/>
      <c r="L2072" s="249"/>
      <c r="M2072" s="250"/>
      <c r="N2072" s="251"/>
      <c r="O2072" s="251"/>
      <c r="P2072" s="251"/>
      <c r="Q2072" s="251"/>
      <c r="R2072" s="251"/>
      <c r="S2072" s="251"/>
      <c r="T2072" s="252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T2072" s="253" t="s">
        <v>174</v>
      </c>
      <c r="AU2072" s="253" t="s">
        <v>82</v>
      </c>
      <c r="AV2072" s="13" t="s">
        <v>80</v>
      </c>
      <c r="AW2072" s="13" t="s">
        <v>34</v>
      </c>
      <c r="AX2072" s="13" t="s">
        <v>73</v>
      </c>
      <c r="AY2072" s="253" t="s">
        <v>164</v>
      </c>
    </row>
    <row r="2073" s="14" customFormat="1">
      <c r="A2073" s="14"/>
      <c r="B2073" s="254"/>
      <c r="C2073" s="255"/>
      <c r="D2073" s="240" t="s">
        <v>174</v>
      </c>
      <c r="E2073" s="256" t="s">
        <v>21</v>
      </c>
      <c r="F2073" s="257" t="s">
        <v>2016</v>
      </c>
      <c r="G2073" s="255"/>
      <c r="H2073" s="258">
        <v>35.200000000000003</v>
      </c>
      <c r="I2073" s="259"/>
      <c r="J2073" s="255"/>
      <c r="K2073" s="255"/>
      <c r="L2073" s="260"/>
      <c r="M2073" s="261"/>
      <c r="N2073" s="262"/>
      <c r="O2073" s="262"/>
      <c r="P2073" s="262"/>
      <c r="Q2073" s="262"/>
      <c r="R2073" s="262"/>
      <c r="S2073" s="262"/>
      <c r="T2073" s="263"/>
      <c r="U2073" s="14"/>
      <c r="V2073" s="14"/>
      <c r="W2073" s="14"/>
      <c r="X2073" s="14"/>
      <c r="Y2073" s="14"/>
      <c r="Z2073" s="14"/>
      <c r="AA2073" s="14"/>
      <c r="AB2073" s="14"/>
      <c r="AC2073" s="14"/>
      <c r="AD2073" s="14"/>
      <c r="AE2073" s="14"/>
      <c r="AT2073" s="264" t="s">
        <v>174</v>
      </c>
      <c r="AU2073" s="264" t="s">
        <v>82</v>
      </c>
      <c r="AV2073" s="14" t="s">
        <v>82</v>
      </c>
      <c r="AW2073" s="14" t="s">
        <v>34</v>
      </c>
      <c r="AX2073" s="14" t="s">
        <v>73</v>
      </c>
      <c r="AY2073" s="264" t="s">
        <v>164</v>
      </c>
    </row>
    <row r="2074" s="2" customFormat="1" ht="16.5" customHeight="1">
      <c r="A2074" s="39"/>
      <c r="B2074" s="40"/>
      <c r="C2074" s="227" t="s">
        <v>2017</v>
      </c>
      <c r="D2074" s="227" t="s">
        <v>166</v>
      </c>
      <c r="E2074" s="228" t="s">
        <v>2018</v>
      </c>
      <c r="F2074" s="229" t="s">
        <v>2019</v>
      </c>
      <c r="G2074" s="230" t="s">
        <v>253</v>
      </c>
      <c r="H2074" s="231">
        <v>38.600000000000001</v>
      </c>
      <c r="I2074" s="232"/>
      <c r="J2074" s="233">
        <f>ROUND(I2074*H2074,2)</f>
        <v>0</v>
      </c>
      <c r="K2074" s="229" t="s">
        <v>170</v>
      </c>
      <c r="L2074" s="45"/>
      <c r="M2074" s="234" t="s">
        <v>21</v>
      </c>
      <c r="N2074" s="235" t="s">
        <v>44</v>
      </c>
      <c r="O2074" s="85"/>
      <c r="P2074" s="236">
        <f>O2074*H2074</f>
        <v>0</v>
      </c>
      <c r="Q2074" s="236">
        <v>0.00092000000000000003</v>
      </c>
      <c r="R2074" s="236">
        <f>Q2074*H2074</f>
        <v>0.035512000000000002</v>
      </c>
      <c r="S2074" s="236">
        <v>0</v>
      </c>
      <c r="T2074" s="237">
        <f>S2074*H2074</f>
        <v>0</v>
      </c>
      <c r="U2074" s="39"/>
      <c r="V2074" s="39"/>
      <c r="W2074" s="39"/>
      <c r="X2074" s="39"/>
      <c r="Y2074" s="39"/>
      <c r="Z2074" s="39"/>
      <c r="AA2074" s="39"/>
      <c r="AB2074" s="39"/>
      <c r="AC2074" s="39"/>
      <c r="AD2074" s="39"/>
      <c r="AE2074" s="39"/>
      <c r="AR2074" s="238" t="s">
        <v>277</v>
      </c>
      <c r="AT2074" s="238" t="s">
        <v>166</v>
      </c>
      <c r="AU2074" s="238" t="s">
        <v>82</v>
      </c>
      <c r="AY2074" s="18" t="s">
        <v>164</v>
      </c>
      <c r="BE2074" s="239">
        <f>IF(N2074="základní",J2074,0)</f>
        <v>0</v>
      </c>
      <c r="BF2074" s="239">
        <f>IF(N2074="snížená",J2074,0)</f>
        <v>0</v>
      </c>
      <c r="BG2074" s="239">
        <f>IF(N2074="zákl. přenesená",J2074,0)</f>
        <v>0</v>
      </c>
      <c r="BH2074" s="239">
        <f>IF(N2074="sníž. přenesená",J2074,0)</f>
        <v>0</v>
      </c>
      <c r="BI2074" s="239">
        <f>IF(N2074="nulová",J2074,0)</f>
        <v>0</v>
      </c>
      <c r="BJ2074" s="18" t="s">
        <v>80</v>
      </c>
      <c r="BK2074" s="239">
        <f>ROUND(I2074*H2074,2)</f>
        <v>0</v>
      </c>
      <c r="BL2074" s="18" t="s">
        <v>277</v>
      </c>
      <c r="BM2074" s="238" t="s">
        <v>2020</v>
      </c>
    </row>
    <row r="2075" s="2" customFormat="1">
      <c r="A2075" s="39"/>
      <c r="B2075" s="40"/>
      <c r="C2075" s="41"/>
      <c r="D2075" s="240" t="s">
        <v>173</v>
      </c>
      <c r="E2075" s="41"/>
      <c r="F2075" s="241" t="s">
        <v>2021</v>
      </c>
      <c r="G2075" s="41"/>
      <c r="H2075" s="41"/>
      <c r="I2075" s="147"/>
      <c r="J2075" s="41"/>
      <c r="K2075" s="41"/>
      <c r="L2075" s="45"/>
      <c r="M2075" s="242"/>
      <c r="N2075" s="243"/>
      <c r="O2075" s="85"/>
      <c r="P2075" s="85"/>
      <c r="Q2075" s="85"/>
      <c r="R2075" s="85"/>
      <c r="S2075" s="85"/>
      <c r="T2075" s="86"/>
      <c r="U2075" s="39"/>
      <c r="V2075" s="39"/>
      <c r="W2075" s="39"/>
      <c r="X2075" s="39"/>
      <c r="Y2075" s="39"/>
      <c r="Z2075" s="39"/>
      <c r="AA2075" s="39"/>
      <c r="AB2075" s="39"/>
      <c r="AC2075" s="39"/>
      <c r="AD2075" s="39"/>
      <c r="AE2075" s="39"/>
      <c r="AT2075" s="18" t="s">
        <v>173</v>
      </c>
      <c r="AU2075" s="18" t="s">
        <v>82</v>
      </c>
    </row>
    <row r="2076" s="2" customFormat="1">
      <c r="A2076" s="39"/>
      <c r="B2076" s="40"/>
      <c r="C2076" s="41"/>
      <c r="D2076" s="240" t="s">
        <v>1094</v>
      </c>
      <c r="E2076" s="41"/>
      <c r="F2076" s="275" t="s">
        <v>1967</v>
      </c>
      <c r="G2076" s="41"/>
      <c r="H2076" s="41"/>
      <c r="I2076" s="147"/>
      <c r="J2076" s="41"/>
      <c r="K2076" s="41"/>
      <c r="L2076" s="45"/>
      <c r="M2076" s="242"/>
      <c r="N2076" s="243"/>
      <c r="O2076" s="85"/>
      <c r="P2076" s="85"/>
      <c r="Q2076" s="85"/>
      <c r="R2076" s="85"/>
      <c r="S2076" s="85"/>
      <c r="T2076" s="86"/>
      <c r="U2076" s="39"/>
      <c r="V2076" s="39"/>
      <c r="W2076" s="39"/>
      <c r="X2076" s="39"/>
      <c r="Y2076" s="39"/>
      <c r="Z2076" s="39"/>
      <c r="AA2076" s="39"/>
      <c r="AB2076" s="39"/>
      <c r="AC2076" s="39"/>
      <c r="AD2076" s="39"/>
      <c r="AE2076" s="39"/>
      <c r="AT2076" s="18" t="s">
        <v>1094</v>
      </c>
      <c r="AU2076" s="18" t="s">
        <v>82</v>
      </c>
    </row>
    <row r="2077" s="13" customFormat="1">
      <c r="A2077" s="13"/>
      <c r="B2077" s="244"/>
      <c r="C2077" s="245"/>
      <c r="D2077" s="240" t="s">
        <v>174</v>
      </c>
      <c r="E2077" s="246" t="s">
        <v>21</v>
      </c>
      <c r="F2077" s="247" t="s">
        <v>2022</v>
      </c>
      <c r="G2077" s="245"/>
      <c r="H2077" s="246" t="s">
        <v>21</v>
      </c>
      <c r="I2077" s="248"/>
      <c r="J2077" s="245"/>
      <c r="K2077" s="245"/>
      <c r="L2077" s="249"/>
      <c r="M2077" s="250"/>
      <c r="N2077" s="251"/>
      <c r="O2077" s="251"/>
      <c r="P2077" s="251"/>
      <c r="Q2077" s="251"/>
      <c r="R2077" s="251"/>
      <c r="S2077" s="251"/>
      <c r="T2077" s="252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53" t="s">
        <v>174</v>
      </c>
      <c r="AU2077" s="253" t="s">
        <v>82</v>
      </c>
      <c r="AV2077" s="13" t="s">
        <v>80</v>
      </c>
      <c r="AW2077" s="13" t="s">
        <v>34</v>
      </c>
      <c r="AX2077" s="13" t="s">
        <v>73</v>
      </c>
      <c r="AY2077" s="253" t="s">
        <v>164</v>
      </c>
    </row>
    <row r="2078" s="14" customFormat="1">
      <c r="A2078" s="14"/>
      <c r="B2078" s="254"/>
      <c r="C2078" s="255"/>
      <c r="D2078" s="240" t="s">
        <v>174</v>
      </c>
      <c r="E2078" s="256" t="s">
        <v>21</v>
      </c>
      <c r="F2078" s="257" t="s">
        <v>2023</v>
      </c>
      <c r="G2078" s="255"/>
      <c r="H2078" s="258">
        <v>38.600000000000001</v>
      </c>
      <c r="I2078" s="259"/>
      <c r="J2078" s="255"/>
      <c r="K2078" s="255"/>
      <c r="L2078" s="260"/>
      <c r="M2078" s="261"/>
      <c r="N2078" s="262"/>
      <c r="O2078" s="262"/>
      <c r="P2078" s="262"/>
      <c r="Q2078" s="262"/>
      <c r="R2078" s="262"/>
      <c r="S2078" s="262"/>
      <c r="T2078" s="263"/>
      <c r="U2078" s="14"/>
      <c r="V2078" s="14"/>
      <c r="W2078" s="14"/>
      <c r="X2078" s="14"/>
      <c r="Y2078" s="14"/>
      <c r="Z2078" s="14"/>
      <c r="AA2078" s="14"/>
      <c r="AB2078" s="14"/>
      <c r="AC2078" s="14"/>
      <c r="AD2078" s="14"/>
      <c r="AE2078" s="14"/>
      <c r="AT2078" s="264" t="s">
        <v>174</v>
      </c>
      <c r="AU2078" s="264" t="s">
        <v>82</v>
      </c>
      <c r="AV2078" s="14" t="s">
        <v>82</v>
      </c>
      <c r="AW2078" s="14" t="s">
        <v>34</v>
      </c>
      <c r="AX2078" s="14" t="s">
        <v>73</v>
      </c>
      <c r="AY2078" s="264" t="s">
        <v>164</v>
      </c>
    </row>
    <row r="2079" s="2" customFormat="1" ht="16.5" customHeight="1">
      <c r="A2079" s="39"/>
      <c r="B2079" s="40"/>
      <c r="C2079" s="227" t="s">
        <v>2024</v>
      </c>
      <c r="D2079" s="227" t="s">
        <v>166</v>
      </c>
      <c r="E2079" s="228" t="s">
        <v>2025</v>
      </c>
      <c r="F2079" s="229" t="s">
        <v>2026</v>
      </c>
      <c r="G2079" s="230" t="s">
        <v>253</v>
      </c>
      <c r="H2079" s="231">
        <v>2</v>
      </c>
      <c r="I2079" s="232"/>
      <c r="J2079" s="233">
        <f>ROUND(I2079*H2079,2)</f>
        <v>0</v>
      </c>
      <c r="K2079" s="229" t="s">
        <v>170</v>
      </c>
      <c r="L2079" s="45"/>
      <c r="M2079" s="234" t="s">
        <v>21</v>
      </c>
      <c r="N2079" s="235" t="s">
        <v>44</v>
      </c>
      <c r="O2079" s="85"/>
      <c r="P2079" s="236">
        <f>O2079*H2079</f>
        <v>0</v>
      </c>
      <c r="Q2079" s="236">
        <v>0.00115</v>
      </c>
      <c r="R2079" s="236">
        <f>Q2079*H2079</f>
        <v>0.0023</v>
      </c>
      <c r="S2079" s="236">
        <v>0</v>
      </c>
      <c r="T2079" s="237">
        <f>S2079*H2079</f>
        <v>0</v>
      </c>
      <c r="U2079" s="39"/>
      <c r="V2079" s="39"/>
      <c r="W2079" s="39"/>
      <c r="X2079" s="39"/>
      <c r="Y2079" s="39"/>
      <c r="Z2079" s="39"/>
      <c r="AA2079" s="39"/>
      <c r="AB2079" s="39"/>
      <c r="AC2079" s="39"/>
      <c r="AD2079" s="39"/>
      <c r="AE2079" s="39"/>
      <c r="AR2079" s="238" t="s">
        <v>277</v>
      </c>
      <c r="AT2079" s="238" t="s">
        <v>166</v>
      </c>
      <c r="AU2079" s="238" t="s">
        <v>82</v>
      </c>
      <c r="AY2079" s="18" t="s">
        <v>164</v>
      </c>
      <c r="BE2079" s="239">
        <f>IF(N2079="základní",J2079,0)</f>
        <v>0</v>
      </c>
      <c r="BF2079" s="239">
        <f>IF(N2079="snížená",J2079,0)</f>
        <v>0</v>
      </c>
      <c r="BG2079" s="239">
        <f>IF(N2079="zákl. přenesená",J2079,0)</f>
        <v>0</v>
      </c>
      <c r="BH2079" s="239">
        <f>IF(N2079="sníž. přenesená",J2079,0)</f>
        <v>0</v>
      </c>
      <c r="BI2079" s="239">
        <f>IF(N2079="nulová",J2079,0)</f>
        <v>0</v>
      </c>
      <c r="BJ2079" s="18" t="s">
        <v>80</v>
      </c>
      <c r="BK2079" s="239">
        <f>ROUND(I2079*H2079,2)</f>
        <v>0</v>
      </c>
      <c r="BL2079" s="18" t="s">
        <v>277</v>
      </c>
      <c r="BM2079" s="238" t="s">
        <v>2027</v>
      </c>
    </row>
    <row r="2080" s="2" customFormat="1">
      <c r="A2080" s="39"/>
      <c r="B2080" s="40"/>
      <c r="C2080" s="41"/>
      <c r="D2080" s="240" t="s">
        <v>173</v>
      </c>
      <c r="E2080" s="41"/>
      <c r="F2080" s="241" t="s">
        <v>2026</v>
      </c>
      <c r="G2080" s="41"/>
      <c r="H2080" s="41"/>
      <c r="I2080" s="147"/>
      <c r="J2080" s="41"/>
      <c r="K2080" s="41"/>
      <c r="L2080" s="45"/>
      <c r="M2080" s="242"/>
      <c r="N2080" s="243"/>
      <c r="O2080" s="85"/>
      <c r="P2080" s="85"/>
      <c r="Q2080" s="85"/>
      <c r="R2080" s="85"/>
      <c r="S2080" s="85"/>
      <c r="T2080" s="86"/>
      <c r="U2080" s="39"/>
      <c r="V2080" s="39"/>
      <c r="W2080" s="39"/>
      <c r="X2080" s="39"/>
      <c r="Y2080" s="39"/>
      <c r="Z2080" s="39"/>
      <c r="AA2080" s="39"/>
      <c r="AB2080" s="39"/>
      <c r="AC2080" s="39"/>
      <c r="AD2080" s="39"/>
      <c r="AE2080" s="39"/>
      <c r="AT2080" s="18" t="s">
        <v>173</v>
      </c>
      <c r="AU2080" s="18" t="s">
        <v>82</v>
      </c>
    </row>
    <row r="2081" s="2" customFormat="1" ht="16.5" customHeight="1">
      <c r="A2081" s="39"/>
      <c r="B2081" s="40"/>
      <c r="C2081" s="227" t="s">
        <v>2028</v>
      </c>
      <c r="D2081" s="227" t="s">
        <v>166</v>
      </c>
      <c r="E2081" s="228" t="s">
        <v>2029</v>
      </c>
      <c r="F2081" s="229" t="s">
        <v>2030</v>
      </c>
      <c r="G2081" s="230" t="s">
        <v>253</v>
      </c>
      <c r="H2081" s="231">
        <v>1.6000000000000001</v>
      </c>
      <c r="I2081" s="232"/>
      <c r="J2081" s="233">
        <f>ROUND(I2081*H2081,2)</f>
        <v>0</v>
      </c>
      <c r="K2081" s="229" t="s">
        <v>170</v>
      </c>
      <c r="L2081" s="45"/>
      <c r="M2081" s="234" t="s">
        <v>21</v>
      </c>
      <c r="N2081" s="235" t="s">
        <v>44</v>
      </c>
      <c r="O2081" s="85"/>
      <c r="P2081" s="236">
        <f>O2081*H2081</f>
        <v>0</v>
      </c>
      <c r="Q2081" s="236">
        <v>0.0013799999999999999</v>
      </c>
      <c r="R2081" s="236">
        <f>Q2081*H2081</f>
        <v>0.0022079999999999999</v>
      </c>
      <c r="S2081" s="236">
        <v>0</v>
      </c>
      <c r="T2081" s="237">
        <f>S2081*H2081</f>
        <v>0</v>
      </c>
      <c r="U2081" s="39"/>
      <c r="V2081" s="39"/>
      <c r="W2081" s="39"/>
      <c r="X2081" s="39"/>
      <c r="Y2081" s="39"/>
      <c r="Z2081" s="39"/>
      <c r="AA2081" s="39"/>
      <c r="AB2081" s="39"/>
      <c r="AC2081" s="39"/>
      <c r="AD2081" s="39"/>
      <c r="AE2081" s="39"/>
      <c r="AR2081" s="238" t="s">
        <v>277</v>
      </c>
      <c r="AT2081" s="238" t="s">
        <v>166</v>
      </c>
      <c r="AU2081" s="238" t="s">
        <v>82</v>
      </c>
      <c r="AY2081" s="18" t="s">
        <v>164</v>
      </c>
      <c r="BE2081" s="239">
        <f>IF(N2081="základní",J2081,0)</f>
        <v>0</v>
      </c>
      <c r="BF2081" s="239">
        <f>IF(N2081="snížená",J2081,0)</f>
        <v>0</v>
      </c>
      <c r="BG2081" s="239">
        <f>IF(N2081="zákl. přenesená",J2081,0)</f>
        <v>0</v>
      </c>
      <c r="BH2081" s="239">
        <f>IF(N2081="sníž. přenesená",J2081,0)</f>
        <v>0</v>
      </c>
      <c r="BI2081" s="239">
        <f>IF(N2081="nulová",J2081,0)</f>
        <v>0</v>
      </c>
      <c r="BJ2081" s="18" t="s">
        <v>80</v>
      </c>
      <c r="BK2081" s="239">
        <f>ROUND(I2081*H2081,2)</f>
        <v>0</v>
      </c>
      <c r="BL2081" s="18" t="s">
        <v>277</v>
      </c>
      <c r="BM2081" s="238" t="s">
        <v>2031</v>
      </c>
    </row>
    <row r="2082" s="2" customFormat="1">
      <c r="A2082" s="39"/>
      <c r="B2082" s="40"/>
      <c r="C2082" s="41"/>
      <c r="D2082" s="240" t="s">
        <v>173</v>
      </c>
      <c r="E2082" s="41"/>
      <c r="F2082" s="241" t="s">
        <v>2030</v>
      </c>
      <c r="G2082" s="41"/>
      <c r="H2082" s="41"/>
      <c r="I2082" s="147"/>
      <c r="J2082" s="41"/>
      <c r="K2082" s="41"/>
      <c r="L2082" s="45"/>
      <c r="M2082" s="242"/>
      <c r="N2082" s="243"/>
      <c r="O2082" s="85"/>
      <c r="P2082" s="85"/>
      <c r="Q2082" s="85"/>
      <c r="R2082" s="85"/>
      <c r="S2082" s="85"/>
      <c r="T2082" s="86"/>
      <c r="U2082" s="39"/>
      <c r="V2082" s="39"/>
      <c r="W2082" s="39"/>
      <c r="X2082" s="39"/>
      <c r="Y2082" s="39"/>
      <c r="Z2082" s="39"/>
      <c r="AA2082" s="39"/>
      <c r="AB2082" s="39"/>
      <c r="AC2082" s="39"/>
      <c r="AD2082" s="39"/>
      <c r="AE2082" s="39"/>
      <c r="AT2082" s="18" t="s">
        <v>173</v>
      </c>
      <c r="AU2082" s="18" t="s">
        <v>82</v>
      </c>
    </row>
    <row r="2083" s="2" customFormat="1" ht="21.75" customHeight="1">
      <c r="A2083" s="39"/>
      <c r="B2083" s="40"/>
      <c r="C2083" s="227" t="s">
        <v>2032</v>
      </c>
      <c r="D2083" s="227" t="s">
        <v>166</v>
      </c>
      <c r="E2083" s="228" t="s">
        <v>2033</v>
      </c>
      <c r="F2083" s="229" t="s">
        <v>2034</v>
      </c>
      <c r="G2083" s="230" t="s">
        <v>229</v>
      </c>
      <c r="H2083" s="231">
        <v>2</v>
      </c>
      <c r="I2083" s="232"/>
      <c r="J2083" s="233">
        <f>ROUND(I2083*H2083,2)</f>
        <v>0</v>
      </c>
      <c r="K2083" s="229" t="s">
        <v>21</v>
      </c>
      <c r="L2083" s="45"/>
      <c r="M2083" s="234" t="s">
        <v>21</v>
      </c>
      <c r="N2083" s="235" t="s">
        <v>44</v>
      </c>
      <c r="O2083" s="85"/>
      <c r="P2083" s="236">
        <f>O2083*H2083</f>
        <v>0</v>
      </c>
      <c r="Q2083" s="236">
        <v>0.00019000000000000001</v>
      </c>
      <c r="R2083" s="236">
        <f>Q2083*H2083</f>
        <v>0.00038000000000000002</v>
      </c>
      <c r="S2083" s="236">
        <v>0</v>
      </c>
      <c r="T2083" s="237">
        <f>S2083*H2083</f>
        <v>0</v>
      </c>
      <c r="U2083" s="39"/>
      <c r="V2083" s="39"/>
      <c r="W2083" s="39"/>
      <c r="X2083" s="39"/>
      <c r="Y2083" s="39"/>
      <c r="Z2083" s="39"/>
      <c r="AA2083" s="39"/>
      <c r="AB2083" s="39"/>
      <c r="AC2083" s="39"/>
      <c r="AD2083" s="39"/>
      <c r="AE2083" s="39"/>
      <c r="AR2083" s="238" t="s">
        <v>277</v>
      </c>
      <c r="AT2083" s="238" t="s">
        <v>166</v>
      </c>
      <c r="AU2083" s="238" t="s">
        <v>82</v>
      </c>
      <c r="AY2083" s="18" t="s">
        <v>164</v>
      </c>
      <c r="BE2083" s="239">
        <f>IF(N2083="základní",J2083,0)</f>
        <v>0</v>
      </c>
      <c r="BF2083" s="239">
        <f>IF(N2083="snížená",J2083,0)</f>
        <v>0</v>
      </c>
      <c r="BG2083" s="239">
        <f>IF(N2083="zákl. přenesená",J2083,0)</f>
        <v>0</v>
      </c>
      <c r="BH2083" s="239">
        <f>IF(N2083="sníž. přenesená",J2083,0)</f>
        <v>0</v>
      </c>
      <c r="BI2083" s="239">
        <f>IF(N2083="nulová",J2083,0)</f>
        <v>0</v>
      </c>
      <c r="BJ2083" s="18" t="s">
        <v>80</v>
      </c>
      <c r="BK2083" s="239">
        <f>ROUND(I2083*H2083,2)</f>
        <v>0</v>
      </c>
      <c r="BL2083" s="18" t="s">
        <v>277</v>
      </c>
      <c r="BM2083" s="238" t="s">
        <v>2035</v>
      </c>
    </row>
    <row r="2084" s="2" customFormat="1">
      <c r="A2084" s="39"/>
      <c r="B2084" s="40"/>
      <c r="C2084" s="41"/>
      <c r="D2084" s="240" t="s">
        <v>173</v>
      </c>
      <c r="E2084" s="41"/>
      <c r="F2084" s="241" t="s">
        <v>2034</v>
      </c>
      <c r="G2084" s="41"/>
      <c r="H2084" s="41"/>
      <c r="I2084" s="147"/>
      <c r="J2084" s="41"/>
      <c r="K2084" s="41"/>
      <c r="L2084" s="45"/>
      <c r="M2084" s="242"/>
      <c r="N2084" s="243"/>
      <c r="O2084" s="85"/>
      <c r="P2084" s="85"/>
      <c r="Q2084" s="85"/>
      <c r="R2084" s="85"/>
      <c r="S2084" s="85"/>
      <c r="T2084" s="86"/>
      <c r="U2084" s="39"/>
      <c r="V2084" s="39"/>
      <c r="W2084" s="39"/>
      <c r="X2084" s="39"/>
      <c r="Y2084" s="39"/>
      <c r="Z2084" s="39"/>
      <c r="AA2084" s="39"/>
      <c r="AB2084" s="39"/>
      <c r="AC2084" s="39"/>
      <c r="AD2084" s="39"/>
      <c r="AE2084" s="39"/>
      <c r="AT2084" s="18" t="s">
        <v>173</v>
      </c>
      <c r="AU2084" s="18" t="s">
        <v>82</v>
      </c>
    </row>
    <row r="2085" s="2" customFormat="1">
      <c r="A2085" s="39"/>
      <c r="B2085" s="40"/>
      <c r="C2085" s="41"/>
      <c r="D2085" s="240" t="s">
        <v>1094</v>
      </c>
      <c r="E2085" s="41"/>
      <c r="F2085" s="275" t="s">
        <v>1967</v>
      </c>
      <c r="G2085" s="41"/>
      <c r="H2085" s="41"/>
      <c r="I2085" s="147"/>
      <c r="J2085" s="41"/>
      <c r="K2085" s="41"/>
      <c r="L2085" s="45"/>
      <c r="M2085" s="242"/>
      <c r="N2085" s="243"/>
      <c r="O2085" s="85"/>
      <c r="P2085" s="85"/>
      <c r="Q2085" s="85"/>
      <c r="R2085" s="85"/>
      <c r="S2085" s="85"/>
      <c r="T2085" s="86"/>
      <c r="U2085" s="39"/>
      <c r="V2085" s="39"/>
      <c r="W2085" s="39"/>
      <c r="X2085" s="39"/>
      <c r="Y2085" s="39"/>
      <c r="Z2085" s="39"/>
      <c r="AA2085" s="39"/>
      <c r="AB2085" s="39"/>
      <c r="AC2085" s="39"/>
      <c r="AD2085" s="39"/>
      <c r="AE2085" s="39"/>
      <c r="AT2085" s="18" t="s">
        <v>1094</v>
      </c>
      <c r="AU2085" s="18" t="s">
        <v>82</v>
      </c>
    </row>
    <row r="2086" s="13" customFormat="1">
      <c r="A2086" s="13"/>
      <c r="B2086" s="244"/>
      <c r="C2086" s="245"/>
      <c r="D2086" s="240" t="s">
        <v>174</v>
      </c>
      <c r="E2086" s="246" t="s">
        <v>21</v>
      </c>
      <c r="F2086" s="247" t="s">
        <v>2036</v>
      </c>
      <c r="G2086" s="245"/>
      <c r="H2086" s="246" t="s">
        <v>21</v>
      </c>
      <c r="I2086" s="248"/>
      <c r="J2086" s="245"/>
      <c r="K2086" s="245"/>
      <c r="L2086" s="249"/>
      <c r="M2086" s="250"/>
      <c r="N2086" s="251"/>
      <c r="O2086" s="251"/>
      <c r="P2086" s="251"/>
      <c r="Q2086" s="251"/>
      <c r="R2086" s="251"/>
      <c r="S2086" s="251"/>
      <c r="T2086" s="252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T2086" s="253" t="s">
        <v>174</v>
      </c>
      <c r="AU2086" s="253" t="s">
        <v>82</v>
      </c>
      <c r="AV2086" s="13" t="s">
        <v>80</v>
      </c>
      <c r="AW2086" s="13" t="s">
        <v>34</v>
      </c>
      <c r="AX2086" s="13" t="s">
        <v>73</v>
      </c>
      <c r="AY2086" s="253" t="s">
        <v>164</v>
      </c>
    </row>
    <row r="2087" s="14" customFormat="1">
      <c r="A2087" s="14"/>
      <c r="B2087" s="254"/>
      <c r="C2087" s="255"/>
      <c r="D2087" s="240" t="s">
        <v>174</v>
      </c>
      <c r="E2087" s="256" t="s">
        <v>21</v>
      </c>
      <c r="F2087" s="257" t="s">
        <v>82</v>
      </c>
      <c r="G2087" s="255"/>
      <c r="H2087" s="258">
        <v>2</v>
      </c>
      <c r="I2087" s="259"/>
      <c r="J2087" s="255"/>
      <c r="K2087" s="255"/>
      <c r="L2087" s="260"/>
      <c r="M2087" s="261"/>
      <c r="N2087" s="262"/>
      <c r="O2087" s="262"/>
      <c r="P2087" s="262"/>
      <c r="Q2087" s="262"/>
      <c r="R2087" s="262"/>
      <c r="S2087" s="262"/>
      <c r="T2087" s="263"/>
      <c r="U2087" s="14"/>
      <c r="V2087" s="14"/>
      <c r="W2087" s="14"/>
      <c r="X2087" s="14"/>
      <c r="Y2087" s="14"/>
      <c r="Z2087" s="14"/>
      <c r="AA2087" s="14"/>
      <c r="AB2087" s="14"/>
      <c r="AC2087" s="14"/>
      <c r="AD2087" s="14"/>
      <c r="AE2087" s="14"/>
      <c r="AT2087" s="264" t="s">
        <v>174</v>
      </c>
      <c r="AU2087" s="264" t="s">
        <v>82</v>
      </c>
      <c r="AV2087" s="14" t="s">
        <v>82</v>
      </c>
      <c r="AW2087" s="14" t="s">
        <v>34</v>
      </c>
      <c r="AX2087" s="14" t="s">
        <v>73</v>
      </c>
      <c r="AY2087" s="264" t="s">
        <v>164</v>
      </c>
    </row>
    <row r="2088" s="15" customFormat="1">
      <c r="A2088" s="15"/>
      <c r="B2088" s="276"/>
      <c r="C2088" s="277"/>
      <c r="D2088" s="240" t="s">
        <v>174</v>
      </c>
      <c r="E2088" s="278" t="s">
        <v>21</v>
      </c>
      <c r="F2088" s="279" t="s">
        <v>225</v>
      </c>
      <c r="G2088" s="277"/>
      <c r="H2088" s="280">
        <v>2</v>
      </c>
      <c r="I2088" s="281"/>
      <c r="J2088" s="277"/>
      <c r="K2088" s="277"/>
      <c r="L2088" s="282"/>
      <c r="M2088" s="283"/>
      <c r="N2088" s="284"/>
      <c r="O2088" s="284"/>
      <c r="P2088" s="284"/>
      <c r="Q2088" s="284"/>
      <c r="R2088" s="284"/>
      <c r="S2088" s="284"/>
      <c r="T2088" s="285"/>
      <c r="U2088" s="15"/>
      <c r="V2088" s="15"/>
      <c r="W2088" s="15"/>
      <c r="X2088" s="15"/>
      <c r="Y2088" s="15"/>
      <c r="Z2088" s="15"/>
      <c r="AA2088" s="15"/>
      <c r="AB2088" s="15"/>
      <c r="AC2088" s="15"/>
      <c r="AD2088" s="15"/>
      <c r="AE2088" s="15"/>
      <c r="AT2088" s="286" t="s">
        <v>174</v>
      </c>
      <c r="AU2088" s="286" t="s">
        <v>82</v>
      </c>
      <c r="AV2088" s="15" t="s">
        <v>171</v>
      </c>
      <c r="AW2088" s="15" t="s">
        <v>34</v>
      </c>
      <c r="AX2088" s="15" t="s">
        <v>80</v>
      </c>
      <c r="AY2088" s="286" t="s">
        <v>164</v>
      </c>
    </row>
    <row r="2089" s="2" customFormat="1" ht="21.75" customHeight="1">
      <c r="A2089" s="39"/>
      <c r="B2089" s="40"/>
      <c r="C2089" s="227" t="s">
        <v>2037</v>
      </c>
      <c r="D2089" s="227" t="s">
        <v>166</v>
      </c>
      <c r="E2089" s="228" t="s">
        <v>2038</v>
      </c>
      <c r="F2089" s="229" t="s">
        <v>2039</v>
      </c>
      <c r="G2089" s="230" t="s">
        <v>229</v>
      </c>
      <c r="H2089" s="231">
        <v>4</v>
      </c>
      <c r="I2089" s="232"/>
      <c r="J2089" s="233">
        <f>ROUND(I2089*H2089,2)</f>
        <v>0</v>
      </c>
      <c r="K2089" s="229" t="s">
        <v>21</v>
      </c>
      <c r="L2089" s="45"/>
      <c r="M2089" s="234" t="s">
        <v>21</v>
      </c>
      <c r="N2089" s="235" t="s">
        <v>44</v>
      </c>
      <c r="O2089" s="85"/>
      <c r="P2089" s="236">
        <f>O2089*H2089</f>
        <v>0</v>
      </c>
      <c r="Q2089" s="236">
        <v>0.00019000000000000001</v>
      </c>
      <c r="R2089" s="236">
        <f>Q2089*H2089</f>
        <v>0.00076000000000000004</v>
      </c>
      <c r="S2089" s="236">
        <v>0</v>
      </c>
      <c r="T2089" s="237">
        <f>S2089*H2089</f>
        <v>0</v>
      </c>
      <c r="U2089" s="39"/>
      <c r="V2089" s="39"/>
      <c r="W2089" s="39"/>
      <c r="X2089" s="39"/>
      <c r="Y2089" s="39"/>
      <c r="Z2089" s="39"/>
      <c r="AA2089" s="39"/>
      <c r="AB2089" s="39"/>
      <c r="AC2089" s="39"/>
      <c r="AD2089" s="39"/>
      <c r="AE2089" s="39"/>
      <c r="AR2089" s="238" t="s">
        <v>277</v>
      </c>
      <c r="AT2089" s="238" t="s">
        <v>166</v>
      </c>
      <c r="AU2089" s="238" t="s">
        <v>82</v>
      </c>
      <c r="AY2089" s="18" t="s">
        <v>164</v>
      </c>
      <c r="BE2089" s="239">
        <f>IF(N2089="základní",J2089,0)</f>
        <v>0</v>
      </c>
      <c r="BF2089" s="239">
        <f>IF(N2089="snížená",J2089,0)</f>
        <v>0</v>
      </c>
      <c r="BG2089" s="239">
        <f>IF(N2089="zákl. přenesená",J2089,0)</f>
        <v>0</v>
      </c>
      <c r="BH2089" s="239">
        <f>IF(N2089="sníž. přenesená",J2089,0)</f>
        <v>0</v>
      </c>
      <c r="BI2089" s="239">
        <f>IF(N2089="nulová",J2089,0)</f>
        <v>0</v>
      </c>
      <c r="BJ2089" s="18" t="s">
        <v>80</v>
      </c>
      <c r="BK2089" s="239">
        <f>ROUND(I2089*H2089,2)</f>
        <v>0</v>
      </c>
      <c r="BL2089" s="18" t="s">
        <v>277</v>
      </c>
      <c r="BM2089" s="238" t="s">
        <v>2040</v>
      </c>
    </row>
    <row r="2090" s="2" customFormat="1">
      <c r="A2090" s="39"/>
      <c r="B2090" s="40"/>
      <c r="C2090" s="41"/>
      <c r="D2090" s="240" t="s">
        <v>173</v>
      </c>
      <c r="E2090" s="41"/>
      <c r="F2090" s="241" t="s">
        <v>2039</v>
      </c>
      <c r="G2090" s="41"/>
      <c r="H2090" s="41"/>
      <c r="I2090" s="147"/>
      <c r="J2090" s="41"/>
      <c r="K2090" s="41"/>
      <c r="L2090" s="45"/>
      <c r="M2090" s="242"/>
      <c r="N2090" s="243"/>
      <c r="O2090" s="85"/>
      <c r="P2090" s="85"/>
      <c r="Q2090" s="85"/>
      <c r="R2090" s="85"/>
      <c r="S2090" s="85"/>
      <c r="T2090" s="86"/>
      <c r="U2090" s="39"/>
      <c r="V2090" s="39"/>
      <c r="W2090" s="39"/>
      <c r="X2090" s="39"/>
      <c r="Y2090" s="39"/>
      <c r="Z2090" s="39"/>
      <c r="AA2090" s="39"/>
      <c r="AB2090" s="39"/>
      <c r="AC2090" s="39"/>
      <c r="AD2090" s="39"/>
      <c r="AE2090" s="39"/>
      <c r="AT2090" s="18" t="s">
        <v>173</v>
      </c>
      <c r="AU2090" s="18" t="s">
        <v>82</v>
      </c>
    </row>
    <row r="2091" s="2" customFormat="1">
      <c r="A2091" s="39"/>
      <c r="B2091" s="40"/>
      <c r="C2091" s="41"/>
      <c r="D2091" s="240" t="s">
        <v>1094</v>
      </c>
      <c r="E2091" s="41"/>
      <c r="F2091" s="275" t="s">
        <v>1967</v>
      </c>
      <c r="G2091" s="41"/>
      <c r="H2091" s="41"/>
      <c r="I2091" s="147"/>
      <c r="J2091" s="41"/>
      <c r="K2091" s="41"/>
      <c r="L2091" s="45"/>
      <c r="M2091" s="242"/>
      <c r="N2091" s="243"/>
      <c r="O2091" s="85"/>
      <c r="P2091" s="85"/>
      <c r="Q2091" s="85"/>
      <c r="R2091" s="85"/>
      <c r="S2091" s="85"/>
      <c r="T2091" s="86"/>
      <c r="U2091" s="39"/>
      <c r="V2091" s="39"/>
      <c r="W2091" s="39"/>
      <c r="X2091" s="39"/>
      <c r="Y2091" s="39"/>
      <c r="Z2091" s="39"/>
      <c r="AA2091" s="39"/>
      <c r="AB2091" s="39"/>
      <c r="AC2091" s="39"/>
      <c r="AD2091" s="39"/>
      <c r="AE2091" s="39"/>
      <c r="AT2091" s="18" t="s">
        <v>1094</v>
      </c>
      <c r="AU2091" s="18" t="s">
        <v>82</v>
      </c>
    </row>
    <row r="2092" s="13" customFormat="1">
      <c r="A2092" s="13"/>
      <c r="B2092" s="244"/>
      <c r="C2092" s="245"/>
      <c r="D2092" s="240" t="s">
        <v>174</v>
      </c>
      <c r="E2092" s="246" t="s">
        <v>21</v>
      </c>
      <c r="F2092" s="247" t="s">
        <v>2041</v>
      </c>
      <c r="G2092" s="245"/>
      <c r="H2092" s="246" t="s">
        <v>21</v>
      </c>
      <c r="I2092" s="248"/>
      <c r="J2092" s="245"/>
      <c r="K2092" s="245"/>
      <c r="L2092" s="249"/>
      <c r="M2092" s="250"/>
      <c r="N2092" s="251"/>
      <c r="O2092" s="251"/>
      <c r="P2092" s="251"/>
      <c r="Q2092" s="251"/>
      <c r="R2092" s="251"/>
      <c r="S2092" s="251"/>
      <c r="T2092" s="252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T2092" s="253" t="s">
        <v>174</v>
      </c>
      <c r="AU2092" s="253" t="s">
        <v>82</v>
      </c>
      <c r="AV2092" s="13" t="s">
        <v>80</v>
      </c>
      <c r="AW2092" s="13" t="s">
        <v>34</v>
      </c>
      <c r="AX2092" s="13" t="s">
        <v>73</v>
      </c>
      <c r="AY2092" s="253" t="s">
        <v>164</v>
      </c>
    </row>
    <row r="2093" s="14" customFormat="1">
      <c r="A2093" s="14"/>
      <c r="B2093" s="254"/>
      <c r="C2093" s="255"/>
      <c r="D2093" s="240" t="s">
        <v>174</v>
      </c>
      <c r="E2093" s="256" t="s">
        <v>21</v>
      </c>
      <c r="F2093" s="257" t="s">
        <v>171</v>
      </c>
      <c r="G2093" s="255"/>
      <c r="H2093" s="258">
        <v>4</v>
      </c>
      <c r="I2093" s="259"/>
      <c r="J2093" s="255"/>
      <c r="K2093" s="255"/>
      <c r="L2093" s="260"/>
      <c r="M2093" s="261"/>
      <c r="N2093" s="262"/>
      <c r="O2093" s="262"/>
      <c r="P2093" s="262"/>
      <c r="Q2093" s="262"/>
      <c r="R2093" s="262"/>
      <c r="S2093" s="262"/>
      <c r="T2093" s="263"/>
      <c r="U2093" s="14"/>
      <c r="V2093" s="14"/>
      <c r="W2093" s="14"/>
      <c r="X2093" s="14"/>
      <c r="Y2093" s="14"/>
      <c r="Z2093" s="14"/>
      <c r="AA2093" s="14"/>
      <c r="AB2093" s="14"/>
      <c r="AC2093" s="14"/>
      <c r="AD2093" s="14"/>
      <c r="AE2093" s="14"/>
      <c r="AT2093" s="264" t="s">
        <v>174</v>
      </c>
      <c r="AU2093" s="264" t="s">
        <v>82</v>
      </c>
      <c r="AV2093" s="14" t="s">
        <v>82</v>
      </c>
      <c r="AW2093" s="14" t="s">
        <v>34</v>
      </c>
      <c r="AX2093" s="14" t="s">
        <v>73</v>
      </c>
      <c r="AY2093" s="264" t="s">
        <v>164</v>
      </c>
    </row>
    <row r="2094" s="15" customFormat="1">
      <c r="A2094" s="15"/>
      <c r="B2094" s="276"/>
      <c r="C2094" s="277"/>
      <c r="D2094" s="240" t="s">
        <v>174</v>
      </c>
      <c r="E2094" s="278" t="s">
        <v>21</v>
      </c>
      <c r="F2094" s="279" t="s">
        <v>225</v>
      </c>
      <c r="G2094" s="277"/>
      <c r="H2094" s="280">
        <v>4</v>
      </c>
      <c r="I2094" s="281"/>
      <c r="J2094" s="277"/>
      <c r="K2094" s="277"/>
      <c r="L2094" s="282"/>
      <c r="M2094" s="283"/>
      <c r="N2094" s="284"/>
      <c r="O2094" s="284"/>
      <c r="P2094" s="284"/>
      <c r="Q2094" s="284"/>
      <c r="R2094" s="284"/>
      <c r="S2094" s="284"/>
      <c r="T2094" s="285"/>
      <c r="U2094" s="15"/>
      <c r="V2094" s="15"/>
      <c r="W2094" s="15"/>
      <c r="X2094" s="15"/>
      <c r="Y2094" s="15"/>
      <c r="Z2094" s="15"/>
      <c r="AA2094" s="15"/>
      <c r="AB2094" s="15"/>
      <c r="AC2094" s="15"/>
      <c r="AD2094" s="15"/>
      <c r="AE2094" s="15"/>
      <c r="AT2094" s="286" t="s">
        <v>174</v>
      </c>
      <c r="AU2094" s="286" t="s">
        <v>82</v>
      </c>
      <c r="AV2094" s="15" t="s">
        <v>171</v>
      </c>
      <c r="AW2094" s="15" t="s">
        <v>34</v>
      </c>
      <c r="AX2094" s="15" t="s">
        <v>80</v>
      </c>
      <c r="AY2094" s="286" t="s">
        <v>164</v>
      </c>
    </row>
    <row r="2095" s="2" customFormat="1" ht="21.75" customHeight="1">
      <c r="A2095" s="39"/>
      <c r="B2095" s="40"/>
      <c r="C2095" s="227" t="s">
        <v>2042</v>
      </c>
      <c r="D2095" s="227" t="s">
        <v>166</v>
      </c>
      <c r="E2095" s="228" t="s">
        <v>2043</v>
      </c>
      <c r="F2095" s="229" t="s">
        <v>2044</v>
      </c>
      <c r="G2095" s="230" t="s">
        <v>229</v>
      </c>
      <c r="H2095" s="231">
        <v>2</v>
      </c>
      <c r="I2095" s="232"/>
      <c r="J2095" s="233">
        <f>ROUND(I2095*H2095,2)</f>
        <v>0</v>
      </c>
      <c r="K2095" s="229" t="s">
        <v>21</v>
      </c>
      <c r="L2095" s="45"/>
      <c r="M2095" s="234" t="s">
        <v>21</v>
      </c>
      <c r="N2095" s="235" t="s">
        <v>44</v>
      </c>
      <c r="O2095" s="85"/>
      <c r="P2095" s="236">
        <f>O2095*H2095</f>
        <v>0</v>
      </c>
      <c r="Q2095" s="236">
        <v>0.00033</v>
      </c>
      <c r="R2095" s="236">
        <f>Q2095*H2095</f>
        <v>0.00066</v>
      </c>
      <c r="S2095" s="236">
        <v>0</v>
      </c>
      <c r="T2095" s="237">
        <f>S2095*H2095</f>
        <v>0</v>
      </c>
      <c r="U2095" s="39"/>
      <c r="V2095" s="39"/>
      <c r="W2095" s="39"/>
      <c r="X2095" s="39"/>
      <c r="Y2095" s="39"/>
      <c r="Z2095" s="39"/>
      <c r="AA2095" s="39"/>
      <c r="AB2095" s="39"/>
      <c r="AC2095" s="39"/>
      <c r="AD2095" s="39"/>
      <c r="AE2095" s="39"/>
      <c r="AR2095" s="238" t="s">
        <v>277</v>
      </c>
      <c r="AT2095" s="238" t="s">
        <v>166</v>
      </c>
      <c r="AU2095" s="238" t="s">
        <v>82</v>
      </c>
      <c r="AY2095" s="18" t="s">
        <v>164</v>
      </c>
      <c r="BE2095" s="239">
        <f>IF(N2095="základní",J2095,0)</f>
        <v>0</v>
      </c>
      <c r="BF2095" s="239">
        <f>IF(N2095="snížená",J2095,0)</f>
        <v>0</v>
      </c>
      <c r="BG2095" s="239">
        <f>IF(N2095="zákl. přenesená",J2095,0)</f>
        <v>0</v>
      </c>
      <c r="BH2095" s="239">
        <f>IF(N2095="sníž. přenesená",J2095,0)</f>
        <v>0</v>
      </c>
      <c r="BI2095" s="239">
        <f>IF(N2095="nulová",J2095,0)</f>
        <v>0</v>
      </c>
      <c r="BJ2095" s="18" t="s">
        <v>80</v>
      </c>
      <c r="BK2095" s="239">
        <f>ROUND(I2095*H2095,2)</f>
        <v>0</v>
      </c>
      <c r="BL2095" s="18" t="s">
        <v>277</v>
      </c>
      <c r="BM2095" s="238" t="s">
        <v>2045</v>
      </c>
    </row>
    <row r="2096" s="2" customFormat="1">
      <c r="A2096" s="39"/>
      <c r="B2096" s="40"/>
      <c r="C2096" s="41"/>
      <c r="D2096" s="240" t="s">
        <v>173</v>
      </c>
      <c r="E2096" s="41"/>
      <c r="F2096" s="241" t="s">
        <v>2044</v>
      </c>
      <c r="G2096" s="41"/>
      <c r="H2096" s="41"/>
      <c r="I2096" s="147"/>
      <c r="J2096" s="41"/>
      <c r="K2096" s="41"/>
      <c r="L2096" s="45"/>
      <c r="M2096" s="242"/>
      <c r="N2096" s="243"/>
      <c r="O2096" s="85"/>
      <c r="P2096" s="85"/>
      <c r="Q2096" s="85"/>
      <c r="R2096" s="85"/>
      <c r="S2096" s="85"/>
      <c r="T2096" s="86"/>
      <c r="U2096" s="39"/>
      <c r="V2096" s="39"/>
      <c r="W2096" s="39"/>
      <c r="X2096" s="39"/>
      <c r="Y2096" s="39"/>
      <c r="Z2096" s="39"/>
      <c r="AA2096" s="39"/>
      <c r="AB2096" s="39"/>
      <c r="AC2096" s="39"/>
      <c r="AD2096" s="39"/>
      <c r="AE2096" s="39"/>
      <c r="AT2096" s="18" t="s">
        <v>173</v>
      </c>
      <c r="AU2096" s="18" t="s">
        <v>82</v>
      </c>
    </row>
    <row r="2097" s="2" customFormat="1">
      <c r="A2097" s="39"/>
      <c r="B2097" s="40"/>
      <c r="C2097" s="41"/>
      <c r="D2097" s="240" t="s">
        <v>1094</v>
      </c>
      <c r="E2097" s="41"/>
      <c r="F2097" s="275" t="s">
        <v>1967</v>
      </c>
      <c r="G2097" s="41"/>
      <c r="H2097" s="41"/>
      <c r="I2097" s="147"/>
      <c r="J2097" s="41"/>
      <c r="K2097" s="41"/>
      <c r="L2097" s="45"/>
      <c r="M2097" s="242"/>
      <c r="N2097" s="243"/>
      <c r="O2097" s="85"/>
      <c r="P2097" s="85"/>
      <c r="Q2097" s="85"/>
      <c r="R2097" s="85"/>
      <c r="S2097" s="85"/>
      <c r="T2097" s="86"/>
      <c r="U2097" s="39"/>
      <c r="V2097" s="39"/>
      <c r="W2097" s="39"/>
      <c r="X2097" s="39"/>
      <c r="Y2097" s="39"/>
      <c r="Z2097" s="39"/>
      <c r="AA2097" s="39"/>
      <c r="AB2097" s="39"/>
      <c r="AC2097" s="39"/>
      <c r="AD2097" s="39"/>
      <c r="AE2097" s="39"/>
      <c r="AT2097" s="18" t="s">
        <v>1094</v>
      </c>
      <c r="AU2097" s="18" t="s">
        <v>82</v>
      </c>
    </row>
    <row r="2098" s="13" customFormat="1">
      <c r="A2098" s="13"/>
      <c r="B2098" s="244"/>
      <c r="C2098" s="245"/>
      <c r="D2098" s="240" t="s">
        <v>174</v>
      </c>
      <c r="E2098" s="246" t="s">
        <v>21</v>
      </c>
      <c r="F2098" s="247" t="s">
        <v>2046</v>
      </c>
      <c r="G2098" s="245"/>
      <c r="H2098" s="246" t="s">
        <v>21</v>
      </c>
      <c r="I2098" s="248"/>
      <c r="J2098" s="245"/>
      <c r="K2098" s="245"/>
      <c r="L2098" s="249"/>
      <c r="M2098" s="250"/>
      <c r="N2098" s="251"/>
      <c r="O2098" s="251"/>
      <c r="P2098" s="251"/>
      <c r="Q2098" s="251"/>
      <c r="R2098" s="251"/>
      <c r="S2098" s="251"/>
      <c r="T2098" s="252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T2098" s="253" t="s">
        <v>174</v>
      </c>
      <c r="AU2098" s="253" t="s">
        <v>82</v>
      </c>
      <c r="AV2098" s="13" t="s">
        <v>80</v>
      </c>
      <c r="AW2098" s="13" t="s">
        <v>34</v>
      </c>
      <c r="AX2098" s="13" t="s">
        <v>73</v>
      </c>
      <c r="AY2098" s="253" t="s">
        <v>164</v>
      </c>
    </row>
    <row r="2099" s="14" customFormat="1">
      <c r="A2099" s="14"/>
      <c r="B2099" s="254"/>
      <c r="C2099" s="255"/>
      <c r="D2099" s="240" t="s">
        <v>174</v>
      </c>
      <c r="E2099" s="256" t="s">
        <v>21</v>
      </c>
      <c r="F2099" s="257" t="s">
        <v>82</v>
      </c>
      <c r="G2099" s="255"/>
      <c r="H2099" s="258">
        <v>2</v>
      </c>
      <c r="I2099" s="259"/>
      <c r="J2099" s="255"/>
      <c r="K2099" s="255"/>
      <c r="L2099" s="260"/>
      <c r="M2099" s="261"/>
      <c r="N2099" s="262"/>
      <c r="O2099" s="262"/>
      <c r="P2099" s="262"/>
      <c r="Q2099" s="262"/>
      <c r="R2099" s="262"/>
      <c r="S2099" s="262"/>
      <c r="T2099" s="263"/>
      <c r="U2099" s="14"/>
      <c r="V2099" s="14"/>
      <c r="W2099" s="14"/>
      <c r="X2099" s="14"/>
      <c r="Y2099" s="14"/>
      <c r="Z2099" s="14"/>
      <c r="AA2099" s="14"/>
      <c r="AB2099" s="14"/>
      <c r="AC2099" s="14"/>
      <c r="AD2099" s="14"/>
      <c r="AE2099" s="14"/>
      <c r="AT2099" s="264" t="s">
        <v>174</v>
      </c>
      <c r="AU2099" s="264" t="s">
        <v>82</v>
      </c>
      <c r="AV2099" s="14" t="s">
        <v>82</v>
      </c>
      <c r="AW2099" s="14" t="s">
        <v>34</v>
      </c>
      <c r="AX2099" s="14" t="s">
        <v>80</v>
      </c>
      <c r="AY2099" s="264" t="s">
        <v>164</v>
      </c>
    </row>
    <row r="2100" s="2" customFormat="1" ht="16.5" customHeight="1">
      <c r="A2100" s="39"/>
      <c r="B2100" s="40"/>
      <c r="C2100" s="227" t="s">
        <v>2047</v>
      </c>
      <c r="D2100" s="227" t="s">
        <v>166</v>
      </c>
      <c r="E2100" s="228" t="s">
        <v>2048</v>
      </c>
      <c r="F2100" s="229" t="s">
        <v>2049</v>
      </c>
      <c r="G2100" s="230" t="s">
        <v>253</v>
      </c>
      <c r="H2100" s="231">
        <v>103.40000000000001</v>
      </c>
      <c r="I2100" s="232"/>
      <c r="J2100" s="233">
        <f>ROUND(I2100*H2100,2)</f>
        <v>0</v>
      </c>
      <c r="K2100" s="229" t="s">
        <v>170</v>
      </c>
      <c r="L2100" s="45"/>
      <c r="M2100" s="234" t="s">
        <v>21</v>
      </c>
      <c r="N2100" s="235" t="s">
        <v>44</v>
      </c>
      <c r="O2100" s="85"/>
      <c r="P2100" s="236">
        <f>O2100*H2100</f>
        <v>0</v>
      </c>
      <c r="Q2100" s="236">
        <v>0.00055999999999999995</v>
      </c>
      <c r="R2100" s="236">
        <f>Q2100*H2100</f>
        <v>0.057903999999999997</v>
      </c>
      <c r="S2100" s="236">
        <v>0</v>
      </c>
      <c r="T2100" s="237">
        <f>S2100*H2100</f>
        <v>0</v>
      </c>
      <c r="U2100" s="39"/>
      <c r="V2100" s="39"/>
      <c r="W2100" s="39"/>
      <c r="X2100" s="39"/>
      <c r="Y2100" s="39"/>
      <c r="Z2100" s="39"/>
      <c r="AA2100" s="39"/>
      <c r="AB2100" s="39"/>
      <c r="AC2100" s="39"/>
      <c r="AD2100" s="39"/>
      <c r="AE2100" s="39"/>
      <c r="AR2100" s="238" t="s">
        <v>277</v>
      </c>
      <c r="AT2100" s="238" t="s">
        <v>166</v>
      </c>
      <c r="AU2100" s="238" t="s">
        <v>82</v>
      </c>
      <c r="AY2100" s="18" t="s">
        <v>164</v>
      </c>
      <c r="BE2100" s="239">
        <f>IF(N2100="základní",J2100,0)</f>
        <v>0</v>
      </c>
      <c r="BF2100" s="239">
        <f>IF(N2100="snížená",J2100,0)</f>
        <v>0</v>
      </c>
      <c r="BG2100" s="239">
        <f>IF(N2100="zákl. přenesená",J2100,0)</f>
        <v>0</v>
      </c>
      <c r="BH2100" s="239">
        <f>IF(N2100="sníž. přenesená",J2100,0)</f>
        <v>0</v>
      </c>
      <c r="BI2100" s="239">
        <f>IF(N2100="nulová",J2100,0)</f>
        <v>0</v>
      </c>
      <c r="BJ2100" s="18" t="s">
        <v>80</v>
      </c>
      <c r="BK2100" s="239">
        <f>ROUND(I2100*H2100,2)</f>
        <v>0</v>
      </c>
      <c r="BL2100" s="18" t="s">
        <v>277</v>
      </c>
      <c r="BM2100" s="238" t="s">
        <v>2050</v>
      </c>
    </row>
    <row r="2101" s="2" customFormat="1">
      <c r="A2101" s="39"/>
      <c r="B2101" s="40"/>
      <c r="C2101" s="41"/>
      <c r="D2101" s="240" t="s">
        <v>173</v>
      </c>
      <c r="E2101" s="41"/>
      <c r="F2101" s="241" t="s">
        <v>2051</v>
      </c>
      <c r="G2101" s="41"/>
      <c r="H2101" s="41"/>
      <c r="I2101" s="147"/>
      <c r="J2101" s="41"/>
      <c r="K2101" s="41"/>
      <c r="L2101" s="45"/>
      <c r="M2101" s="242"/>
      <c r="N2101" s="243"/>
      <c r="O2101" s="85"/>
      <c r="P2101" s="85"/>
      <c r="Q2101" s="85"/>
      <c r="R2101" s="85"/>
      <c r="S2101" s="85"/>
      <c r="T2101" s="86"/>
      <c r="U2101" s="39"/>
      <c r="V2101" s="39"/>
      <c r="W2101" s="39"/>
      <c r="X2101" s="39"/>
      <c r="Y2101" s="39"/>
      <c r="Z2101" s="39"/>
      <c r="AA2101" s="39"/>
      <c r="AB2101" s="39"/>
      <c r="AC2101" s="39"/>
      <c r="AD2101" s="39"/>
      <c r="AE2101" s="39"/>
      <c r="AT2101" s="18" t="s">
        <v>173</v>
      </c>
      <c r="AU2101" s="18" t="s">
        <v>82</v>
      </c>
    </row>
    <row r="2102" s="2" customFormat="1">
      <c r="A2102" s="39"/>
      <c r="B2102" s="40"/>
      <c r="C2102" s="41"/>
      <c r="D2102" s="240" t="s">
        <v>191</v>
      </c>
      <c r="E2102" s="41"/>
      <c r="F2102" s="275" t="s">
        <v>2052</v>
      </c>
      <c r="G2102" s="41"/>
      <c r="H2102" s="41"/>
      <c r="I2102" s="147"/>
      <c r="J2102" s="41"/>
      <c r="K2102" s="41"/>
      <c r="L2102" s="45"/>
      <c r="M2102" s="242"/>
      <c r="N2102" s="243"/>
      <c r="O2102" s="85"/>
      <c r="P2102" s="85"/>
      <c r="Q2102" s="85"/>
      <c r="R2102" s="85"/>
      <c r="S2102" s="85"/>
      <c r="T2102" s="86"/>
      <c r="U2102" s="39"/>
      <c r="V2102" s="39"/>
      <c r="W2102" s="39"/>
      <c r="X2102" s="39"/>
      <c r="Y2102" s="39"/>
      <c r="Z2102" s="39"/>
      <c r="AA2102" s="39"/>
      <c r="AB2102" s="39"/>
      <c r="AC2102" s="39"/>
      <c r="AD2102" s="39"/>
      <c r="AE2102" s="39"/>
      <c r="AT2102" s="18" t="s">
        <v>191</v>
      </c>
      <c r="AU2102" s="18" t="s">
        <v>82</v>
      </c>
    </row>
    <row r="2103" s="2" customFormat="1">
      <c r="A2103" s="39"/>
      <c r="B2103" s="40"/>
      <c r="C2103" s="41"/>
      <c r="D2103" s="240" t="s">
        <v>1094</v>
      </c>
      <c r="E2103" s="41"/>
      <c r="F2103" s="275" t="s">
        <v>1967</v>
      </c>
      <c r="G2103" s="41"/>
      <c r="H2103" s="41"/>
      <c r="I2103" s="147"/>
      <c r="J2103" s="41"/>
      <c r="K2103" s="41"/>
      <c r="L2103" s="45"/>
      <c r="M2103" s="242"/>
      <c r="N2103" s="243"/>
      <c r="O2103" s="85"/>
      <c r="P2103" s="85"/>
      <c r="Q2103" s="85"/>
      <c r="R2103" s="85"/>
      <c r="S2103" s="85"/>
      <c r="T2103" s="86"/>
      <c r="U2103" s="39"/>
      <c r="V2103" s="39"/>
      <c r="W2103" s="39"/>
      <c r="X2103" s="39"/>
      <c r="Y2103" s="39"/>
      <c r="Z2103" s="39"/>
      <c r="AA2103" s="39"/>
      <c r="AB2103" s="39"/>
      <c r="AC2103" s="39"/>
      <c r="AD2103" s="39"/>
      <c r="AE2103" s="39"/>
      <c r="AT2103" s="18" t="s">
        <v>1094</v>
      </c>
      <c r="AU2103" s="18" t="s">
        <v>82</v>
      </c>
    </row>
    <row r="2104" s="13" customFormat="1">
      <c r="A2104" s="13"/>
      <c r="B2104" s="244"/>
      <c r="C2104" s="245"/>
      <c r="D2104" s="240" t="s">
        <v>174</v>
      </c>
      <c r="E2104" s="246" t="s">
        <v>21</v>
      </c>
      <c r="F2104" s="247" t="s">
        <v>2053</v>
      </c>
      <c r="G2104" s="245"/>
      <c r="H2104" s="246" t="s">
        <v>21</v>
      </c>
      <c r="I2104" s="248"/>
      <c r="J2104" s="245"/>
      <c r="K2104" s="245"/>
      <c r="L2104" s="249"/>
      <c r="M2104" s="250"/>
      <c r="N2104" s="251"/>
      <c r="O2104" s="251"/>
      <c r="P2104" s="251"/>
      <c r="Q2104" s="251"/>
      <c r="R2104" s="251"/>
      <c r="S2104" s="251"/>
      <c r="T2104" s="252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T2104" s="253" t="s">
        <v>174</v>
      </c>
      <c r="AU2104" s="253" t="s">
        <v>82</v>
      </c>
      <c r="AV2104" s="13" t="s">
        <v>80</v>
      </c>
      <c r="AW2104" s="13" t="s">
        <v>34</v>
      </c>
      <c r="AX2104" s="13" t="s">
        <v>73</v>
      </c>
      <c r="AY2104" s="253" t="s">
        <v>164</v>
      </c>
    </row>
    <row r="2105" s="13" customFormat="1">
      <c r="A2105" s="13"/>
      <c r="B2105" s="244"/>
      <c r="C2105" s="245"/>
      <c r="D2105" s="240" t="s">
        <v>174</v>
      </c>
      <c r="E2105" s="246" t="s">
        <v>21</v>
      </c>
      <c r="F2105" s="247" t="s">
        <v>637</v>
      </c>
      <c r="G2105" s="245"/>
      <c r="H2105" s="246" t="s">
        <v>21</v>
      </c>
      <c r="I2105" s="248"/>
      <c r="J2105" s="245"/>
      <c r="K2105" s="245"/>
      <c r="L2105" s="249"/>
      <c r="M2105" s="250"/>
      <c r="N2105" s="251"/>
      <c r="O2105" s="251"/>
      <c r="P2105" s="251"/>
      <c r="Q2105" s="251"/>
      <c r="R2105" s="251"/>
      <c r="S2105" s="251"/>
      <c r="T2105" s="252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T2105" s="253" t="s">
        <v>174</v>
      </c>
      <c r="AU2105" s="253" t="s">
        <v>82</v>
      </c>
      <c r="AV2105" s="13" t="s">
        <v>80</v>
      </c>
      <c r="AW2105" s="13" t="s">
        <v>34</v>
      </c>
      <c r="AX2105" s="13" t="s">
        <v>73</v>
      </c>
      <c r="AY2105" s="253" t="s">
        <v>164</v>
      </c>
    </row>
    <row r="2106" s="13" customFormat="1">
      <c r="A2106" s="13"/>
      <c r="B2106" s="244"/>
      <c r="C2106" s="245"/>
      <c r="D2106" s="240" t="s">
        <v>174</v>
      </c>
      <c r="E2106" s="246" t="s">
        <v>21</v>
      </c>
      <c r="F2106" s="247" t="s">
        <v>2054</v>
      </c>
      <c r="G2106" s="245"/>
      <c r="H2106" s="246" t="s">
        <v>21</v>
      </c>
      <c r="I2106" s="248"/>
      <c r="J2106" s="245"/>
      <c r="K2106" s="245"/>
      <c r="L2106" s="249"/>
      <c r="M2106" s="250"/>
      <c r="N2106" s="251"/>
      <c r="O2106" s="251"/>
      <c r="P2106" s="251"/>
      <c r="Q2106" s="251"/>
      <c r="R2106" s="251"/>
      <c r="S2106" s="251"/>
      <c r="T2106" s="252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T2106" s="253" t="s">
        <v>174</v>
      </c>
      <c r="AU2106" s="253" t="s">
        <v>82</v>
      </c>
      <c r="AV2106" s="13" t="s">
        <v>80</v>
      </c>
      <c r="AW2106" s="13" t="s">
        <v>34</v>
      </c>
      <c r="AX2106" s="13" t="s">
        <v>73</v>
      </c>
      <c r="AY2106" s="253" t="s">
        <v>164</v>
      </c>
    </row>
    <row r="2107" s="14" customFormat="1">
      <c r="A2107" s="14"/>
      <c r="B2107" s="254"/>
      <c r="C2107" s="255"/>
      <c r="D2107" s="240" t="s">
        <v>174</v>
      </c>
      <c r="E2107" s="256" t="s">
        <v>21</v>
      </c>
      <c r="F2107" s="257" t="s">
        <v>2055</v>
      </c>
      <c r="G2107" s="255"/>
      <c r="H2107" s="258">
        <v>103.40000000000001</v>
      </c>
      <c r="I2107" s="259"/>
      <c r="J2107" s="255"/>
      <c r="K2107" s="255"/>
      <c r="L2107" s="260"/>
      <c r="M2107" s="261"/>
      <c r="N2107" s="262"/>
      <c r="O2107" s="262"/>
      <c r="P2107" s="262"/>
      <c r="Q2107" s="262"/>
      <c r="R2107" s="262"/>
      <c r="S2107" s="262"/>
      <c r="T2107" s="263"/>
      <c r="U2107" s="14"/>
      <c r="V2107" s="14"/>
      <c r="W2107" s="14"/>
      <c r="X2107" s="14"/>
      <c r="Y2107" s="14"/>
      <c r="Z2107" s="14"/>
      <c r="AA2107" s="14"/>
      <c r="AB2107" s="14"/>
      <c r="AC2107" s="14"/>
      <c r="AD2107" s="14"/>
      <c r="AE2107" s="14"/>
      <c r="AT2107" s="264" t="s">
        <v>174</v>
      </c>
      <c r="AU2107" s="264" t="s">
        <v>82</v>
      </c>
      <c r="AV2107" s="14" t="s">
        <v>82</v>
      </c>
      <c r="AW2107" s="14" t="s">
        <v>34</v>
      </c>
      <c r="AX2107" s="14" t="s">
        <v>73</v>
      </c>
      <c r="AY2107" s="264" t="s">
        <v>164</v>
      </c>
    </row>
    <row r="2108" s="2" customFormat="1" ht="16.5" customHeight="1">
      <c r="A2108" s="39"/>
      <c r="B2108" s="40"/>
      <c r="C2108" s="227" t="s">
        <v>2056</v>
      </c>
      <c r="D2108" s="227" t="s">
        <v>166</v>
      </c>
      <c r="E2108" s="228" t="s">
        <v>2057</v>
      </c>
      <c r="F2108" s="229" t="s">
        <v>2058</v>
      </c>
      <c r="G2108" s="230" t="s">
        <v>253</v>
      </c>
      <c r="H2108" s="231">
        <v>8</v>
      </c>
      <c r="I2108" s="232"/>
      <c r="J2108" s="233">
        <f>ROUND(I2108*H2108,2)</f>
        <v>0</v>
      </c>
      <c r="K2108" s="229" t="s">
        <v>170</v>
      </c>
      <c r="L2108" s="45"/>
      <c r="M2108" s="234" t="s">
        <v>21</v>
      </c>
      <c r="N2108" s="235" t="s">
        <v>44</v>
      </c>
      <c r="O2108" s="85"/>
      <c r="P2108" s="236">
        <f>O2108*H2108</f>
        <v>0</v>
      </c>
      <c r="Q2108" s="236">
        <v>0.00108</v>
      </c>
      <c r="R2108" s="236">
        <f>Q2108*H2108</f>
        <v>0.0086400000000000001</v>
      </c>
      <c r="S2108" s="236">
        <v>0</v>
      </c>
      <c r="T2108" s="237">
        <f>S2108*H2108</f>
        <v>0</v>
      </c>
      <c r="U2108" s="39"/>
      <c r="V2108" s="39"/>
      <c r="W2108" s="39"/>
      <c r="X2108" s="39"/>
      <c r="Y2108" s="39"/>
      <c r="Z2108" s="39"/>
      <c r="AA2108" s="39"/>
      <c r="AB2108" s="39"/>
      <c r="AC2108" s="39"/>
      <c r="AD2108" s="39"/>
      <c r="AE2108" s="39"/>
      <c r="AR2108" s="238" t="s">
        <v>277</v>
      </c>
      <c r="AT2108" s="238" t="s">
        <v>166</v>
      </c>
      <c r="AU2108" s="238" t="s">
        <v>82</v>
      </c>
      <c r="AY2108" s="18" t="s">
        <v>164</v>
      </c>
      <c r="BE2108" s="239">
        <f>IF(N2108="základní",J2108,0)</f>
        <v>0</v>
      </c>
      <c r="BF2108" s="239">
        <f>IF(N2108="snížená",J2108,0)</f>
        <v>0</v>
      </c>
      <c r="BG2108" s="239">
        <f>IF(N2108="zákl. přenesená",J2108,0)</f>
        <v>0</v>
      </c>
      <c r="BH2108" s="239">
        <f>IF(N2108="sníž. přenesená",J2108,0)</f>
        <v>0</v>
      </c>
      <c r="BI2108" s="239">
        <f>IF(N2108="nulová",J2108,0)</f>
        <v>0</v>
      </c>
      <c r="BJ2108" s="18" t="s">
        <v>80</v>
      </c>
      <c r="BK2108" s="239">
        <f>ROUND(I2108*H2108,2)</f>
        <v>0</v>
      </c>
      <c r="BL2108" s="18" t="s">
        <v>277</v>
      </c>
      <c r="BM2108" s="238" t="s">
        <v>2059</v>
      </c>
    </row>
    <row r="2109" s="2" customFormat="1">
      <c r="A2109" s="39"/>
      <c r="B2109" s="40"/>
      <c r="C2109" s="41"/>
      <c r="D2109" s="240" t="s">
        <v>173</v>
      </c>
      <c r="E2109" s="41"/>
      <c r="F2109" s="241" t="s">
        <v>2060</v>
      </c>
      <c r="G2109" s="41"/>
      <c r="H2109" s="41"/>
      <c r="I2109" s="147"/>
      <c r="J2109" s="41"/>
      <c r="K2109" s="41"/>
      <c r="L2109" s="45"/>
      <c r="M2109" s="242"/>
      <c r="N2109" s="243"/>
      <c r="O2109" s="85"/>
      <c r="P2109" s="85"/>
      <c r="Q2109" s="85"/>
      <c r="R2109" s="85"/>
      <c r="S2109" s="85"/>
      <c r="T2109" s="86"/>
      <c r="U2109" s="39"/>
      <c r="V2109" s="39"/>
      <c r="W2109" s="39"/>
      <c r="X2109" s="39"/>
      <c r="Y2109" s="39"/>
      <c r="Z2109" s="39"/>
      <c r="AA2109" s="39"/>
      <c r="AB2109" s="39"/>
      <c r="AC2109" s="39"/>
      <c r="AD2109" s="39"/>
      <c r="AE2109" s="39"/>
      <c r="AT2109" s="18" t="s">
        <v>173</v>
      </c>
      <c r="AU2109" s="18" t="s">
        <v>82</v>
      </c>
    </row>
    <row r="2110" s="2" customFormat="1">
      <c r="A2110" s="39"/>
      <c r="B2110" s="40"/>
      <c r="C2110" s="41"/>
      <c r="D2110" s="240" t="s">
        <v>1094</v>
      </c>
      <c r="E2110" s="41"/>
      <c r="F2110" s="275" t="s">
        <v>1967</v>
      </c>
      <c r="G2110" s="41"/>
      <c r="H2110" s="41"/>
      <c r="I2110" s="147"/>
      <c r="J2110" s="41"/>
      <c r="K2110" s="41"/>
      <c r="L2110" s="45"/>
      <c r="M2110" s="242"/>
      <c r="N2110" s="243"/>
      <c r="O2110" s="85"/>
      <c r="P2110" s="85"/>
      <c r="Q2110" s="85"/>
      <c r="R2110" s="85"/>
      <c r="S2110" s="85"/>
      <c r="T2110" s="86"/>
      <c r="U2110" s="39"/>
      <c r="V2110" s="39"/>
      <c r="W2110" s="39"/>
      <c r="X2110" s="39"/>
      <c r="Y2110" s="39"/>
      <c r="Z2110" s="39"/>
      <c r="AA2110" s="39"/>
      <c r="AB2110" s="39"/>
      <c r="AC2110" s="39"/>
      <c r="AD2110" s="39"/>
      <c r="AE2110" s="39"/>
      <c r="AT2110" s="18" t="s">
        <v>1094</v>
      </c>
      <c r="AU2110" s="18" t="s">
        <v>82</v>
      </c>
    </row>
    <row r="2111" s="13" customFormat="1">
      <c r="A2111" s="13"/>
      <c r="B2111" s="244"/>
      <c r="C2111" s="245"/>
      <c r="D2111" s="240" t="s">
        <v>174</v>
      </c>
      <c r="E2111" s="246" t="s">
        <v>21</v>
      </c>
      <c r="F2111" s="247" t="s">
        <v>2061</v>
      </c>
      <c r="G2111" s="245"/>
      <c r="H2111" s="246" t="s">
        <v>21</v>
      </c>
      <c r="I2111" s="248"/>
      <c r="J2111" s="245"/>
      <c r="K2111" s="245"/>
      <c r="L2111" s="249"/>
      <c r="M2111" s="250"/>
      <c r="N2111" s="251"/>
      <c r="O2111" s="251"/>
      <c r="P2111" s="251"/>
      <c r="Q2111" s="251"/>
      <c r="R2111" s="251"/>
      <c r="S2111" s="251"/>
      <c r="T2111" s="252"/>
      <c r="U2111" s="13"/>
      <c r="V2111" s="13"/>
      <c r="W2111" s="13"/>
      <c r="X2111" s="13"/>
      <c r="Y2111" s="13"/>
      <c r="Z2111" s="13"/>
      <c r="AA2111" s="13"/>
      <c r="AB2111" s="13"/>
      <c r="AC2111" s="13"/>
      <c r="AD2111" s="13"/>
      <c r="AE2111" s="13"/>
      <c r="AT2111" s="253" t="s">
        <v>174</v>
      </c>
      <c r="AU2111" s="253" t="s">
        <v>82</v>
      </c>
      <c r="AV2111" s="13" t="s">
        <v>80</v>
      </c>
      <c r="AW2111" s="13" t="s">
        <v>34</v>
      </c>
      <c r="AX2111" s="13" t="s">
        <v>73</v>
      </c>
      <c r="AY2111" s="253" t="s">
        <v>164</v>
      </c>
    </row>
    <row r="2112" s="14" customFormat="1">
      <c r="A2112" s="14"/>
      <c r="B2112" s="254"/>
      <c r="C2112" s="255"/>
      <c r="D2112" s="240" t="s">
        <v>174</v>
      </c>
      <c r="E2112" s="256" t="s">
        <v>21</v>
      </c>
      <c r="F2112" s="257" t="s">
        <v>654</v>
      </c>
      <c r="G2112" s="255"/>
      <c r="H2112" s="258">
        <v>8</v>
      </c>
      <c r="I2112" s="259"/>
      <c r="J2112" s="255"/>
      <c r="K2112" s="255"/>
      <c r="L2112" s="260"/>
      <c r="M2112" s="261"/>
      <c r="N2112" s="262"/>
      <c r="O2112" s="262"/>
      <c r="P2112" s="262"/>
      <c r="Q2112" s="262"/>
      <c r="R2112" s="262"/>
      <c r="S2112" s="262"/>
      <c r="T2112" s="263"/>
      <c r="U2112" s="14"/>
      <c r="V2112" s="14"/>
      <c r="W2112" s="14"/>
      <c r="X2112" s="14"/>
      <c r="Y2112" s="14"/>
      <c r="Z2112" s="14"/>
      <c r="AA2112" s="14"/>
      <c r="AB2112" s="14"/>
      <c r="AC2112" s="14"/>
      <c r="AD2112" s="14"/>
      <c r="AE2112" s="14"/>
      <c r="AT2112" s="264" t="s">
        <v>174</v>
      </c>
      <c r="AU2112" s="264" t="s">
        <v>82</v>
      </c>
      <c r="AV2112" s="14" t="s">
        <v>82</v>
      </c>
      <c r="AW2112" s="14" t="s">
        <v>34</v>
      </c>
      <c r="AX2112" s="14" t="s">
        <v>73</v>
      </c>
      <c r="AY2112" s="264" t="s">
        <v>164</v>
      </c>
    </row>
    <row r="2113" s="2" customFormat="1" ht="16.5" customHeight="1">
      <c r="A2113" s="39"/>
      <c r="B2113" s="40"/>
      <c r="C2113" s="227" t="s">
        <v>2062</v>
      </c>
      <c r="D2113" s="227" t="s">
        <v>166</v>
      </c>
      <c r="E2113" s="228" t="s">
        <v>2063</v>
      </c>
      <c r="F2113" s="229" t="s">
        <v>2064</v>
      </c>
      <c r="G2113" s="230" t="s">
        <v>253</v>
      </c>
      <c r="H2113" s="231">
        <v>31</v>
      </c>
      <c r="I2113" s="232"/>
      <c r="J2113" s="233">
        <f>ROUND(I2113*H2113,2)</f>
        <v>0</v>
      </c>
      <c r="K2113" s="229" t="s">
        <v>170</v>
      </c>
      <c r="L2113" s="45"/>
      <c r="M2113" s="234" t="s">
        <v>21</v>
      </c>
      <c r="N2113" s="235" t="s">
        <v>44</v>
      </c>
      <c r="O2113" s="85"/>
      <c r="P2113" s="236">
        <f>O2113*H2113</f>
        <v>0</v>
      </c>
      <c r="Q2113" s="236">
        <v>0.0013799999999999999</v>
      </c>
      <c r="R2113" s="236">
        <f>Q2113*H2113</f>
        <v>0.042779999999999999</v>
      </c>
      <c r="S2113" s="236">
        <v>0</v>
      </c>
      <c r="T2113" s="237">
        <f>S2113*H2113</f>
        <v>0</v>
      </c>
      <c r="U2113" s="39"/>
      <c r="V2113" s="39"/>
      <c r="W2113" s="39"/>
      <c r="X2113" s="39"/>
      <c r="Y2113" s="39"/>
      <c r="Z2113" s="39"/>
      <c r="AA2113" s="39"/>
      <c r="AB2113" s="39"/>
      <c r="AC2113" s="39"/>
      <c r="AD2113" s="39"/>
      <c r="AE2113" s="39"/>
      <c r="AR2113" s="238" t="s">
        <v>277</v>
      </c>
      <c r="AT2113" s="238" t="s">
        <v>166</v>
      </c>
      <c r="AU2113" s="238" t="s">
        <v>82</v>
      </c>
      <c r="AY2113" s="18" t="s">
        <v>164</v>
      </c>
      <c r="BE2113" s="239">
        <f>IF(N2113="základní",J2113,0)</f>
        <v>0</v>
      </c>
      <c r="BF2113" s="239">
        <f>IF(N2113="snížená",J2113,0)</f>
        <v>0</v>
      </c>
      <c r="BG2113" s="239">
        <f>IF(N2113="zákl. přenesená",J2113,0)</f>
        <v>0</v>
      </c>
      <c r="BH2113" s="239">
        <f>IF(N2113="sníž. přenesená",J2113,0)</f>
        <v>0</v>
      </c>
      <c r="BI2113" s="239">
        <f>IF(N2113="nulová",J2113,0)</f>
        <v>0</v>
      </c>
      <c r="BJ2113" s="18" t="s">
        <v>80</v>
      </c>
      <c r="BK2113" s="239">
        <f>ROUND(I2113*H2113,2)</f>
        <v>0</v>
      </c>
      <c r="BL2113" s="18" t="s">
        <v>277</v>
      </c>
      <c r="BM2113" s="238" t="s">
        <v>2065</v>
      </c>
    </row>
    <row r="2114" s="2" customFormat="1">
      <c r="A2114" s="39"/>
      <c r="B2114" s="40"/>
      <c r="C2114" s="41"/>
      <c r="D2114" s="240" t="s">
        <v>173</v>
      </c>
      <c r="E2114" s="41"/>
      <c r="F2114" s="241" t="s">
        <v>2066</v>
      </c>
      <c r="G2114" s="41"/>
      <c r="H2114" s="41"/>
      <c r="I2114" s="147"/>
      <c r="J2114" s="41"/>
      <c r="K2114" s="41"/>
      <c r="L2114" s="45"/>
      <c r="M2114" s="242"/>
      <c r="N2114" s="243"/>
      <c r="O2114" s="85"/>
      <c r="P2114" s="85"/>
      <c r="Q2114" s="85"/>
      <c r="R2114" s="85"/>
      <c r="S2114" s="85"/>
      <c r="T2114" s="86"/>
      <c r="U2114" s="39"/>
      <c r="V2114" s="39"/>
      <c r="W2114" s="39"/>
      <c r="X2114" s="39"/>
      <c r="Y2114" s="39"/>
      <c r="Z2114" s="39"/>
      <c r="AA2114" s="39"/>
      <c r="AB2114" s="39"/>
      <c r="AC2114" s="39"/>
      <c r="AD2114" s="39"/>
      <c r="AE2114" s="39"/>
      <c r="AT2114" s="18" t="s">
        <v>173</v>
      </c>
      <c r="AU2114" s="18" t="s">
        <v>82</v>
      </c>
    </row>
    <row r="2115" s="2" customFormat="1">
      <c r="A2115" s="39"/>
      <c r="B2115" s="40"/>
      <c r="C2115" s="41"/>
      <c r="D2115" s="240" t="s">
        <v>1094</v>
      </c>
      <c r="E2115" s="41"/>
      <c r="F2115" s="275" t="s">
        <v>1967</v>
      </c>
      <c r="G2115" s="41"/>
      <c r="H2115" s="41"/>
      <c r="I2115" s="147"/>
      <c r="J2115" s="41"/>
      <c r="K2115" s="41"/>
      <c r="L2115" s="45"/>
      <c r="M2115" s="242"/>
      <c r="N2115" s="243"/>
      <c r="O2115" s="85"/>
      <c r="P2115" s="85"/>
      <c r="Q2115" s="85"/>
      <c r="R2115" s="85"/>
      <c r="S2115" s="85"/>
      <c r="T2115" s="86"/>
      <c r="U2115" s="39"/>
      <c r="V2115" s="39"/>
      <c r="W2115" s="39"/>
      <c r="X2115" s="39"/>
      <c r="Y2115" s="39"/>
      <c r="Z2115" s="39"/>
      <c r="AA2115" s="39"/>
      <c r="AB2115" s="39"/>
      <c r="AC2115" s="39"/>
      <c r="AD2115" s="39"/>
      <c r="AE2115" s="39"/>
      <c r="AT2115" s="18" t="s">
        <v>1094</v>
      </c>
      <c r="AU2115" s="18" t="s">
        <v>82</v>
      </c>
    </row>
    <row r="2116" s="13" customFormat="1">
      <c r="A2116" s="13"/>
      <c r="B2116" s="244"/>
      <c r="C2116" s="245"/>
      <c r="D2116" s="240" t="s">
        <v>174</v>
      </c>
      <c r="E2116" s="246" t="s">
        <v>21</v>
      </c>
      <c r="F2116" s="247" t="s">
        <v>2067</v>
      </c>
      <c r="G2116" s="245"/>
      <c r="H2116" s="246" t="s">
        <v>21</v>
      </c>
      <c r="I2116" s="248"/>
      <c r="J2116" s="245"/>
      <c r="K2116" s="245"/>
      <c r="L2116" s="249"/>
      <c r="M2116" s="250"/>
      <c r="N2116" s="251"/>
      <c r="O2116" s="251"/>
      <c r="P2116" s="251"/>
      <c r="Q2116" s="251"/>
      <c r="R2116" s="251"/>
      <c r="S2116" s="251"/>
      <c r="T2116" s="252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T2116" s="253" t="s">
        <v>174</v>
      </c>
      <c r="AU2116" s="253" t="s">
        <v>82</v>
      </c>
      <c r="AV2116" s="13" t="s">
        <v>80</v>
      </c>
      <c r="AW2116" s="13" t="s">
        <v>34</v>
      </c>
      <c r="AX2116" s="13" t="s">
        <v>73</v>
      </c>
      <c r="AY2116" s="253" t="s">
        <v>164</v>
      </c>
    </row>
    <row r="2117" s="14" customFormat="1">
      <c r="A2117" s="14"/>
      <c r="B2117" s="254"/>
      <c r="C2117" s="255"/>
      <c r="D2117" s="240" t="s">
        <v>174</v>
      </c>
      <c r="E2117" s="256" t="s">
        <v>21</v>
      </c>
      <c r="F2117" s="257" t="s">
        <v>2068</v>
      </c>
      <c r="G2117" s="255"/>
      <c r="H2117" s="258">
        <v>31</v>
      </c>
      <c r="I2117" s="259"/>
      <c r="J2117" s="255"/>
      <c r="K2117" s="255"/>
      <c r="L2117" s="260"/>
      <c r="M2117" s="261"/>
      <c r="N2117" s="262"/>
      <c r="O2117" s="262"/>
      <c r="P2117" s="262"/>
      <c r="Q2117" s="262"/>
      <c r="R2117" s="262"/>
      <c r="S2117" s="262"/>
      <c r="T2117" s="263"/>
      <c r="U2117" s="14"/>
      <c r="V2117" s="14"/>
      <c r="W2117" s="14"/>
      <c r="X2117" s="14"/>
      <c r="Y2117" s="14"/>
      <c r="Z2117" s="14"/>
      <c r="AA2117" s="14"/>
      <c r="AB2117" s="14"/>
      <c r="AC2117" s="14"/>
      <c r="AD2117" s="14"/>
      <c r="AE2117" s="14"/>
      <c r="AT2117" s="264" t="s">
        <v>174</v>
      </c>
      <c r="AU2117" s="264" t="s">
        <v>82</v>
      </c>
      <c r="AV2117" s="14" t="s">
        <v>82</v>
      </c>
      <c r="AW2117" s="14" t="s">
        <v>34</v>
      </c>
      <c r="AX2117" s="14" t="s">
        <v>73</v>
      </c>
      <c r="AY2117" s="264" t="s">
        <v>164</v>
      </c>
    </row>
    <row r="2118" s="2" customFormat="1" ht="16.5" customHeight="1">
      <c r="A2118" s="39"/>
      <c r="B2118" s="40"/>
      <c r="C2118" s="227" t="s">
        <v>2069</v>
      </c>
      <c r="D2118" s="227" t="s">
        <v>166</v>
      </c>
      <c r="E2118" s="228" t="s">
        <v>2070</v>
      </c>
      <c r="F2118" s="229" t="s">
        <v>2071</v>
      </c>
      <c r="G2118" s="230" t="s">
        <v>253</v>
      </c>
      <c r="H2118" s="231">
        <v>8</v>
      </c>
      <c r="I2118" s="232"/>
      <c r="J2118" s="233">
        <f>ROUND(I2118*H2118,2)</f>
        <v>0</v>
      </c>
      <c r="K2118" s="229" t="s">
        <v>170</v>
      </c>
      <c r="L2118" s="45"/>
      <c r="M2118" s="234" t="s">
        <v>21</v>
      </c>
      <c r="N2118" s="235" t="s">
        <v>44</v>
      </c>
      <c r="O2118" s="85"/>
      <c r="P2118" s="236">
        <f>O2118*H2118</f>
        <v>0</v>
      </c>
      <c r="Q2118" s="236">
        <v>0.00158</v>
      </c>
      <c r="R2118" s="236">
        <f>Q2118*H2118</f>
        <v>0.01264</v>
      </c>
      <c r="S2118" s="236">
        <v>0</v>
      </c>
      <c r="T2118" s="237">
        <f>S2118*H2118</f>
        <v>0</v>
      </c>
      <c r="U2118" s="39"/>
      <c r="V2118" s="39"/>
      <c r="W2118" s="39"/>
      <c r="X2118" s="39"/>
      <c r="Y2118" s="39"/>
      <c r="Z2118" s="39"/>
      <c r="AA2118" s="39"/>
      <c r="AB2118" s="39"/>
      <c r="AC2118" s="39"/>
      <c r="AD2118" s="39"/>
      <c r="AE2118" s="39"/>
      <c r="AR2118" s="238" t="s">
        <v>277</v>
      </c>
      <c r="AT2118" s="238" t="s">
        <v>166</v>
      </c>
      <c r="AU2118" s="238" t="s">
        <v>82</v>
      </c>
      <c r="AY2118" s="18" t="s">
        <v>164</v>
      </c>
      <c r="BE2118" s="239">
        <f>IF(N2118="základní",J2118,0)</f>
        <v>0</v>
      </c>
      <c r="BF2118" s="239">
        <f>IF(N2118="snížená",J2118,0)</f>
        <v>0</v>
      </c>
      <c r="BG2118" s="239">
        <f>IF(N2118="zákl. přenesená",J2118,0)</f>
        <v>0</v>
      </c>
      <c r="BH2118" s="239">
        <f>IF(N2118="sníž. přenesená",J2118,0)</f>
        <v>0</v>
      </c>
      <c r="BI2118" s="239">
        <f>IF(N2118="nulová",J2118,0)</f>
        <v>0</v>
      </c>
      <c r="BJ2118" s="18" t="s">
        <v>80</v>
      </c>
      <c r="BK2118" s="239">
        <f>ROUND(I2118*H2118,2)</f>
        <v>0</v>
      </c>
      <c r="BL2118" s="18" t="s">
        <v>277</v>
      </c>
      <c r="BM2118" s="238" t="s">
        <v>2072</v>
      </c>
    </row>
    <row r="2119" s="2" customFormat="1">
      <c r="A2119" s="39"/>
      <c r="B2119" s="40"/>
      <c r="C2119" s="41"/>
      <c r="D2119" s="240" t="s">
        <v>173</v>
      </c>
      <c r="E2119" s="41"/>
      <c r="F2119" s="241" t="s">
        <v>2073</v>
      </c>
      <c r="G2119" s="41"/>
      <c r="H2119" s="41"/>
      <c r="I2119" s="147"/>
      <c r="J2119" s="41"/>
      <c r="K2119" s="41"/>
      <c r="L2119" s="45"/>
      <c r="M2119" s="242"/>
      <c r="N2119" s="243"/>
      <c r="O2119" s="85"/>
      <c r="P2119" s="85"/>
      <c r="Q2119" s="85"/>
      <c r="R2119" s="85"/>
      <c r="S2119" s="85"/>
      <c r="T2119" s="86"/>
      <c r="U2119" s="39"/>
      <c r="V2119" s="39"/>
      <c r="W2119" s="39"/>
      <c r="X2119" s="39"/>
      <c r="Y2119" s="39"/>
      <c r="Z2119" s="39"/>
      <c r="AA2119" s="39"/>
      <c r="AB2119" s="39"/>
      <c r="AC2119" s="39"/>
      <c r="AD2119" s="39"/>
      <c r="AE2119" s="39"/>
      <c r="AT2119" s="18" t="s">
        <v>173</v>
      </c>
      <c r="AU2119" s="18" t="s">
        <v>82</v>
      </c>
    </row>
    <row r="2120" s="2" customFormat="1">
      <c r="A2120" s="39"/>
      <c r="B2120" s="40"/>
      <c r="C2120" s="41"/>
      <c r="D2120" s="240" t="s">
        <v>1094</v>
      </c>
      <c r="E2120" s="41"/>
      <c r="F2120" s="275" t="s">
        <v>1967</v>
      </c>
      <c r="G2120" s="41"/>
      <c r="H2120" s="41"/>
      <c r="I2120" s="147"/>
      <c r="J2120" s="41"/>
      <c r="K2120" s="41"/>
      <c r="L2120" s="45"/>
      <c r="M2120" s="242"/>
      <c r="N2120" s="243"/>
      <c r="O2120" s="85"/>
      <c r="P2120" s="85"/>
      <c r="Q2120" s="85"/>
      <c r="R2120" s="85"/>
      <c r="S2120" s="85"/>
      <c r="T2120" s="86"/>
      <c r="U2120" s="39"/>
      <c r="V2120" s="39"/>
      <c r="W2120" s="39"/>
      <c r="X2120" s="39"/>
      <c r="Y2120" s="39"/>
      <c r="Z2120" s="39"/>
      <c r="AA2120" s="39"/>
      <c r="AB2120" s="39"/>
      <c r="AC2120" s="39"/>
      <c r="AD2120" s="39"/>
      <c r="AE2120" s="39"/>
      <c r="AT2120" s="18" t="s">
        <v>1094</v>
      </c>
      <c r="AU2120" s="18" t="s">
        <v>82</v>
      </c>
    </row>
    <row r="2121" s="13" customFormat="1">
      <c r="A2121" s="13"/>
      <c r="B2121" s="244"/>
      <c r="C2121" s="245"/>
      <c r="D2121" s="240" t="s">
        <v>174</v>
      </c>
      <c r="E2121" s="246" t="s">
        <v>21</v>
      </c>
      <c r="F2121" s="247" t="s">
        <v>2074</v>
      </c>
      <c r="G2121" s="245"/>
      <c r="H2121" s="246" t="s">
        <v>21</v>
      </c>
      <c r="I2121" s="248"/>
      <c r="J2121" s="245"/>
      <c r="K2121" s="245"/>
      <c r="L2121" s="249"/>
      <c r="M2121" s="250"/>
      <c r="N2121" s="251"/>
      <c r="O2121" s="251"/>
      <c r="P2121" s="251"/>
      <c r="Q2121" s="251"/>
      <c r="R2121" s="251"/>
      <c r="S2121" s="251"/>
      <c r="T2121" s="252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T2121" s="253" t="s">
        <v>174</v>
      </c>
      <c r="AU2121" s="253" t="s">
        <v>82</v>
      </c>
      <c r="AV2121" s="13" t="s">
        <v>80</v>
      </c>
      <c r="AW2121" s="13" t="s">
        <v>34</v>
      </c>
      <c r="AX2121" s="13" t="s">
        <v>73</v>
      </c>
      <c r="AY2121" s="253" t="s">
        <v>164</v>
      </c>
    </row>
    <row r="2122" s="14" customFormat="1">
      <c r="A2122" s="14"/>
      <c r="B2122" s="254"/>
      <c r="C2122" s="255"/>
      <c r="D2122" s="240" t="s">
        <v>174</v>
      </c>
      <c r="E2122" s="256" t="s">
        <v>21</v>
      </c>
      <c r="F2122" s="257" t="s">
        <v>654</v>
      </c>
      <c r="G2122" s="255"/>
      <c r="H2122" s="258">
        <v>8</v>
      </c>
      <c r="I2122" s="259"/>
      <c r="J2122" s="255"/>
      <c r="K2122" s="255"/>
      <c r="L2122" s="260"/>
      <c r="M2122" s="261"/>
      <c r="N2122" s="262"/>
      <c r="O2122" s="262"/>
      <c r="P2122" s="262"/>
      <c r="Q2122" s="262"/>
      <c r="R2122" s="262"/>
      <c r="S2122" s="262"/>
      <c r="T2122" s="263"/>
      <c r="U2122" s="14"/>
      <c r="V2122" s="14"/>
      <c r="W2122" s="14"/>
      <c r="X2122" s="14"/>
      <c r="Y2122" s="14"/>
      <c r="Z2122" s="14"/>
      <c r="AA2122" s="14"/>
      <c r="AB2122" s="14"/>
      <c r="AC2122" s="14"/>
      <c r="AD2122" s="14"/>
      <c r="AE2122" s="14"/>
      <c r="AT2122" s="264" t="s">
        <v>174</v>
      </c>
      <c r="AU2122" s="264" t="s">
        <v>82</v>
      </c>
      <c r="AV2122" s="14" t="s">
        <v>82</v>
      </c>
      <c r="AW2122" s="14" t="s">
        <v>34</v>
      </c>
      <c r="AX2122" s="14" t="s">
        <v>73</v>
      </c>
      <c r="AY2122" s="264" t="s">
        <v>164</v>
      </c>
    </row>
    <row r="2123" s="2" customFormat="1" ht="16.5" customHeight="1">
      <c r="A2123" s="39"/>
      <c r="B2123" s="40"/>
      <c r="C2123" s="227" t="s">
        <v>2075</v>
      </c>
      <c r="D2123" s="227" t="s">
        <v>166</v>
      </c>
      <c r="E2123" s="228" t="s">
        <v>2076</v>
      </c>
      <c r="F2123" s="229" t="s">
        <v>2077</v>
      </c>
      <c r="G2123" s="230" t="s">
        <v>253</v>
      </c>
      <c r="H2123" s="231">
        <v>15</v>
      </c>
      <c r="I2123" s="232"/>
      <c r="J2123" s="233">
        <f>ROUND(I2123*H2123,2)</f>
        <v>0</v>
      </c>
      <c r="K2123" s="229" t="s">
        <v>170</v>
      </c>
      <c r="L2123" s="45"/>
      <c r="M2123" s="234" t="s">
        <v>21</v>
      </c>
      <c r="N2123" s="235" t="s">
        <v>44</v>
      </c>
      <c r="O2123" s="85"/>
      <c r="P2123" s="236">
        <f>O2123*H2123</f>
        <v>0</v>
      </c>
      <c r="Q2123" s="236">
        <v>0.0011100000000000001</v>
      </c>
      <c r="R2123" s="236">
        <f>Q2123*H2123</f>
        <v>0.016650000000000002</v>
      </c>
      <c r="S2123" s="236">
        <v>0</v>
      </c>
      <c r="T2123" s="237">
        <f>S2123*H2123</f>
        <v>0</v>
      </c>
      <c r="U2123" s="39"/>
      <c r="V2123" s="39"/>
      <c r="W2123" s="39"/>
      <c r="X2123" s="39"/>
      <c r="Y2123" s="39"/>
      <c r="Z2123" s="39"/>
      <c r="AA2123" s="39"/>
      <c r="AB2123" s="39"/>
      <c r="AC2123" s="39"/>
      <c r="AD2123" s="39"/>
      <c r="AE2123" s="39"/>
      <c r="AR2123" s="238" t="s">
        <v>277</v>
      </c>
      <c r="AT2123" s="238" t="s">
        <v>166</v>
      </c>
      <c r="AU2123" s="238" t="s">
        <v>82</v>
      </c>
      <c r="AY2123" s="18" t="s">
        <v>164</v>
      </c>
      <c r="BE2123" s="239">
        <f>IF(N2123="základní",J2123,0)</f>
        <v>0</v>
      </c>
      <c r="BF2123" s="239">
        <f>IF(N2123="snížená",J2123,0)</f>
        <v>0</v>
      </c>
      <c r="BG2123" s="239">
        <f>IF(N2123="zákl. přenesená",J2123,0)</f>
        <v>0</v>
      </c>
      <c r="BH2123" s="239">
        <f>IF(N2123="sníž. přenesená",J2123,0)</f>
        <v>0</v>
      </c>
      <c r="BI2123" s="239">
        <f>IF(N2123="nulová",J2123,0)</f>
        <v>0</v>
      </c>
      <c r="BJ2123" s="18" t="s">
        <v>80</v>
      </c>
      <c r="BK2123" s="239">
        <f>ROUND(I2123*H2123,2)</f>
        <v>0</v>
      </c>
      <c r="BL2123" s="18" t="s">
        <v>277</v>
      </c>
      <c r="BM2123" s="238" t="s">
        <v>2078</v>
      </c>
    </row>
    <row r="2124" s="2" customFormat="1">
      <c r="A2124" s="39"/>
      <c r="B2124" s="40"/>
      <c r="C2124" s="41"/>
      <c r="D2124" s="240" t="s">
        <v>173</v>
      </c>
      <c r="E2124" s="41"/>
      <c r="F2124" s="241" t="s">
        <v>2079</v>
      </c>
      <c r="G2124" s="41"/>
      <c r="H2124" s="41"/>
      <c r="I2124" s="147"/>
      <c r="J2124" s="41"/>
      <c r="K2124" s="41"/>
      <c r="L2124" s="45"/>
      <c r="M2124" s="242"/>
      <c r="N2124" s="243"/>
      <c r="O2124" s="85"/>
      <c r="P2124" s="85"/>
      <c r="Q2124" s="85"/>
      <c r="R2124" s="85"/>
      <c r="S2124" s="85"/>
      <c r="T2124" s="86"/>
      <c r="U2124" s="39"/>
      <c r="V2124" s="39"/>
      <c r="W2124" s="39"/>
      <c r="X2124" s="39"/>
      <c r="Y2124" s="39"/>
      <c r="Z2124" s="39"/>
      <c r="AA2124" s="39"/>
      <c r="AB2124" s="39"/>
      <c r="AC2124" s="39"/>
      <c r="AD2124" s="39"/>
      <c r="AE2124" s="39"/>
      <c r="AT2124" s="18" t="s">
        <v>173</v>
      </c>
      <c r="AU2124" s="18" t="s">
        <v>82</v>
      </c>
    </row>
    <row r="2125" s="2" customFormat="1">
      <c r="A2125" s="39"/>
      <c r="B2125" s="40"/>
      <c r="C2125" s="41"/>
      <c r="D2125" s="240" t="s">
        <v>191</v>
      </c>
      <c r="E2125" s="41"/>
      <c r="F2125" s="275" t="s">
        <v>2052</v>
      </c>
      <c r="G2125" s="41"/>
      <c r="H2125" s="41"/>
      <c r="I2125" s="147"/>
      <c r="J2125" s="41"/>
      <c r="K2125" s="41"/>
      <c r="L2125" s="45"/>
      <c r="M2125" s="242"/>
      <c r="N2125" s="243"/>
      <c r="O2125" s="85"/>
      <c r="P2125" s="85"/>
      <c r="Q2125" s="85"/>
      <c r="R2125" s="85"/>
      <c r="S2125" s="85"/>
      <c r="T2125" s="86"/>
      <c r="U2125" s="39"/>
      <c r="V2125" s="39"/>
      <c r="W2125" s="39"/>
      <c r="X2125" s="39"/>
      <c r="Y2125" s="39"/>
      <c r="Z2125" s="39"/>
      <c r="AA2125" s="39"/>
      <c r="AB2125" s="39"/>
      <c r="AC2125" s="39"/>
      <c r="AD2125" s="39"/>
      <c r="AE2125" s="39"/>
      <c r="AT2125" s="18" t="s">
        <v>191</v>
      </c>
      <c r="AU2125" s="18" t="s">
        <v>82</v>
      </c>
    </row>
    <row r="2126" s="2" customFormat="1">
      <c r="A2126" s="39"/>
      <c r="B2126" s="40"/>
      <c r="C2126" s="41"/>
      <c r="D2126" s="240" t="s">
        <v>1094</v>
      </c>
      <c r="E2126" s="41"/>
      <c r="F2126" s="275" t="s">
        <v>1967</v>
      </c>
      <c r="G2126" s="41"/>
      <c r="H2126" s="41"/>
      <c r="I2126" s="147"/>
      <c r="J2126" s="41"/>
      <c r="K2126" s="41"/>
      <c r="L2126" s="45"/>
      <c r="M2126" s="242"/>
      <c r="N2126" s="243"/>
      <c r="O2126" s="85"/>
      <c r="P2126" s="85"/>
      <c r="Q2126" s="85"/>
      <c r="R2126" s="85"/>
      <c r="S2126" s="85"/>
      <c r="T2126" s="86"/>
      <c r="U2126" s="39"/>
      <c r="V2126" s="39"/>
      <c r="W2126" s="39"/>
      <c r="X2126" s="39"/>
      <c r="Y2126" s="39"/>
      <c r="Z2126" s="39"/>
      <c r="AA2126" s="39"/>
      <c r="AB2126" s="39"/>
      <c r="AC2126" s="39"/>
      <c r="AD2126" s="39"/>
      <c r="AE2126" s="39"/>
      <c r="AT2126" s="18" t="s">
        <v>1094</v>
      </c>
      <c r="AU2126" s="18" t="s">
        <v>82</v>
      </c>
    </row>
    <row r="2127" s="13" customFormat="1">
      <c r="A2127" s="13"/>
      <c r="B2127" s="244"/>
      <c r="C2127" s="245"/>
      <c r="D2127" s="240" t="s">
        <v>174</v>
      </c>
      <c r="E2127" s="246" t="s">
        <v>21</v>
      </c>
      <c r="F2127" s="247" t="s">
        <v>2080</v>
      </c>
      <c r="G2127" s="245"/>
      <c r="H2127" s="246" t="s">
        <v>21</v>
      </c>
      <c r="I2127" s="248"/>
      <c r="J2127" s="245"/>
      <c r="K2127" s="245"/>
      <c r="L2127" s="249"/>
      <c r="M2127" s="250"/>
      <c r="N2127" s="251"/>
      <c r="O2127" s="251"/>
      <c r="P2127" s="251"/>
      <c r="Q2127" s="251"/>
      <c r="R2127" s="251"/>
      <c r="S2127" s="251"/>
      <c r="T2127" s="252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T2127" s="253" t="s">
        <v>174</v>
      </c>
      <c r="AU2127" s="253" t="s">
        <v>82</v>
      </c>
      <c r="AV2127" s="13" t="s">
        <v>80</v>
      </c>
      <c r="AW2127" s="13" t="s">
        <v>34</v>
      </c>
      <c r="AX2127" s="13" t="s">
        <v>73</v>
      </c>
      <c r="AY2127" s="253" t="s">
        <v>164</v>
      </c>
    </row>
    <row r="2128" s="13" customFormat="1">
      <c r="A2128" s="13"/>
      <c r="B2128" s="244"/>
      <c r="C2128" s="245"/>
      <c r="D2128" s="240" t="s">
        <v>174</v>
      </c>
      <c r="E2128" s="246" t="s">
        <v>21</v>
      </c>
      <c r="F2128" s="247" t="s">
        <v>2081</v>
      </c>
      <c r="G2128" s="245"/>
      <c r="H2128" s="246" t="s">
        <v>21</v>
      </c>
      <c r="I2128" s="248"/>
      <c r="J2128" s="245"/>
      <c r="K2128" s="245"/>
      <c r="L2128" s="249"/>
      <c r="M2128" s="250"/>
      <c r="N2128" s="251"/>
      <c r="O2128" s="251"/>
      <c r="P2128" s="251"/>
      <c r="Q2128" s="251"/>
      <c r="R2128" s="251"/>
      <c r="S2128" s="251"/>
      <c r="T2128" s="252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T2128" s="253" t="s">
        <v>174</v>
      </c>
      <c r="AU2128" s="253" t="s">
        <v>82</v>
      </c>
      <c r="AV2128" s="13" t="s">
        <v>80</v>
      </c>
      <c r="AW2128" s="13" t="s">
        <v>34</v>
      </c>
      <c r="AX2128" s="13" t="s">
        <v>73</v>
      </c>
      <c r="AY2128" s="253" t="s">
        <v>164</v>
      </c>
    </row>
    <row r="2129" s="14" customFormat="1">
      <c r="A2129" s="14"/>
      <c r="B2129" s="254"/>
      <c r="C2129" s="255"/>
      <c r="D2129" s="240" t="s">
        <v>174</v>
      </c>
      <c r="E2129" s="256" t="s">
        <v>21</v>
      </c>
      <c r="F2129" s="257" t="s">
        <v>1954</v>
      </c>
      <c r="G2129" s="255"/>
      <c r="H2129" s="258">
        <v>15</v>
      </c>
      <c r="I2129" s="259"/>
      <c r="J2129" s="255"/>
      <c r="K2129" s="255"/>
      <c r="L2129" s="260"/>
      <c r="M2129" s="261"/>
      <c r="N2129" s="262"/>
      <c r="O2129" s="262"/>
      <c r="P2129" s="262"/>
      <c r="Q2129" s="262"/>
      <c r="R2129" s="262"/>
      <c r="S2129" s="262"/>
      <c r="T2129" s="263"/>
      <c r="U2129" s="14"/>
      <c r="V2129" s="14"/>
      <c r="W2129" s="14"/>
      <c r="X2129" s="14"/>
      <c r="Y2129" s="14"/>
      <c r="Z2129" s="14"/>
      <c r="AA2129" s="14"/>
      <c r="AB2129" s="14"/>
      <c r="AC2129" s="14"/>
      <c r="AD2129" s="14"/>
      <c r="AE2129" s="14"/>
      <c r="AT2129" s="264" t="s">
        <v>174</v>
      </c>
      <c r="AU2129" s="264" t="s">
        <v>82</v>
      </c>
      <c r="AV2129" s="14" t="s">
        <v>82</v>
      </c>
      <c r="AW2129" s="14" t="s">
        <v>34</v>
      </c>
      <c r="AX2129" s="14" t="s">
        <v>73</v>
      </c>
      <c r="AY2129" s="264" t="s">
        <v>164</v>
      </c>
    </row>
    <row r="2130" s="2" customFormat="1" ht="16.5" customHeight="1">
      <c r="A2130" s="39"/>
      <c r="B2130" s="40"/>
      <c r="C2130" s="227" t="s">
        <v>2082</v>
      </c>
      <c r="D2130" s="227" t="s">
        <v>166</v>
      </c>
      <c r="E2130" s="228" t="s">
        <v>2083</v>
      </c>
      <c r="F2130" s="229" t="s">
        <v>2084</v>
      </c>
      <c r="G2130" s="230" t="s">
        <v>253</v>
      </c>
      <c r="H2130" s="231">
        <v>15</v>
      </c>
      <c r="I2130" s="232"/>
      <c r="J2130" s="233">
        <f>ROUND(I2130*H2130,2)</f>
        <v>0</v>
      </c>
      <c r="K2130" s="229" t="s">
        <v>170</v>
      </c>
      <c r="L2130" s="45"/>
      <c r="M2130" s="234" t="s">
        <v>21</v>
      </c>
      <c r="N2130" s="235" t="s">
        <v>44</v>
      </c>
      <c r="O2130" s="85"/>
      <c r="P2130" s="236">
        <f>O2130*H2130</f>
        <v>0</v>
      </c>
      <c r="Q2130" s="236">
        <v>0.00022000000000000001</v>
      </c>
      <c r="R2130" s="236">
        <f>Q2130*H2130</f>
        <v>0.0033</v>
      </c>
      <c r="S2130" s="236">
        <v>0</v>
      </c>
      <c r="T2130" s="237">
        <f>S2130*H2130</f>
        <v>0</v>
      </c>
      <c r="U2130" s="39"/>
      <c r="V2130" s="39"/>
      <c r="W2130" s="39"/>
      <c r="X2130" s="39"/>
      <c r="Y2130" s="39"/>
      <c r="Z2130" s="39"/>
      <c r="AA2130" s="39"/>
      <c r="AB2130" s="39"/>
      <c r="AC2130" s="39"/>
      <c r="AD2130" s="39"/>
      <c r="AE2130" s="39"/>
      <c r="AR2130" s="238" t="s">
        <v>277</v>
      </c>
      <c r="AT2130" s="238" t="s">
        <v>166</v>
      </c>
      <c r="AU2130" s="238" t="s">
        <v>82</v>
      </c>
      <c r="AY2130" s="18" t="s">
        <v>164</v>
      </c>
      <c r="BE2130" s="239">
        <f>IF(N2130="základní",J2130,0)</f>
        <v>0</v>
      </c>
      <c r="BF2130" s="239">
        <f>IF(N2130="snížená",J2130,0)</f>
        <v>0</v>
      </c>
      <c r="BG2130" s="239">
        <f>IF(N2130="zákl. přenesená",J2130,0)</f>
        <v>0</v>
      </c>
      <c r="BH2130" s="239">
        <f>IF(N2130="sníž. přenesená",J2130,0)</f>
        <v>0</v>
      </c>
      <c r="BI2130" s="239">
        <f>IF(N2130="nulová",J2130,0)</f>
        <v>0</v>
      </c>
      <c r="BJ2130" s="18" t="s">
        <v>80</v>
      </c>
      <c r="BK2130" s="239">
        <f>ROUND(I2130*H2130,2)</f>
        <v>0</v>
      </c>
      <c r="BL2130" s="18" t="s">
        <v>277</v>
      </c>
      <c r="BM2130" s="238" t="s">
        <v>2085</v>
      </c>
    </row>
    <row r="2131" s="2" customFormat="1">
      <c r="A2131" s="39"/>
      <c r="B2131" s="40"/>
      <c r="C2131" s="41"/>
      <c r="D2131" s="240" t="s">
        <v>173</v>
      </c>
      <c r="E2131" s="41"/>
      <c r="F2131" s="241" t="s">
        <v>2084</v>
      </c>
      <c r="G2131" s="41"/>
      <c r="H2131" s="41"/>
      <c r="I2131" s="147"/>
      <c r="J2131" s="41"/>
      <c r="K2131" s="41"/>
      <c r="L2131" s="45"/>
      <c r="M2131" s="242"/>
      <c r="N2131" s="243"/>
      <c r="O2131" s="85"/>
      <c r="P2131" s="85"/>
      <c r="Q2131" s="85"/>
      <c r="R2131" s="85"/>
      <c r="S2131" s="85"/>
      <c r="T2131" s="86"/>
      <c r="U2131" s="39"/>
      <c r="V2131" s="39"/>
      <c r="W2131" s="39"/>
      <c r="X2131" s="39"/>
      <c r="Y2131" s="39"/>
      <c r="Z2131" s="39"/>
      <c r="AA2131" s="39"/>
      <c r="AB2131" s="39"/>
      <c r="AC2131" s="39"/>
      <c r="AD2131" s="39"/>
      <c r="AE2131" s="39"/>
      <c r="AT2131" s="18" t="s">
        <v>173</v>
      </c>
      <c r="AU2131" s="18" t="s">
        <v>82</v>
      </c>
    </row>
    <row r="2132" s="2" customFormat="1" ht="16.5" customHeight="1">
      <c r="A2132" s="39"/>
      <c r="B2132" s="40"/>
      <c r="C2132" s="227" t="s">
        <v>2086</v>
      </c>
      <c r="D2132" s="227" t="s">
        <v>166</v>
      </c>
      <c r="E2132" s="228" t="s">
        <v>2087</v>
      </c>
      <c r="F2132" s="229" t="s">
        <v>2088</v>
      </c>
      <c r="G2132" s="230" t="s">
        <v>253</v>
      </c>
      <c r="H2132" s="231">
        <v>38</v>
      </c>
      <c r="I2132" s="232"/>
      <c r="J2132" s="233">
        <f>ROUND(I2132*H2132,2)</f>
        <v>0</v>
      </c>
      <c r="K2132" s="229" t="s">
        <v>170</v>
      </c>
      <c r="L2132" s="45"/>
      <c r="M2132" s="234" t="s">
        <v>21</v>
      </c>
      <c r="N2132" s="235" t="s">
        <v>44</v>
      </c>
      <c r="O2132" s="85"/>
      <c r="P2132" s="236">
        <f>O2132*H2132</f>
        <v>0</v>
      </c>
      <c r="Q2132" s="236">
        <v>0.00092000000000000003</v>
      </c>
      <c r="R2132" s="236">
        <f>Q2132*H2132</f>
        <v>0.034959999999999998</v>
      </c>
      <c r="S2132" s="236">
        <v>0</v>
      </c>
      <c r="T2132" s="237">
        <f>S2132*H2132</f>
        <v>0</v>
      </c>
      <c r="U2132" s="39"/>
      <c r="V2132" s="39"/>
      <c r="W2132" s="39"/>
      <c r="X2132" s="39"/>
      <c r="Y2132" s="39"/>
      <c r="Z2132" s="39"/>
      <c r="AA2132" s="39"/>
      <c r="AB2132" s="39"/>
      <c r="AC2132" s="39"/>
      <c r="AD2132" s="39"/>
      <c r="AE2132" s="39"/>
      <c r="AR2132" s="238" t="s">
        <v>277</v>
      </c>
      <c r="AT2132" s="238" t="s">
        <v>166</v>
      </c>
      <c r="AU2132" s="238" t="s">
        <v>82</v>
      </c>
      <c r="AY2132" s="18" t="s">
        <v>164</v>
      </c>
      <c r="BE2132" s="239">
        <f>IF(N2132="základní",J2132,0)</f>
        <v>0</v>
      </c>
      <c r="BF2132" s="239">
        <f>IF(N2132="snížená",J2132,0)</f>
        <v>0</v>
      </c>
      <c r="BG2132" s="239">
        <f>IF(N2132="zákl. přenesená",J2132,0)</f>
        <v>0</v>
      </c>
      <c r="BH2132" s="239">
        <f>IF(N2132="sníž. přenesená",J2132,0)</f>
        <v>0</v>
      </c>
      <c r="BI2132" s="239">
        <f>IF(N2132="nulová",J2132,0)</f>
        <v>0</v>
      </c>
      <c r="BJ2132" s="18" t="s">
        <v>80</v>
      </c>
      <c r="BK2132" s="239">
        <f>ROUND(I2132*H2132,2)</f>
        <v>0</v>
      </c>
      <c r="BL2132" s="18" t="s">
        <v>277</v>
      </c>
      <c r="BM2132" s="238" t="s">
        <v>2089</v>
      </c>
    </row>
    <row r="2133" s="2" customFormat="1">
      <c r="A2133" s="39"/>
      <c r="B2133" s="40"/>
      <c r="C2133" s="41"/>
      <c r="D2133" s="240" t="s">
        <v>173</v>
      </c>
      <c r="E2133" s="41"/>
      <c r="F2133" s="241" t="s">
        <v>2090</v>
      </c>
      <c r="G2133" s="41"/>
      <c r="H2133" s="41"/>
      <c r="I2133" s="147"/>
      <c r="J2133" s="41"/>
      <c r="K2133" s="41"/>
      <c r="L2133" s="45"/>
      <c r="M2133" s="242"/>
      <c r="N2133" s="243"/>
      <c r="O2133" s="85"/>
      <c r="P2133" s="85"/>
      <c r="Q2133" s="85"/>
      <c r="R2133" s="85"/>
      <c r="S2133" s="85"/>
      <c r="T2133" s="86"/>
      <c r="U2133" s="39"/>
      <c r="V2133" s="39"/>
      <c r="W2133" s="39"/>
      <c r="X2133" s="39"/>
      <c r="Y2133" s="39"/>
      <c r="Z2133" s="39"/>
      <c r="AA2133" s="39"/>
      <c r="AB2133" s="39"/>
      <c r="AC2133" s="39"/>
      <c r="AD2133" s="39"/>
      <c r="AE2133" s="39"/>
      <c r="AT2133" s="18" t="s">
        <v>173</v>
      </c>
      <c r="AU2133" s="18" t="s">
        <v>82</v>
      </c>
    </row>
    <row r="2134" s="2" customFormat="1">
      <c r="A2134" s="39"/>
      <c r="B2134" s="40"/>
      <c r="C2134" s="41"/>
      <c r="D2134" s="240" t="s">
        <v>1094</v>
      </c>
      <c r="E2134" s="41"/>
      <c r="F2134" s="275" t="s">
        <v>1967</v>
      </c>
      <c r="G2134" s="41"/>
      <c r="H2134" s="41"/>
      <c r="I2134" s="147"/>
      <c r="J2134" s="41"/>
      <c r="K2134" s="41"/>
      <c r="L2134" s="45"/>
      <c r="M2134" s="242"/>
      <c r="N2134" s="243"/>
      <c r="O2134" s="85"/>
      <c r="P2134" s="85"/>
      <c r="Q2134" s="85"/>
      <c r="R2134" s="85"/>
      <c r="S2134" s="85"/>
      <c r="T2134" s="86"/>
      <c r="U2134" s="39"/>
      <c r="V2134" s="39"/>
      <c r="W2134" s="39"/>
      <c r="X2134" s="39"/>
      <c r="Y2134" s="39"/>
      <c r="Z2134" s="39"/>
      <c r="AA2134" s="39"/>
      <c r="AB2134" s="39"/>
      <c r="AC2134" s="39"/>
      <c r="AD2134" s="39"/>
      <c r="AE2134" s="39"/>
      <c r="AT2134" s="18" t="s">
        <v>1094</v>
      </c>
      <c r="AU2134" s="18" t="s">
        <v>82</v>
      </c>
    </row>
    <row r="2135" s="13" customFormat="1">
      <c r="A2135" s="13"/>
      <c r="B2135" s="244"/>
      <c r="C2135" s="245"/>
      <c r="D2135" s="240" t="s">
        <v>174</v>
      </c>
      <c r="E2135" s="246" t="s">
        <v>21</v>
      </c>
      <c r="F2135" s="247" t="s">
        <v>2091</v>
      </c>
      <c r="G2135" s="245"/>
      <c r="H2135" s="246" t="s">
        <v>21</v>
      </c>
      <c r="I2135" s="248"/>
      <c r="J2135" s="245"/>
      <c r="K2135" s="245"/>
      <c r="L2135" s="249"/>
      <c r="M2135" s="250"/>
      <c r="N2135" s="251"/>
      <c r="O2135" s="251"/>
      <c r="P2135" s="251"/>
      <c r="Q2135" s="251"/>
      <c r="R2135" s="251"/>
      <c r="S2135" s="251"/>
      <c r="T2135" s="252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53" t="s">
        <v>174</v>
      </c>
      <c r="AU2135" s="253" t="s">
        <v>82</v>
      </c>
      <c r="AV2135" s="13" t="s">
        <v>80</v>
      </c>
      <c r="AW2135" s="13" t="s">
        <v>34</v>
      </c>
      <c r="AX2135" s="13" t="s">
        <v>73</v>
      </c>
      <c r="AY2135" s="253" t="s">
        <v>164</v>
      </c>
    </row>
    <row r="2136" s="14" customFormat="1">
      <c r="A2136" s="14"/>
      <c r="B2136" s="254"/>
      <c r="C2136" s="255"/>
      <c r="D2136" s="240" t="s">
        <v>174</v>
      </c>
      <c r="E2136" s="256" t="s">
        <v>21</v>
      </c>
      <c r="F2136" s="257" t="s">
        <v>2092</v>
      </c>
      <c r="G2136" s="255"/>
      <c r="H2136" s="258">
        <v>8</v>
      </c>
      <c r="I2136" s="259"/>
      <c r="J2136" s="255"/>
      <c r="K2136" s="255"/>
      <c r="L2136" s="260"/>
      <c r="M2136" s="261"/>
      <c r="N2136" s="262"/>
      <c r="O2136" s="262"/>
      <c r="P2136" s="262"/>
      <c r="Q2136" s="262"/>
      <c r="R2136" s="262"/>
      <c r="S2136" s="262"/>
      <c r="T2136" s="263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64" t="s">
        <v>174</v>
      </c>
      <c r="AU2136" s="264" t="s">
        <v>82</v>
      </c>
      <c r="AV2136" s="14" t="s">
        <v>82</v>
      </c>
      <c r="AW2136" s="14" t="s">
        <v>34</v>
      </c>
      <c r="AX2136" s="14" t="s">
        <v>73</v>
      </c>
      <c r="AY2136" s="264" t="s">
        <v>164</v>
      </c>
    </row>
    <row r="2137" s="13" customFormat="1">
      <c r="A2137" s="13"/>
      <c r="B2137" s="244"/>
      <c r="C2137" s="245"/>
      <c r="D2137" s="240" t="s">
        <v>174</v>
      </c>
      <c r="E2137" s="246" t="s">
        <v>21</v>
      </c>
      <c r="F2137" s="247" t="s">
        <v>2093</v>
      </c>
      <c r="G2137" s="245"/>
      <c r="H2137" s="246" t="s">
        <v>21</v>
      </c>
      <c r="I2137" s="248"/>
      <c r="J2137" s="245"/>
      <c r="K2137" s="245"/>
      <c r="L2137" s="249"/>
      <c r="M2137" s="250"/>
      <c r="N2137" s="251"/>
      <c r="O2137" s="251"/>
      <c r="P2137" s="251"/>
      <c r="Q2137" s="251"/>
      <c r="R2137" s="251"/>
      <c r="S2137" s="251"/>
      <c r="T2137" s="252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T2137" s="253" t="s">
        <v>174</v>
      </c>
      <c r="AU2137" s="253" t="s">
        <v>82</v>
      </c>
      <c r="AV2137" s="13" t="s">
        <v>80</v>
      </c>
      <c r="AW2137" s="13" t="s">
        <v>34</v>
      </c>
      <c r="AX2137" s="13" t="s">
        <v>73</v>
      </c>
      <c r="AY2137" s="253" t="s">
        <v>164</v>
      </c>
    </row>
    <row r="2138" s="14" customFormat="1">
      <c r="A2138" s="14"/>
      <c r="B2138" s="254"/>
      <c r="C2138" s="255"/>
      <c r="D2138" s="240" t="s">
        <v>174</v>
      </c>
      <c r="E2138" s="256" t="s">
        <v>21</v>
      </c>
      <c r="F2138" s="257" t="s">
        <v>2094</v>
      </c>
      <c r="G2138" s="255"/>
      <c r="H2138" s="258">
        <v>30</v>
      </c>
      <c r="I2138" s="259"/>
      <c r="J2138" s="255"/>
      <c r="K2138" s="255"/>
      <c r="L2138" s="260"/>
      <c r="M2138" s="261"/>
      <c r="N2138" s="262"/>
      <c r="O2138" s="262"/>
      <c r="P2138" s="262"/>
      <c r="Q2138" s="262"/>
      <c r="R2138" s="262"/>
      <c r="S2138" s="262"/>
      <c r="T2138" s="263"/>
      <c r="U2138" s="14"/>
      <c r="V2138" s="14"/>
      <c r="W2138" s="14"/>
      <c r="X2138" s="14"/>
      <c r="Y2138" s="14"/>
      <c r="Z2138" s="14"/>
      <c r="AA2138" s="14"/>
      <c r="AB2138" s="14"/>
      <c r="AC2138" s="14"/>
      <c r="AD2138" s="14"/>
      <c r="AE2138" s="14"/>
      <c r="AT2138" s="264" t="s">
        <v>174</v>
      </c>
      <c r="AU2138" s="264" t="s">
        <v>82</v>
      </c>
      <c r="AV2138" s="14" t="s">
        <v>82</v>
      </c>
      <c r="AW2138" s="14" t="s">
        <v>34</v>
      </c>
      <c r="AX2138" s="14" t="s">
        <v>73</v>
      </c>
      <c r="AY2138" s="264" t="s">
        <v>164</v>
      </c>
    </row>
    <row r="2139" s="2" customFormat="1" ht="16.5" customHeight="1">
      <c r="A2139" s="39"/>
      <c r="B2139" s="40"/>
      <c r="C2139" s="227" t="s">
        <v>2095</v>
      </c>
      <c r="D2139" s="227" t="s">
        <v>166</v>
      </c>
      <c r="E2139" s="228" t="s">
        <v>2096</v>
      </c>
      <c r="F2139" s="229" t="s">
        <v>2097</v>
      </c>
      <c r="G2139" s="230" t="s">
        <v>253</v>
      </c>
      <c r="H2139" s="231">
        <v>3</v>
      </c>
      <c r="I2139" s="232"/>
      <c r="J2139" s="233">
        <f>ROUND(I2139*H2139,2)</f>
        <v>0</v>
      </c>
      <c r="K2139" s="229" t="s">
        <v>170</v>
      </c>
      <c r="L2139" s="45"/>
      <c r="M2139" s="234" t="s">
        <v>21</v>
      </c>
      <c r="N2139" s="235" t="s">
        <v>44</v>
      </c>
      <c r="O2139" s="85"/>
      <c r="P2139" s="236">
        <f>O2139*H2139</f>
        <v>0</v>
      </c>
      <c r="Q2139" s="236">
        <v>0.00114</v>
      </c>
      <c r="R2139" s="236">
        <f>Q2139*H2139</f>
        <v>0.0034199999999999999</v>
      </c>
      <c r="S2139" s="236">
        <v>0</v>
      </c>
      <c r="T2139" s="237">
        <f>S2139*H2139</f>
        <v>0</v>
      </c>
      <c r="U2139" s="39"/>
      <c r="V2139" s="39"/>
      <c r="W2139" s="39"/>
      <c r="X2139" s="39"/>
      <c r="Y2139" s="39"/>
      <c r="Z2139" s="39"/>
      <c r="AA2139" s="39"/>
      <c r="AB2139" s="39"/>
      <c r="AC2139" s="39"/>
      <c r="AD2139" s="39"/>
      <c r="AE2139" s="39"/>
      <c r="AR2139" s="238" t="s">
        <v>277</v>
      </c>
      <c r="AT2139" s="238" t="s">
        <v>166</v>
      </c>
      <c r="AU2139" s="238" t="s">
        <v>82</v>
      </c>
      <c r="AY2139" s="18" t="s">
        <v>164</v>
      </c>
      <c r="BE2139" s="239">
        <f>IF(N2139="základní",J2139,0)</f>
        <v>0</v>
      </c>
      <c r="BF2139" s="239">
        <f>IF(N2139="snížená",J2139,0)</f>
        <v>0</v>
      </c>
      <c r="BG2139" s="239">
        <f>IF(N2139="zákl. přenesená",J2139,0)</f>
        <v>0</v>
      </c>
      <c r="BH2139" s="239">
        <f>IF(N2139="sníž. přenesená",J2139,0)</f>
        <v>0</v>
      </c>
      <c r="BI2139" s="239">
        <f>IF(N2139="nulová",J2139,0)</f>
        <v>0</v>
      </c>
      <c r="BJ2139" s="18" t="s">
        <v>80</v>
      </c>
      <c r="BK2139" s="239">
        <f>ROUND(I2139*H2139,2)</f>
        <v>0</v>
      </c>
      <c r="BL2139" s="18" t="s">
        <v>277</v>
      </c>
      <c r="BM2139" s="238" t="s">
        <v>2098</v>
      </c>
    </row>
    <row r="2140" s="2" customFormat="1">
      <c r="A2140" s="39"/>
      <c r="B2140" s="40"/>
      <c r="C2140" s="41"/>
      <c r="D2140" s="240" t="s">
        <v>173</v>
      </c>
      <c r="E2140" s="41"/>
      <c r="F2140" s="241" t="s">
        <v>2099</v>
      </c>
      <c r="G2140" s="41"/>
      <c r="H2140" s="41"/>
      <c r="I2140" s="147"/>
      <c r="J2140" s="41"/>
      <c r="K2140" s="41"/>
      <c r="L2140" s="45"/>
      <c r="M2140" s="242"/>
      <c r="N2140" s="243"/>
      <c r="O2140" s="85"/>
      <c r="P2140" s="85"/>
      <c r="Q2140" s="85"/>
      <c r="R2140" s="85"/>
      <c r="S2140" s="85"/>
      <c r="T2140" s="86"/>
      <c r="U2140" s="39"/>
      <c r="V2140" s="39"/>
      <c r="W2140" s="39"/>
      <c r="X2140" s="39"/>
      <c r="Y2140" s="39"/>
      <c r="Z2140" s="39"/>
      <c r="AA2140" s="39"/>
      <c r="AB2140" s="39"/>
      <c r="AC2140" s="39"/>
      <c r="AD2140" s="39"/>
      <c r="AE2140" s="39"/>
      <c r="AT2140" s="18" t="s">
        <v>173</v>
      </c>
      <c r="AU2140" s="18" t="s">
        <v>82</v>
      </c>
    </row>
    <row r="2141" s="2" customFormat="1">
      <c r="A2141" s="39"/>
      <c r="B2141" s="40"/>
      <c r="C2141" s="41"/>
      <c r="D2141" s="240" t="s">
        <v>1094</v>
      </c>
      <c r="E2141" s="41"/>
      <c r="F2141" s="275" t="s">
        <v>1967</v>
      </c>
      <c r="G2141" s="41"/>
      <c r="H2141" s="41"/>
      <c r="I2141" s="147"/>
      <c r="J2141" s="41"/>
      <c r="K2141" s="41"/>
      <c r="L2141" s="45"/>
      <c r="M2141" s="242"/>
      <c r="N2141" s="243"/>
      <c r="O2141" s="85"/>
      <c r="P2141" s="85"/>
      <c r="Q2141" s="85"/>
      <c r="R2141" s="85"/>
      <c r="S2141" s="85"/>
      <c r="T2141" s="86"/>
      <c r="U2141" s="39"/>
      <c r="V2141" s="39"/>
      <c r="W2141" s="39"/>
      <c r="X2141" s="39"/>
      <c r="Y2141" s="39"/>
      <c r="Z2141" s="39"/>
      <c r="AA2141" s="39"/>
      <c r="AB2141" s="39"/>
      <c r="AC2141" s="39"/>
      <c r="AD2141" s="39"/>
      <c r="AE2141" s="39"/>
      <c r="AT2141" s="18" t="s">
        <v>1094</v>
      </c>
      <c r="AU2141" s="18" t="s">
        <v>82</v>
      </c>
    </row>
    <row r="2142" s="13" customFormat="1">
      <c r="A2142" s="13"/>
      <c r="B2142" s="244"/>
      <c r="C2142" s="245"/>
      <c r="D2142" s="240" t="s">
        <v>174</v>
      </c>
      <c r="E2142" s="246" t="s">
        <v>21</v>
      </c>
      <c r="F2142" s="247" t="s">
        <v>2100</v>
      </c>
      <c r="G2142" s="245"/>
      <c r="H2142" s="246" t="s">
        <v>21</v>
      </c>
      <c r="I2142" s="248"/>
      <c r="J2142" s="245"/>
      <c r="K2142" s="245"/>
      <c r="L2142" s="249"/>
      <c r="M2142" s="250"/>
      <c r="N2142" s="251"/>
      <c r="O2142" s="251"/>
      <c r="P2142" s="251"/>
      <c r="Q2142" s="251"/>
      <c r="R2142" s="251"/>
      <c r="S2142" s="251"/>
      <c r="T2142" s="252"/>
      <c r="U2142" s="13"/>
      <c r="V2142" s="13"/>
      <c r="W2142" s="13"/>
      <c r="X2142" s="13"/>
      <c r="Y2142" s="13"/>
      <c r="Z2142" s="13"/>
      <c r="AA2142" s="13"/>
      <c r="AB2142" s="13"/>
      <c r="AC2142" s="13"/>
      <c r="AD2142" s="13"/>
      <c r="AE2142" s="13"/>
      <c r="AT2142" s="253" t="s">
        <v>174</v>
      </c>
      <c r="AU2142" s="253" t="s">
        <v>82</v>
      </c>
      <c r="AV2142" s="13" t="s">
        <v>80</v>
      </c>
      <c r="AW2142" s="13" t="s">
        <v>34</v>
      </c>
      <c r="AX2142" s="13" t="s">
        <v>73</v>
      </c>
      <c r="AY2142" s="253" t="s">
        <v>164</v>
      </c>
    </row>
    <row r="2143" s="14" customFormat="1">
      <c r="A2143" s="14"/>
      <c r="B2143" s="254"/>
      <c r="C2143" s="255"/>
      <c r="D2143" s="240" t="s">
        <v>174</v>
      </c>
      <c r="E2143" s="256" t="s">
        <v>21</v>
      </c>
      <c r="F2143" s="257" t="s">
        <v>2101</v>
      </c>
      <c r="G2143" s="255"/>
      <c r="H2143" s="258">
        <v>3</v>
      </c>
      <c r="I2143" s="259"/>
      <c r="J2143" s="255"/>
      <c r="K2143" s="255"/>
      <c r="L2143" s="260"/>
      <c r="M2143" s="261"/>
      <c r="N2143" s="262"/>
      <c r="O2143" s="262"/>
      <c r="P2143" s="262"/>
      <c r="Q2143" s="262"/>
      <c r="R2143" s="262"/>
      <c r="S2143" s="262"/>
      <c r="T2143" s="263"/>
      <c r="U2143" s="14"/>
      <c r="V2143" s="14"/>
      <c r="W2143" s="14"/>
      <c r="X2143" s="14"/>
      <c r="Y2143" s="14"/>
      <c r="Z2143" s="14"/>
      <c r="AA2143" s="14"/>
      <c r="AB2143" s="14"/>
      <c r="AC2143" s="14"/>
      <c r="AD2143" s="14"/>
      <c r="AE2143" s="14"/>
      <c r="AT2143" s="264" t="s">
        <v>174</v>
      </c>
      <c r="AU2143" s="264" t="s">
        <v>82</v>
      </c>
      <c r="AV2143" s="14" t="s">
        <v>82</v>
      </c>
      <c r="AW2143" s="14" t="s">
        <v>34</v>
      </c>
      <c r="AX2143" s="14" t="s">
        <v>73</v>
      </c>
      <c r="AY2143" s="264" t="s">
        <v>164</v>
      </c>
    </row>
    <row r="2144" s="2" customFormat="1" ht="16.5" customHeight="1">
      <c r="A2144" s="39"/>
      <c r="B2144" s="40"/>
      <c r="C2144" s="227" t="s">
        <v>2102</v>
      </c>
      <c r="D2144" s="227" t="s">
        <v>166</v>
      </c>
      <c r="E2144" s="228" t="s">
        <v>2103</v>
      </c>
      <c r="F2144" s="229" t="s">
        <v>2104</v>
      </c>
      <c r="G2144" s="230" t="s">
        <v>253</v>
      </c>
      <c r="H2144" s="231">
        <v>15.5</v>
      </c>
      <c r="I2144" s="232"/>
      <c r="J2144" s="233">
        <f>ROUND(I2144*H2144,2)</f>
        <v>0</v>
      </c>
      <c r="K2144" s="229" t="s">
        <v>170</v>
      </c>
      <c r="L2144" s="45"/>
      <c r="M2144" s="234" t="s">
        <v>21</v>
      </c>
      <c r="N2144" s="235" t="s">
        <v>44</v>
      </c>
      <c r="O2144" s="85"/>
      <c r="P2144" s="236">
        <f>O2144*H2144</f>
        <v>0</v>
      </c>
      <c r="Q2144" s="236">
        <v>0.00076999999999999996</v>
      </c>
      <c r="R2144" s="236">
        <f>Q2144*H2144</f>
        <v>0.011934999999999999</v>
      </c>
      <c r="S2144" s="236">
        <v>0</v>
      </c>
      <c r="T2144" s="237">
        <f>S2144*H2144</f>
        <v>0</v>
      </c>
      <c r="U2144" s="39"/>
      <c r="V2144" s="39"/>
      <c r="W2144" s="39"/>
      <c r="X2144" s="39"/>
      <c r="Y2144" s="39"/>
      <c r="Z2144" s="39"/>
      <c r="AA2144" s="39"/>
      <c r="AB2144" s="39"/>
      <c r="AC2144" s="39"/>
      <c r="AD2144" s="39"/>
      <c r="AE2144" s="39"/>
      <c r="AR2144" s="238" t="s">
        <v>277</v>
      </c>
      <c r="AT2144" s="238" t="s">
        <v>166</v>
      </c>
      <c r="AU2144" s="238" t="s">
        <v>82</v>
      </c>
      <c r="AY2144" s="18" t="s">
        <v>164</v>
      </c>
      <c r="BE2144" s="239">
        <f>IF(N2144="základní",J2144,0)</f>
        <v>0</v>
      </c>
      <c r="BF2144" s="239">
        <f>IF(N2144="snížená",J2144,0)</f>
        <v>0</v>
      </c>
      <c r="BG2144" s="239">
        <f>IF(N2144="zákl. přenesená",J2144,0)</f>
        <v>0</v>
      </c>
      <c r="BH2144" s="239">
        <f>IF(N2144="sníž. přenesená",J2144,0)</f>
        <v>0</v>
      </c>
      <c r="BI2144" s="239">
        <f>IF(N2144="nulová",J2144,0)</f>
        <v>0</v>
      </c>
      <c r="BJ2144" s="18" t="s">
        <v>80</v>
      </c>
      <c r="BK2144" s="239">
        <f>ROUND(I2144*H2144,2)</f>
        <v>0</v>
      </c>
      <c r="BL2144" s="18" t="s">
        <v>277</v>
      </c>
      <c r="BM2144" s="238" t="s">
        <v>2105</v>
      </c>
    </row>
    <row r="2145" s="2" customFormat="1">
      <c r="A2145" s="39"/>
      <c r="B2145" s="40"/>
      <c r="C2145" s="41"/>
      <c r="D2145" s="240" t="s">
        <v>173</v>
      </c>
      <c r="E2145" s="41"/>
      <c r="F2145" s="241" t="s">
        <v>2106</v>
      </c>
      <c r="G2145" s="41"/>
      <c r="H2145" s="41"/>
      <c r="I2145" s="147"/>
      <c r="J2145" s="41"/>
      <c r="K2145" s="41"/>
      <c r="L2145" s="45"/>
      <c r="M2145" s="242"/>
      <c r="N2145" s="243"/>
      <c r="O2145" s="85"/>
      <c r="P2145" s="85"/>
      <c r="Q2145" s="85"/>
      <c r="R2145" s="85"/>
      <c r="S2145" s="85"/>
      <c r="T2145" s="86"/>
      <c r="U2145" s="39"/>
      <c r="V2145" s="39"/>
      <c r="W2145" s="39"/>
      <c r="X2145" s="39"/>
      <c r="Y2145" s="39"/>
      <c r="Z2145" s="39"/>
      <c r="AA2145" s="39"/>
      <c r="AB2145" s="39"/>
      <c r="AC2145" s="39"/>
      <c r="AD2145" s="39"/>
      <c r="AE2145" s="39"/>
      <c r="AT2145" s="18" t="s">
        <v>173</v>
      </c>
      <c r="AU2145" s="18" t="s">
        <v>82</v>
      </c>
    </row>
    <row r="2146" s="2" customFormat="1">
      <c r="A2146" s="39"/>
      <c r="B2146" s="40"/>
      <c r="C2146" s="41"/>
      <c r="D2146" s="240" t="s">
        <v>1094</v>
      </c>
      <c r="E2146" s="41"/>
      <c r="F2146" s="275" t="s">
        <v>1967</v>
      </c>
      <c r="G2146" s="41"/>
      <c r="H2146" s="41"/>
      <c r="I2146" s="147"/>
      <c r="J2146" s="41"/>
      <c r="K2146" s="41"/>
      <c r="L2146" s="45"/>
      <c r="M2146" s="242"/>
      <c r="N2146" s="243"/>
      <c r="O2146" s="85"/>
      <c r="P2146" s="85"/>
      <c r="Q2146" s="85"/>
      <c r="R2146" s="85"/>
      <c r="S2146" s="85"/>
      <c r="T2146" s="86"/>
      <c r="U2146" s="39"/>
      <c r="V2146" s="39"/>
      <c r="W2146" s="39"/>
      <c r="X2146" s="39"/>
      <c r="Y2146" s="39"/>
      <c r="Z2146" s="39"/>
      <c r="AA2146" s="39"/>
      <c r="AB2146" s="39"/>
      <c r="AC2146" s="39"/>
      <c r="AD2146" s="39"/>
      <c r="AE2146" s="39"/>
      <c r="AT2146" s="18" t="s">
        <v>1094</v>
      </c>
      <c r="AU2146" s="18" t="s">
        <v>82</v>
      </c>
    </row>
    <row r="2147" s="13" customFormat="1">
      <c r="A2147" s="13"/>
      <c r="B2147" s="244"/>
      <c r="C2147" s="245"/>
      <c r="D2147" s="240" t="s">
        <v>174</v>
      </c>
      <c r="E2147" s="246" t="s">
        <v>21</v>
      </c>
      <c r="F2147" s="247" t="s">
        <v>2107</v>
      </c>
      <c r="G2147" s="245"/>
      <c r="H2147" s="246" t="s">
        <v>21</v>
      </c>
      <c r="I2147" s="248"/>
      <c r="J2147" s="245"/>
      <c r="K2147" s="245"/>
      <c r="L2147" s="249"/>
      <c r="M2147" s="250"/>
      <c r="N2147" s="251"/>
      <c r="O2147" s="251"/>
      <c r="P2147" s="251"/>
      <c r="Q2147" s="251"/>
      <c r="R2147" s="251"/>
      <c r="S2147" s="251"/>
      <c r="T2147" s="252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T2147" s="253" t="s">
        <v>174</v>
      </c>
      <c r="AU2147" s="253" t="s">
        <v>82</v>
      </c>
      <c r="AV2147" s="13" t="s">
        <v>80</v>
      </c>
      <c r="AW2147" s="13" t="s">
        <v>34</v>
      </c>
      <c r="AX2147" s="13" t="s">
        <v>73</v>
      </c>
      <c r="AY2147" s="253" t="s">
        <v>164</v>
      </c>
    </row>
    <row r="2148" s="14" customFormat="1">
      <c r="A2148" s="14"/>
      <c r="B2148" s="254"/>
      <c r="C2148" s="255"/>
      <c r="D2148" s="240" t="s">
        <v>174</v>
      </c>
      <c r="E2148" s="256" t="s">
        <v>21</v>
      </c>
      <c r="F2148" s="257" t="s">
        <v>2108</v>
      </c>
      <c r="G2148" s="255"/>
      <c r="H2148" s="258">
        <v>15.5</v>
      </c>
      <c r="I2148" s="259"/>
      <c r="J2148" s="255"/>
      <c r="K2148" s="255"/>
      <c r="L2148" s="260"/>
      <c r="M2148" s="261"/>
      <c r="N2148" s="262"/>
      <c r="O2148" s="262"/>
      <c r="P2148" s="262"/>
      <c r="Q2148" s="262"/>
      <c r="R2148" s="262"/>
      <c r="S2148" s="262"/>
      <c r="T2148" s="263"/>
      <c r="U2148" s="14"/>
      <c r="V2148" s="14"/>
      <c r="W2148" s="14"/>
      <c r="X2148" s="14"/>
      <c r="Y2148" s="14"/>
      <c r="Z2148" s="14"/>
      <c r="AA2148" s="14"/>
      <c r="AB2148" s="14"/>
      <c r="AC2148" s="14"/>
      <c r="AD2148" s="14"/>
      <c r="AE2148" s="14"/>
      <c r="AT2148" s="264" t="s">
        <v>174</v>
      </c>
      <c r="AU2148" s="264" t="s">
        <v>82</v>
      </c>
      <c r="AV2148" s="14" t="s">
        <v>82</v>
      </c>
      <c r="AW2148" s="14" t="s">
        <v>34</v>
      </c>
      <c r="AX2148" s="14" t="s">
        <v>73</v>
      </c>
      <c r="AY2148" s="264" t="s">
        <v>164</v>
      </c>
    </row>
    <row r="2149" s="2" customFormat="1" ht="16.5" customHeight="1">
      <c r="A2149" s="39"/>
      <c r="B2149" s="40"/>
      <c r="C2149" s="227" t="s">
        <v>2109</v>
      </c>
      <c r="D2149" s="227" t="s">
        <v>166</v>
      </c>
      <c r="E2149" s="228" t="s">
        <v>2110</v>
      </c>
      <c r="F2149" s="229" t="s">
        <v>2111</v>
      </c>
      <c r="G2149" s="230" t="s">
        <v>253</v>
      </c>
      <c r="H2149" s="231">
        <v>60</v>
      </c>
      <c r="I2149" s="232"/>
      <c r="J2149" s="233">
        <f>ROUND(I2149*H2149,2)</f>
        <v>0</v>
      </c>
      <c r="K2149" s="229" t="s">
        <v>170</v>
      </c>
      <c r="L2149" s="45"/>
      <c r="M2149" s="234" t="s">
        <v>21</v>
      </c>
      <c r="N2149" s="235" t="s">
        <v>44</v>
      </c>
      <c r="O2149" s="85"/>
      <c r="P2149" s="236">
        <f>O2149*H2149</f>
        <v>0</v>
      </c>
      <c r="Q2149" s="236">
        <v>0.00056999999999999998</v>
      </c>
      <c r="R2149" s="236">
        <f>Q2149*H2149</f>
        <v>0.034200000000000001</v>
      </c>
      <c r="S2149" s="236">
        <v>0</v>
      </c>
      <c r="T2149" s="237">
        <f>S2149*H2149</f>
        <v>0</v>
      </c>
      <c r="U2149" s="39"/>
      <c r="V2149" s="39"/>
      <c r="W2149" s="39"/>
      <c r="X2149" s="39"/>
      <c r="Y2149" s="39"/>
      <c r="Z2149" s="39"/>
      <c r="AA2149" s="39"/>
      <c r="AB2149" s="39"/>
      <c r="AC2149" s="39"/>
      <c r="AD2149" s="39"/>
      <c r="AE2149" s="39"/>
      <c r="AR2149" s="238" t="s">
        <v>277</v>
      </c>
      <c r="AT2149" s="238" t="s">
        <v>166</v>
      </c>
      <c r="AU2149" s="238" t="s">
        <v>82</v>
      </c>
      <c r="AY2149" s="18" t="s">
        <v>164</v>
      </c>
      <c r="BE2149" s="239">
        <f>IF(N2149="základní",J2149,0)</f>
        <v>0</v>
      </c>
      <c r="BF2149" s="239">
        <f>IF(N2149="snížená",J2149,0)</f>
        <v>0</v>
      </c>
      <c r="BG2149" s="239">
        <f>IF(N2149="zákl. přenesená",J2149,0)</f>
        <v>0</v>
      </c>
      <c r="BH2149" s="239">
        <f>IF(N2149="sníž. přenesená",J2149,0)</f>
        <v>0</v>
      </c>
      <c r="BI2149" s="239">
        <f>IF(N2149="nulová",J2149,0)</f>
        <v>0</v>
      </c>
      <c r="BJ2149" s="18" t="s">
        <v>80</v>
      </c>
      <c r="BK2149" s="239">
        <f>ROUND(I2149*H2149,2)</f>
        <v>0</v>
      </c>
      <c r="BL2149" s="18" t="s">
        <v>277</v>
      </c>
      <c r="BM2149" s="238" t="s">
        <v>2112</v>
      </c>
    </row>
    <row r="2150" s="2" customFormat="1">
      <c r="A2150" s="39"/>
      <c r="B2150" s="40"/>
      <c r="C2150" s="41"/>
      <c r="D2150" s="240" t="s">
        <v>173</v>
      </c>
      <c r="E2150" s="41"/>
      <c r="F2150" s="241" t="s">
        <v>2113</v>
      </c>
      <c r="G2150" s="41"/>
      <c r="H2150" s="41"/>
      <c r="I2150" s="147"/>
      <c r="J2150" s="41"/>
      <c r="K2150" s="41"/>
      <c r="L2150" s="45"/>
      <c r="M2150" s="242"/>
      <c r="N2150" s="243"/>
      <c r="O2150" s="85"/>
      <c r="P2150" s="85"/>
      <c r="Q2150" s="85"/>
      <c r="R2150" s="85"/>
      <c r="S2150" s="85"/>
      <c r="T2150" s="86"/>
      <c r="U2150" s="39"/>
      <c r="V2150" s="39"/>
      <c r="W2150" s="39"/>
      <c r="X2150" s="39"/>
      <c r="Y2150" s="39"/>
      <c r="Z2150" s="39"/>
      <c r="AA2150" s="39"/>
      <c r="AB2150" s="39"/>
      <c r="AC2150" s="39"/>
      <c r="AD2150" s="39"/>
      <c r="AE2150" s="39"/>
      <c r="AT2150" s="18" t="s">
        <v>173</v>
      </c>
      <c r="AU2150" s="18" t="s">
        <v>82</v>
      </c>
    </row>
    <row r="2151" s="2" customFormat="1">
      <c r="A2151" s="39"/>
      <c r="B2151" s="40"/>
      <c r="C2151" s="41"/>
      <c r="D2151" s="240" t="s">
        <v>191</v>
      </c>
      <c r="E2151" s="41"/>
      <c r="F2151" s="275" t="s">
        <v>2052</v>
      </c>
      <c r="G2151" s="41"/>
      <c r="H2151" s="41"/>
      <c r="I2151" s="147"/>
      <c r="J2151" s="41"/>
      <c r="K2151" s="41"/>
      <c r="L2151" s="45"/>
      <c r="M2151" s="242"/>
      <c r="N2151" s="243"/>
      <c r="O2151" s="85"/>
      <c r="P2151" s="85"/>
      <c r="Q2151" s="85"/>
      <c r="R2151" s="85"/>
      <c r="S2151" s="85"/>
      <c r="T2151" s="86"/>
      <c r="U2151" s="39"/>
      <c r="V2151" s="39"/>
      <c r="W2151" s="39"/>
      <c r="X2151" s="39"/>
      <c r="Y2151" s="39"/>
      <c r="Z2151" s="39"/>
      <c r="AA2151" s="39"/>
      <c r="AB2151" s="39"/>
      <c r="AC2151" s="39"/>
      <c r="AD2151" s="39"/>
      <c r="AE2151" s="39"/>
      <c r="AT2151" s="18" t="s">
        <v>191</v>
      </c>
      <c r="AU2151" s="18" t="s">
        <v>82</v>
      </c>
    </row>
    <row r="2152" s="2" customFormat="1">
      <c r="A2152" s="39"/>
      <c r="B2152" s="40"/>
      <c r="C2152" s="41"/>
      <c r="D2152" s="240" t="s">
        <v>1094</v>
      </c>
      <c r="E2152" s="41"/>
      <c r="F2152" s="275" t="s">
        <v>1967</v>
      </c>
      <c r="G2152" s="41"/>
      <c r="H2152" s="41"/>
      <c r="I2152" s="147"/>
      <c r="J2152" s="41"/>
      <c r="K2152" s="41"/>
      <c r="L2152" s="45"/>
      <c r="M2152" s="242"/>
      <c r="N2152" s="243"/>
      <c r="O2152" s="85"/>
      <c r="P2152" s="85"/>
      <c r="Q2152" s="85"/>
      <c r="R2152" s="85"/>
      <c r="S2152" s="85"/>
      <c r="T2152" s="86"/>
      <c r="U2152" s="39"/>
      <c r="V2152" s="39"/>
      <c r="W2152" s="39"/>
      <c r="X2152" s="39"/>
      <c r="Y2152" s="39"/>
      <c r="Z2152" s="39"/>
      <c r="AA2152" s="39"/>
      <c r="AB2152" s="39"/>
      <c r="AC2152" s="39"/>
      <c r="AD2152" s="39"/>
      <c r="AE2152" s="39"/>
      <c r="AT2152" s="18" t="s">
        <v>1094</v>
      </c>
      <c r="AU2152" s="18" t="s">
        <v>82</v>
      </c>
    </row>
    <row r="2153" s="13" customFormat="1">
      <c r="A2153" s="13"/>
      <c r="B2153" s="244"/>
      <c r="C2153" s="245"/>
      <c r="D2153" s="240" t="s">
        <v>174</v>
      </c>
      <c r="E2153" s="246" t="s">
        <v>21</v>
      </c>
      <c r="F2153" s="247" t="s">
        <v>2114</v>
      </c>
      <c r="G2153" s="245"/>
      <c r="H2153" s="246" t="s">
        <v>21</v>
      </c>
      <c r="I2153" s="248"/>
      <c r="J2153" s="245"/>
      <c r="K2153" s="245"/>
      <c r="L2153" s="249"/>
      <c r="M2153" s="250"/>
      <c r="N2153" s="251"/>
      <c r="O2153" s="251"/>
      <c r="P2153" s="251"/>
      <c r="Q2153" s="251"/>
      <c r="R2153" s="251"/>
      <c r="S2153" s="251"/>
      <c r="T2153" s="252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T2153" s="253" t="s">
        <v>174</v>
      </c>
      <c r="AU2153" s="253" t="s">
        <v>82</v>
      </c>
      <c r="AV2153" s="13" t="s">
        <v>80</v>
      </c>
      <c r="AW2153" s="13" t="s">
        <v>34</v>
      </c>
      <c r="AX2153" s="13" t="s">
        <v>73</v>
      </c>
      <c r="AY2153" s="253" t="s">
        <v>164</v>
      </c>
    </row>
    <row r="2154" s="14" customFormat="1">
      <c r="A2154" s="14"/>
      <c r="B2154" s="254"/>
      <c r="C2154" s="255"/>
      <c r="D2154" s="240" t="s">
        <v>174</v>
      </c>
      <c r="E2154" s="256" t="s">
        <v>21</v>
      </c>
      <c r="F2154" s="257" t="s">
        <v>1949</v>
      </c>
      <c r="G2154" s="255"/>
      <c r="H2154" s="258">
        <v>60</v>
      </c>
      <c r="I2154" s="259"/>
      <c r="J2154" s="255"/>
      <c r="K2154" s="255"/>
      <c r="L2154" s="260"/>
      <c r="M2154" s="261"/>
      <c r="N2154" s="262"/>
      <c r="O2154" s="262"/>
      <c r="P2154" s="262"/>
      <c r="Q2154" s="262"/>
      <c r="R2154" s="262"/>
      <c r="S2154" s="262"/>
      <c r="T2154" s="263"/>
      <c r="U2154" s="14"/>
      <c r="V2154" s="14"/>
      <c r="W2154" s="14"/>
      <c r="X2154" s="14"/>
      <c r="Y2154" s="14"/>
      <c r="Z2154" s="14"/>
      <c r="AA2154" s="14"/>
      <c r="AB2154" s="14"/>
      <c r="AC2154" s="14"/>
      <c r="AD2154" s="14"/>
      <c r="AE2154" s="14"/>
      <c r="AT2154" s="264" t="s">
        <v>174</v>
      </c>
      <c r="AU2154" s="264" t="s">
        <v>82</v>
      </c>
      <c r="AV2154" s="14" t="s">
        <v>82</v>
      </c>
      <c r="AW2154" s="14" t="s">
        <v>34</v>
      </c>
      <c r="AX2154" s="14" t="s">
        <v>73</v>
      </c>
      <c r="AY2154" s="264" t="s">
        <v>164</v>
      </c>
    </row>
    <row r="2155" s="2" customFormat="1" ht="16.5" customHeight="1">
      <c r="A2155" s="39"/>
      <c r="B2155" s="40"/>
      <c r="C2155" s="227" t="s">
        <v>2115</v>
      </c>
      <c r="D2155" s="227" t="s">
        <v>166</v>
      </c>
      <c r="E2155" s="228" t="s">
        <v>2116</v>
      </c>
      <c r="F2155" s="229" t="s">
        <v>2117</v>
      </c>
      <c r="G2155" s="230" t="s">
        <v>204</v>
      </c>
      <c r="H2155" s="231">
        <v>313.89499999999998</v>
      </c>
      <c r="I2155" s="232"/>
      <c r="J2155" s="233">
        <f>ROUND(I2155*H2155,2)</f>
        <v>0</v>
      </c>
      <c r="K2155" s="229" t="s">
        <v>170</v>
      </c>
      <c r="L2155" s="45"/>
      <c r="M2155" s="234" t="s">
        <v>21</v>
      </c>
      <c r="N2155" s="235" t="s">
        <v>44</v>
      </c>
      <c r="O2155" s="85"/>
      <c r="P2155" s="236">
        <f>O2155*H2155</f>
        <v>0</v>
      </c>
      <c r="Q2155" s="236">
        <v>0.00299</v>
      </c>
      <c r="R2155" s="236">
        <f>Q2155*H2155</f>
        <v>0.93854604999999991</v>
      </c>
      <c r="S2155" s="236">
        <v>0</v>
      </c>
      <c r="T2155" s="237">
        <f>S2155*H2155</f>
        <v>0</v>
      </c>
      <c r="U2155" s="39"/>
      <c r="V2155" s="39"/>
      <c r="W2155" s="39"/>
      <c r="X2155" s="39"/>
      <c r="Y2155" s="39"/>
      <c r="Z2155" s="39"/>
      <c r="AA2155" s="39"/>
      <c r="AB2155" s="39"/>
      <c r="AC2155" s="39"/>
      <c r="AD2155" s="39"/>
      <c r="AE2155" s="39"/>
      <c r="AR2155" s="238" t="s">
        <v>277</v>
      </c>
      <c r="AT2155" s="238" t="s">
        <v>166</v>
      </c>
      <c r="AU2155" s="238" t="s">
        <v>82</v>
      </c>
      <c r="AY2155" s="18" t="s">
        <v>164</v>
      </c>
      <c r="BE2155" s="239">
        <f>IF(N2155="základní",J2155,0)</f>
        <v>0</v>
      </c>
      <c r="BF2155" s="239">
        <f>IF(N2155="snížená",J2155,0)</f>
        <v>0</v>
      </c>
      <c r="BG2155" s="239">
        <f>IF(N2155="zákl. přenesená",J2155,0)</f>
        <v>0</v>
      </c>
      <c r="BH2155" s="239">
        <f>IF(N2155="sníž. přenesená",J2155,0)</f>
        <v>0</v>
      </c>
      <c r="BI2155" s="239">
        <f>IF(N2155="nulová",J2155,0)</f>
        <v>0</v>
      </c>
      <c r="BJ2155" s="18" t="s">
        <v>80</v>
      </c>
      <c r="BK2155" s="239">
        <f>ROUND(I2155*H2155,2)</f>
        <v>0</v>
      </c>
      <c r="BL2155" s="18" t="s">
        <v>277</v>
      </c>
      <c r="BM2155" s="238" t="s">
        <v>2118</v>
      </c>
    </row>
    <row r="2156" s="2" customFormat="1">
      <c r="A2156" s="39"/>
      <c r="B2156" s="40"/>
      <c r="C2156" s="41"/>
      <c r="D2156" s="240" t="s">
        <v>173</v>
      </c>
      <c r="E2156" s="41"/>
      <c r="F2156" s="241" t="s">
        <v>2119</v>
      </c>
      <c r="G2156" s="41"/>
      <c r="H2156" s="41"/>
      <c r="I2156" s="147"/>
      <c r="J2156" s="41"/>
      <c r="K2156" s="41"/>
      <c r="L2156" s="45"/>
      <c r="M2156" s="242"/>
      <c r="N2156" s="243"/>
      <c r="O2156" s="85"/>
      <c r="P2156" s="85"/>
      <c r="Q2156" s="85"/>
      <c r="R2156" s="85"/>
      <c r="S2156" s="85"/>
      <c r="T2156" s="86"/>
      <c r="U2156" s="39"/>
      <c r="V2156" s="39"/>
      <c r="W2156" s="39"/>
      <c r="X2156" s="39"/>
      <c r="Y2156" s="39"/>
      <c r="Z2156" s="39"/>
      <c r="AA2156" s="39"/>
      <c r="AB2156" s="39"/>
      <c r="AC2156" s="39"/>
      <c r="AD2156" s="39"/>
      <c r="AE2156" s="39"/>
      <c r="AT2156" s="18" t="s">
        <v>173</v>
      </c>
      <c r="AU2156" s="18" t="s">
        <v>82</v>
      </c>
    </row>
    <row r="2157" s="2" customFormat="1">
      <c r="A2157" s="39"/>
      <c r="B2157" s="40"/>
      <c r="C2157" s="41"/>
      <c r="D2157" s="240" t="s">
        <v>1094</v>
      </c>
      <c r="E2157" s="41"/>
      <c r="F2157" s="275" t="s">
        <v>2120</v>
      </c>
      <c r="G2157" s="41"/>
      <c r="H2157" s="41"/>
      <c r="I2157" s="147"/>
      <c r="J2157" s="41"/>
      <c r="K2157" s="41"/>
      <c r="L2157" s="45"/>
      <c r="M2157" s="242"/>
      <c r="N2157" s="243"/>
      <c r="O2157" s="85"/>
      <c r="P2157" s="85"/>
      <c r="Q2157" s="85"/>
      <c r="R2157" s="85"/>
      <c r="S2157" s="85"/>
      <c r="T2157" s="86"/>
      <c r="U2157" s="39"/>
      <c r="V2157" s="39"/>
      <c r="W2157" s="39"/>
      <c r="X2157" s="39"/>
      <c r="Y2157" s="39"/>
      <c r="Z2157" s="39"/>
      <c r="AA2157" s="39"/>
      <c r="AB2157" s="39"/>
      <c r="AC2157" s="39"/>
      <c r="AD2157" s="39"/>
      <c r="AE2157" s="39"/>
      <c r="AT2157" s="18" t="s">
        <v>1094</v>
      </c>
      <c r="AU2157" s="18" t="s">
        <v>82</v>
      </c>
    </row>
    <row r="2158" s="13" customFormat="1">
      <c r="A2158" s="13"/>
      <c r="B2158" s="244"/>
      <c r="C2158" s="245"/>
      <c r="D2158" s="240" t="s">
        <v>174</v>
      </c>
      <c r="E2158" s="246" t="s">
        <v>21</v>
      </c>
      <c r="F2158" s="247" t="s">
        <v>1593</v>
      </c>
      <c r="G2158" s="245"/>
      <c r="H2158" s="246" t="s">
        <v>21</v>
      </c>
      <c r="I2158" s="248"/>
      <c r="J2158" s="245"/>
      <c r="K2158" s="245"/>
      <c r="L2158" s="249"/>
      <c r="M2158" s="250"/>
      <c r="N2158" s="251"/>
      <c r="O2158" s="251"/>
      <c r="P2158" s="251"/>
      <c r="Q2158" s="251"/>
      <c r="R2158" s="251"/>
      <c r="S2158" s="251"/>
      <c r="T2158" s="252"/>
      <c r="U2158" s="13"/>
      <c r="V2158" s="13"/>
      <c r="W2158" s="13"/>
      <c r="X2158" s="13"/>
      <c r="Y2158" s="13"/>
      <c r="Z2158" s="13"/>
      <c r="AA2158" s="13"/>
      <c r="AB2158" s="13"/>
      <c r="AC2158" s="13"/>
      <c r="AD2158" s="13"/>
      <c r="AE2158" s="13"/>
      <c r="AT2158" s="253" t="s">
        <v>174</v>
      </c>
      <c r="AU2158" s="253" t="s">
        <v>82</v>
      </c>
      <c r="AV2158" s="13" t="s">
        <v>80</v>
      </c>
      <c r="AW2158" s="13" t="s">
        <v>34</v>
      </c>
      <c r="AX2158" s="13" t="s">
        <v>73</v>
      </c>
      <c r="AY2158" s="253" t="s">
        <v>164</v>
      </c>
    </row>
    <row r="2159" s="15" customFormat="1">
      <c r="A2159" s="15"/>
      <c r="B2159" s="276"/>
      <c r="C2159" s="277"/>
      <c r="D2159" s="240" t="s">
        <v>174</v>
      </c>
      <c r="E2159" s="278" t="s">
        <v>21</v>
      </c>
      <c r="F2159" s="279" t="s">
        <v>225</v>
      </c>
      <c r="G2159" s="277"/>
      <c r="H2159" s="280">
        <v>313.89499999999998</v>
      </c>
      <c r="I2159" s="281"/>
      <c r="J2159" s="277"/>
      <c r="K2159" s="277"/>
      <c r="L2159" s="282"/>
      <c r="M2159" s="283"/>
      <c r="N2159" s="284"/>
      <c r="O2159" s="284"/>
      <c r="P2159" s="284"/>
      <c r="Q2159" s="284"/>
      <c r="R2159" s="284"/>
      <c r="S2159" s="284"/>
      <c r="T2159" s="285"/>
      <c r="U2159" s="15"/>
      <c r="V2159" s="15"/>
      <c r="W2159" s="15"/>
      <c r="X2159" s="15"/>
      <c r="Y2159" s="15"/>
      <c r="Z2159" s="15"/>
      <c r="AA2159" s="15"/>
      <c r="AB2159" s="15"/>
      <c r="AC2159" s="15"/>
      <c r="AD2159" s="15"/>
      <c r="AE2159" s="15"/>
      <c r="AT2159" s="286" t="s">
        <v>174</v>
      </c>
      <c r="AU2159" s="286" t="s">
        <v>82</v>
      </c>
      <c r="AV2159" s="15" t="s">
        <v>171</v>
      </c>
      <c r="AW2159" s="15" t="s">
        <v>34</v>
      </c>
      <c r="AX2159" s="15" t="s">
        <v>73</v>
      </c>
      <c r="AY2159" s="286" t="s">
        <v>164</v>
      </c>
    </row>
    <row r="2160" s="2" customFormat="1" ht="16.5" customHeight="1">
      <c r="A2160" s="39"/>
      <c r="B2160" s="40"/>
      <c r="C2160" s="227" t="s">
        <v>2121</v>
      </c>
      <c r="D2160" s="227" t="s">
        <v>166</v>
      </c>
      <c r="E2160" s="228" t="s">
        <v>2122</v>
      </c>
      <c r="F2160" s="229" t="s">
        <v>2123</v>
      </c>
      <c r="G2160" s="230" t="s">
        <v>204</v>
      </c>
      <c r="H2160" s="231">
        <v>326.39999999999998</v>
      </c>
      <c r="I2160" s="232"/>
      <c r="J2160" s="233">
        <f>ROUND(I2160*H2160,2)</f>
        <v>0</v>
      </c>
      <c r="K2160" s="229" t="s">
        <v>170</v>
      </c>
      <c r="L2160" s="45"/>
      <c r="M2160" s="234" t="s">
        <v>21</v>
      </c>
      <c r="N2160" s="235" t="s">
        <v>44</v>
      </c>
      <c r="O2160" s="85"/>
      <c r="P2160" s="236">
        <f>O2160*H2160</f>
        <v>0</v>
      </c>
      <c r="Q2160" s="236">
        <v>0.0028500000000000001</v>
      </c>
      <c r="R2160" s="236">
        <f>Q2160*H2160</f>
        <v>0.93023999999999996</v>
      </c>
      <c r="S2160" s="236">
        <v>0</v>
      </c>
      <c r="T2160" s="237">
        <f>S2160*H2160</f>
        <v>0</v>
      </c>
      <c r="U2160" s="39"/>
      <c r="V2160" s="39"/>
      <c r="W2160" s="39"/>
      <c r="X2160" s="39"/>
      <c r="Y2160" s="39"/>
      <c r="Z2160" s="39"/>
      <c r="AA2160" s="39"/>
      <c r="AB2160" s="39"/>
      <c r="AC2160" s="39"/>
      <c r="AD2160" s="39"/>
      <c r="AE2160" s="39"/>
      <c r="AR2160" s="238" t="s">
        <v>277</v>
      </c>
      <c r="AT2160" s="238" t="s">
        <v>166</v>
      </c>
      <c r="AU2160" s="238" t="s">
        <v>82</v>
      </c>
      <c r="AY2160" s="18" t="s">
        <v>164</v>
      </c>
      <c r="BE2160" s="239">
        <f>IF(N2160="základní",J2160,0)</f>
        <v>0</v>
      </c>
      <c r="BF2160" s="239">
        <f>IF(N2160="snížená",J2160,0)</f>
        <v>0</v>
      </c>
      <c r="BG2160" s="239">
        <f>IF(N2160="zákl. přenesená",J2160,0)</f>
        <v>0</v>
      </c>
      <c r="BH2160" s="239">
        <f>IF(N2160="sníž. přenesená",J2160,0)</f>
        <v>0</v>
      </c>
      <c r="BI2160" s="239">
        <f>IF(N2160="nulová",J2160,0)</f>
        <v>0</v>
      </c>
      <c r="BJ2160" s="18" t="s">
        <v>80</v>
      </c>
      <c r="BK2160" s="239">
        <f>ROUND(I2160*H2160,2)</f>
        <v>0</v>
      </c>
      <c r="BL2160" s="18" t="s">
        <v>277</v>
      </c>
      <c r="BM2160" s="238" t="s">
        <v>2124</v>
      </c>
    </row>
    <row r="2161" s="2" customFormat="1">
      <c r="A2161" s="39"/>
      <c r="B2161" s="40"/>
      <c r="C2161" s="41"/>
      <c r="D2161" s="240" t="s">
        <v>173</v>
      </c>
      <c r="E2161" s="41"/>
      <c r="F2161" s="241" t="s">
        <v>2125</v>
      </c>
      <c r="G2161" s="41"/>
      <c r="H2161" s="41"/>
      <c r="I2161" s="147"/>
      <c r="J2161" s="41"/>
      <c r="K2161" s="41"/>
      <c r="L2161" s="45"/>
      <c r="M2161" s="242"/>
      <c r="N2161" s="243"/>
      <c r="O2161" s="85"/>
      <c r="P2161" s="85"/>
      <c r="Q2161" s="85"/>
      <c r="R2161" s="85"/>
      <c r="S2161" s="85"/>
      <c r="T2161" s="86"/>
      <c r="U2161" s="39"/>
      <c r="V2161" s="39"/>
      <c r="W2161" s="39"/>
      <c r="X2161" s="39"/>
      <c r="Y2161" s="39"/>
      <c r="Z2161" s="39"/>
      <c r="AA2161" s="39"/>
      <c r="AB2161" s="39"/>
      <c r="AC2161" s="39"/>
      <c r="AD2161" s="39"/>
      <c r="AE2161" s="39"/>
      <c r="AT2161" s="18" t="s">
        <v>173</v>
      </c>
      <c r="AU2161" s="18" t="s">
        <v>82</v>
      </c>
    </row>
    <row r="2162" s="2" customFormat="1">
      <c r="A2162" s="39"/>
      <c r="B2162" s="40"/>
      <c r="C2162" s="41"/>
      <c r="D2162" s="240" t="s">
        <v>1094</v>
      </c>
      <c r="E2162" s="41"/>
      <c r="F2162" s="275" t="s">
        <v>1967</v>
      </c>
      <c r="G2162" s="41"/>
      <c r="H2162" s="41"/>
      <c r="I2162" s="147"/>
      <c r="J2162" s="41"/>
      <c r="K2162" s="41"/>
      <c r="L2162" s="45"/>
      <c r="M2162" s="242"/>
      <c r="N2162" s="243"/>
      <c r="O2162" s="85"/>
      <c r="P2162" s="85"/>
      <c r="Q2162" s="85"/>
      <c r="R2162" s="85"/>
      <c r="S2162" s="85"/>
      <c r="T2162" s="86"/>
      <c r="U2162" s="39"/>
      <c r="V2162" s="39"/>
      <c r="W2162" s="39"/>
      <c r="X2162" s="39"/>
      <c r="Y2162" s="39"/>
      <c r="Z2162" s="39"/>
      <c r="AA2162" s="39"/>
      <c r="AB2162" s="39"/>
      <c r="AC2162" s="39"/>
      <c r="AD2162" s="39"/>
      <c r="AE2162" s="39"/>
      <c r="AT2162" s="18" t="s">
        <v>1094</v>
      </c>
      <c r="AU2162" s="18" t="s">
        <v>82</v>
      </c>
    </row>
    <row r="2163" s="13" customFormat="1">
      <c r="A2163" s="13"/>
      <c r="B2163" s="244"/>
      <c r="C2163" s="245"/>
      <c r="D2163" s="240" t="s">
        <v>174</v>
      </c>
      <c r="E2163" s="246" t="s">
        <v>21</v>
      </c>
      <c r="F2163" s="247" t="s">
        <v>1600</v>
      </c>
      <c r="G2163" s="245"/>
      <c r="H2163" s="246" t="s">
        <v>21</v>
      </c>
      <c r="I2163" s="248"/>
      <c r="J2163" s="245"/>
      <c r="K2163" s="245"/>
      <c r="L2163" s="249"/>
      <c r="M2163" s="250"/>
      <c r="N2163" s="251"/>
      <c r="O2163" s="251"/>
      <c r="P2163" s="251"/>
      <c r="Q2163" s="251"/>
      <c r="R2163" s="251"/>
      <c r="S2163" s="251"/>
      <c r="T2163" s="252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T2163" s="253" t="s">
        <v>174</v>
      </c>
      <c r="AU2163" s="253" t="s">
        <v>82</v>
      </c>
      <c r="AV2163" s="13" t="s">
        <v>80</v>
      </c>
      <c r="AW2163" s="13" t="s">
        <v>34</v>
      </c>
      <c r="AX2163" s="13" t="s">
        <v>73</v>
      </c>
      <c r="AY2163" s="253" t="s">
        <v>164</v>
      </c>
    </row>
    <row r="2164" s="15" customFormat="1">
      <c r="A2164" s="15"/>
      <c r="B2164" s="276"/>
      <c r="C2164" s="277"/>
      <c r="D2164" s="240" t="s">
        <v>174</v>
      </c>
      <c r="E2164" s="278" t="s">
        <v>21</v>
      </c>
      <c r="F2164" s="279" t="s">
        <v>225</v>
      </c>
      <c r="G2164" s="277"/>
      <c r="H2164" s="280">
        <v>326.39999999999998</v>
      </c>
      <c r="I2164" s="281"/>
      <c r="J2164" s="277"/>
      <c r="K2164" s="277"/>
      <c r="L2164" s="282"/>
      <c r="M2164" s="283"/>
      <c r="N2164" s="284"/>
      <c r="O2164" s="284"/>
      <c r="P2164" s="284"/>
      <c r="Q2164" s="284"/>
      <c r="R2164" s="284"/>
      <c r="S2164" s="284"/>
      <c r="T2164" s="285"/>
      <c r="U2164" s="15"/>
      <c r="V2164" s="15"/>
      <c r="W2164" s="15"/>
      <c r="X2164" s="15"/>
      <c r="Y2164" s="15"/>
      <c r="Z2164" s="15"/>
      <c r="AA2164" s="15"/>
      <c r="AB2164" s="15"/>
      <c r="AC2164" s="15"/>
      <c r="AD2164" s="15"/>
      <c r="AE2164" s="15"/>
      <c r="AT2164" s="286" t="s">
        <v>174</v>
      </c>
      <c r="AU2164" s="286" t="s">
        <v>82</v>
      </c>
      <c r="AV2164" s="15" t="s">
        <v>171</v>
      </c>
      <c r="AW2164" s="15" t="s">
        <v>34</v>
      </c>
      <c r="AX2164" s="15" t="s">
        <v>73</v>
      </c>
      <c r="AY2164" s="286" t="s">
        <v>164</v>
      </c>
    </row>
    <row r="2165" s="2" customFormat="1" ht="21.75" customHeight="1">
      <c r="A2165" s="39"/>
      <c r="B2165" s="40"/>
      <c r="C2165" s="227" t="s">
        <v>2126</v>
      </c>
      <c r="D2165" s="227" t="s">
        <v>166</v>
      </c>
      <c r="E2165" s="228" t="s">
        <v>2127</v>
      </c>
      <c r="F2165" s="229" t="s">
        <v>2128</v>
      </c>
      <c r="G2165" s="230" t="s">
        <v>204</v>
      </c>
      <c r="H2165" s="231">
        <v>326.39999999999998</v>
      </c>
      <c r="I2165" s="232"/>
      <c r="J2165" s="233">
        <f>ROUND(I2165*H2165,2)</f>
        <v>0</v>
      </c>
      <c r="K2165" s="229" t="s">
        <v>170</v>
      </c>
      <c r="L2165" s="45"/>
      <c r="M2165" s="234" t="s">
        <v>21</v>
      </c>
      <c r="N2165" s="235" t="s">
        <v>44</v>
      </c>
      <c r="O2165" s="85"/>
      <c r="P2165" s="236">
        <f>O2165*H2165</f>
        <v>0</v>
      </c>
      <c r="Q2165" s="236">
        <v>0.00034000000000000002</v>
      </c>
      <c r="R2165" s="236">
        <f>Q2165*H2165</f>
        <v>0.11097600000000001</v>
      </c>
      <c r="S2165" s="236">
        <v>0</v>
      </c>
      <c r="T2165" s="237">
        <f>S2165*H2165</f>
        <v>0</v>
      </c>
      <c r="U2165" s="39"/>
      <c r="V2165" s="39"/>
      <c r="W2165" s="39"/>
      <c r="X2165" s="39"/>
      <c r="Y2165" s="39"/>
      <c r="Z2165" s="39"/>
      <c r="AA2165" s="39"/>
      <c r="AB2165" s="39"/>
      <c r="AC2165" s="39"/>
      <c r="AD2165" s="39"/>
      <c r="AE2165" s="39"/>
      <c r="AR2165" s="238" t="s">
        <v>277</v>
      </c>
      <c r="AT2165" s="238" t="s">
        <v>166</v>
      </c>
      <c r="AU2165" s="238" t="s">
        <v>82</v>
      </c>
      <c r="AY2165" s="18" t="s">
        <v>164</v>
      </c>
      <c r="BE2165" s="239">
        <f>IF(N2165="základní",J2165,0)</f>
        <v>0</v>
      </c>
      <c r="BF2165" s="239">
        <f>IF(N2165="snížená",J2165,0)</f>
        <v>0</v>
      </c>
      <c r="BG2165" s="239">
        <f>IF(N2165="zákl. přenesená",J2165,0)</f>
        <v>0</v>
      </c>
      <c r="BH2165" s="239">
        <f>IF(N2165="sníž. přenesená",J2165,0)</f>
        <v>0</v>
      </c>
      <c r="BI2165" s="239">
        <f>IF(N2165="nulová",J2165,0)</f>
        <v>0</v>
      </c>
      <c r="BJ2165" s="18" t="s">
        <v>80</v>
      </c>
      <c r="BK2165" s="239">
        <f>ROUND(I2165*H2165,2)</f>
        <v>0</v>
      </c>
      <c r="BL2165" s="18" t="s">
        <v>277</v>
      </c>
      <c r="BM2165" s="238" t="s">
        <v>2129</v>
      </c>
    </row>
    <row r="2166" s="2" customFormat="1">
      <c r="A2166" s="39"/>
      <c r="B2166" s="40"/>
      <c r="C2166" s="41"/>
      <c r="D2166" s="240" t="s">
        <v>173</v>
      </c>
      <c r="E2166" s="41"/>
      <c r="F2166" s="241" t="s">
        <v>2128</v>
      </c>
      <c r="G2166" s="41"/>
      <c r="H2166" s="41"/>
      <c r="I2166" s="147"/>
      <c r="J2166" s="41"/>
      <c r="K2166" s="41"/>
      <c r="L2166" s="45"/>
      <c r="M2166" s="242"/>
      <c r="N2166" s="243"/>
      <c r="O2166" s="85"/>
      <c r="P2166" s="85"/>
      <c r="Q2166" s="85"/>
      <c r="R2166" s="85"/>
      <c r="S2166" s="85"/>
      <c r="T2166" s="86"/>
      <c r="U2166" s="39"/>
      <c r="V2166" s="39"/>
      <c r="W2166" s="39"/>
      <c r="X2166" s="39"/>
      <c r="Y2166" s="39"/>
      <c r="Z2166" s="39"/>
      <c r="AA2166" s="39"/>
      <c r="AB2166" s="39"/>
      <c r="AC2166" s="39"/>
      <c r="AD2166" s="39"/>
      <c r="AE2166" s="39"/>
      <c r="AT2166" s="18" t="s">
        <v>173</v>
      </c>
      <c r="AU2166" s="18" t="s">
        <v>82</v>
      </c>
    </row>
    <row r="2167" s="2" customFormat="1" ht="16.5" customHeight="1">
      <c r="A2167" s="39"/>
      <c r="B2167" s="40"/>
      <c r="C2167" s="227" t="s">
        <v>2130</v>
      </c>
      <c r="D2167" s="227" t="s">
        <v>166</v>
      </c>
      <c r="E2167" s="228" t="s">
        <v>2131</v>
      </c>
      <c r="F2167" s="229" t="s">
        <v>2132</v>
      </c>
      <c r="G2167" s="230" t="s">
        <v>253</v>
      </c>
      <c r="H2167" s="231">
        <v>19.600000000000001</v>
      </c>
      <c r="I2167" s="232"/>
      <c r="J2167" s="233">
        <f>ROUND(I2167*H2167,2)</f>
        <v>0</v>
      </c>
      <c r="K2167" s="229" t="s">
        <v>170</v>
      </c>
      <c r="L2167" s="45"/>
      <c r="M2167" s="234" t="s">
        <v>21</v>
      </c>
      <c r="N2167" s="235" t="s">
        <v>44</v>
      </c>
      <c r="O2167" s="85"/>
      <c r="P2167" s="236">
        <f>O2167*H2167</f>
        <v>0</v>
      </c>
      <c r="Q2167" s="236">
        <v>0.0013699999999999999</v>
      </c>
      <c r="R2167" s="236">
        <f>Q2167*H2167</f>
        <v>0.026852000000000001</v>
      </c>
      <c r="S2167" s="236">
        <v>0</v>
      </c>
      <c r="T2167" s="237">
        <f>S2167*H2167</f>
        <v>0</v>
      </c>
      <c r="U2167" s="39"/>
      <c r="V2167" s="39"/>
      <c r="W2167" s="39"/>
      <c r="X2167" s="39"/>
      <c r="Y2167" s="39"/>
      <c r="Z2167" s="39"/>
      <c r="AA2167" s="39"/>
      <c r="AB2167" s="39"/>
      <c r="AC2167" s="39"/>
      <c r="AD2167" s="39"/>
      <c r="AE2167" s="39"/>
      <c r="AR2167" s="238" t="s">
        <v>277</v>
      </c>
      <c r="AT2167" s="238" t="s">
        <v>166</v>
      </c>
      <c r="AU2167" s="238" t="s">
        <v>82</v>
      </c>
      <c r="AY2167" s="18" t="s">
        <v>164</v>
      </c>
      <c r="BE2167" s="239">
        <f>IF(N2167="základní",J2167,0)</f>
        <v>0</v>
      </c>
      <c r="BF2167" s="239">
        <f>IF(N2167="snížená",J2167,0)</f>
        <v>0</v>
      </c>
      <c r="BG2167" s="239">
        <f>IF(N2167="zákl. přenesená",J2167,0)</f>
        <v>0</v>
      </c>
      <c r="BH2167" s="239">
        <f>IF(N2167="sníž. přenesená",J2167,0)</f>
        <v>0</v>
      </c>
      <c r="BI2167" s="239">
        <f>IF(N2167="nulová",J2167,0)</f>
        <v>0</v>
      </c>
      <c r="BJ2167" s="18" t="s">
        <v>80</v>
      </c>
      <c r="BK2167" s="239">
        <f>ROUND(I2167*H2167,2)</f>
        <v>0</v>
      </c>
      <c r="BL2167" s="18" t="s">
        <v>277</v>
      </c>
      <c r="BM2167" s="238" t="s">
        <v>2133</v>
      </c>
    </row>
    <row r="2168" s="2" customFormat="1">
      <c r="A2168" s="39"/>
      <c r="B2168" s="40"/>
      <c r="C2168" s="41"/>
      <c r="D2168" s="240" t="s">
        <v>173</v>
      </c>
      <c r="E2168" s="41"/>
      <c r="F2168" s="241" t="s">
        <v>2132</v>
      </c>
      <c r="G2168" s="41"/>
      <c r="H2168" s="41"/>
      <c r="I2168" s="147"/>
      <c r="J2168" s="41"/>
      <c r="K2168" s="41"/>
      <c r="L2168" s="45"/>
      <c r="M2168" s="242"/>
      <c r="N2168" s="243"/>
      <c r="O2168" s="85"/>
      <c r="P2168" s="85"/>
      <c r="Q2168" s="85"/>
      <c r="R2168" s="85"/>
      <c r="S2168" s="85"/>
      <c r="T2168" s="86"/>
      <c r="U2168" s="39"/>
      <c r="V2168" s="39"/>
      <c r="W2168" s="39"/>
      <c r="X2168" s="39"/>
      <c r="Y2168" s="39"/>
      <c r="Z2168" s="39"/>
      <c r="AA2168" s="39"/>
      <c r="AB2168" s="39"/>
      <c r="AC2168" s="39"/>
      <c r="AD2168" s="39"/>
      <c r="AE2168" s="39"/>
      <c r="AT2168" s="18" t="s">
        <v>173</v>
      </c>
      <c r="AU2168" s="18" t="s">
        <v>82</v>
      </c>
    </row>
    <row r="2169" s="14" customFormat="1">
      <c r="A2169" s="14"/>
      <c r="B2169" s="254"/>
      <c r="C2169" s="255"/>
      <c r="D2169" s="240" t="s">
        <v>174</v>
      </c>
      <c r="E2169" s="256" t="s">
        <v>21</v>
      </c>
      <c r="F2169" s="257" t="s">
        <v>2134</v>
      </c>
      <c r="G2169" s="255"/>
      <c r="H2169" s="258">
        <v>19.600000000000001</v>
      </c>
      <c r="I2169" s="259"/>
      <c r="J2169" s="255"/>
      <c r="K2169" s="255"/>
      <c r="L2169" s="260"/>
      <c r="M2169" s="261"/>
      <c r="N2169" s="262"/>
      <c r="O2169" s="262"/>
      <c r="P2169" s="262"/>
      <c r="Q2169" s="262"/>
      <c r="R2169" s="262"/>
      <c r="S2169" s="262"/>
      <c r="T2169" s="263"/>
      <c r="U2169" s="14"/>
      <c r="V2169" s="14"/>
      <c r="W2169" s="14"/>
      <c r="X2169" s="14"/>
      <c r="Y2169" s="14"/>
      <c r="Z2169" s="14"/>
      <c r="AA2169" s="14"/>
      <c r="AB2169" s="14"/>
      <c r="AC2169" s="14"/>
      <c r="AD2169" s="14"/>
      <c r="AE2169" s="14"/>
      <c r="AT2169" s="264" t="s">
        <v>174</v>
      </c>
      <c r="AU2169" s="264" t="s">
        <v>82</v>
      </c>
      <c r="AV2169" s="14" t="s">
        <v>82</v>
      </c>
      <c r="AW2169" s="14" t="s">
        <v>34</v>
      </c>
      <c r="AX2169" s="14" t="s">
        <v>80</v>
      </c>
      <c r="AY2169" s="264" t="s">
        <v>164</v>
      </c>
    </row>
    <row r="2170" s="2" customFormat="1" ht="16.5" customHeight="1">
      <c r="A2170" s="39"/>
      <c r="B2170" s="40"/>
      <c r="C2170" s="227" t="s">
        <v>2135</v>
      </c>
      <c r="D2170" s="227" t="s">
        <v>166</v>
      </c>
      <c r="E2170" s="228" t="s">
        <v>2136</v>
      </c>
      <c r="F2170" s="229" t="s">
        <v>2137</v>
      </c>
      <c r="G2170" s="230" t="s">
        <v>253</v>
      </c>
      <c r="H2170" s="231">
        <v>38.700000000000003</v>
      </c>
      <c r="I2170" s="232"/>
      <c r="J2170" s="233">
        <f>ROUND(I2170*H2170,2)</f>
        <v>0</v>
      </c>
      <c r="K2170" s="229" t="s">
        <v>170</v>
      </c>
      <c r="L2170" s="45"/>
      <c r="M2170" s="234" t="s">
        <v>21</v>
      </c>
      <c r="N2170" s="235" t="s">
        <v>44</v>
      </c>
      <c r="O2170" s="85"/>
      <c r="P2170" s="236">
        <f>O2170*H2170</f>
        <v>0</v>
      </c>
      <c r="Q2170" s="236">
        <v>0.0018699999999999999</v>
      </c>
      <c r="R2170" s="236">
        <f>Q2170*H2170</f>
        <v>0.072369000000000003</v>
      </c>
      <c r="S2170" s="236">
        <v>0</v>
      </c>
      <c r="T2170" s="237">
        <f>S2170*H2170</f>
        <v>0</v>
      </c>
      <c r="U2170" s="39"/>
      <c r="V2170" s="39"/>
      <c r="W2170" s="39"/>
      <c r="X2170" s="39"/>
      <c r="Y2170" s="39"/>
      <c r="Z2170" s="39"/>
      <c r="AA2170" s="39"/>
      <c r="AB2170" s="39"/>
      <c r="AC2170" s="39"/>
      <c r="AD2170" s="39"/>
      <c r="AE2170" s="39"/>
      <c r="AR2170" s="238" t="s">
        <v>277</v>
      </c>
      <c r="AT2170" s="238" t="s">
        <v>166</v>
      </c>
      <c r="AU2170" s="238" t="s">
        <v>82</v>
      </c>
      <c r="AY2170" s="18" t="s">
        <v>164</v>
      </c>
      <c r="BE2170" s="239">
        <f>IF(N2170="základní",J2170,0)</f>
        <v>0</v>
      </c>
      <c r="BF2170" s="239">
        <f>IF(N2170="snížená",J2170,0)</f>
        <v>0</v>
      </c>
      <c r="BG2170" s="239">
        <f>IF(N2170="zákl. přenesená",J2170,0)</f>
        <v>0</v>
      </c>
      <c r="BH2170" s="239">
        <f>IF(N2170="sníž. přenesená",J2170,0)</f>
        <v>0</v>
      </c>
      <c r="BI2170" s="239">
        <f>IF(N2170="nulová",J2170,0)</f>
        <v>0</v>
      </c>
      <c r="BJ2170" s="18" t="s">
        <v>80</v>
      </c>
      <c r="BK2170" s="239">
        <f>ROUND(I2170*H2170,2)</f>
        <v>0</v>
      </c>
      <c r="BL2170" s="18" t="s">
        <v>277</v>
      </c>
      <c r="BM2170" s="238" t="s">
        <v>2138</v>
      </c>
    </row>
    <row r="2171" s="2" customFormat="1">
      <c r="A2171" s="39"/>
      <c r="B2171" s="40"/>
      <c r="C2171" s="41"/>
      <c r="D2171" s="240" t="s">
        <v>173</v>
      </c>
      <c r="E2171" s="41"/>
      <c r="F2171" s="241" t="s">
        <v>2137</v>
      </c>
      <c r="G2171" s="41"/>
      <c r="H2171" s="41"/>
      <c r="I2171" s="147"/>
      <c r="J2171" s="41"/>
      <c r="K2171" s="41"/>
      <c r="L2171" s="45"/>
      <c r="M2171" s="242"/>
      <c r="N2171" s="243"/>
      <c r="O2171" s="85"/>
      <c r="P2171" s="85"/>
      <c r="Q2171" s="85"/>
      <c r="R2171" s="85"/>
      <c r="S2171" s="85"/>
      <c r="T2171" s="86"/>
      <c r="U2171" s="39"/>
      <c r="V2171" s="39"/>
      <c r="W2171" s="39"/>
      <c r="X2171" s="39"/>
      <c r="Y2171" s="39"/>
      <c r="Z2171" s="39"/>
      <c r="AA2171" s="39"/>
      <c r="AB2171" s="39"/>
      <c r="AC2171" s="39"/>
      <c r="AD2171" s="39"/>
      <c r="AE2171" s="39"/>
      <c r="AT2171" s="18" t="s">
        <v>173</v>
      </c>
      <c r="AU2171" s="18" t="s">
        <v>82</v>
      </c>
    </row>
    <row r="2172" s="14" customFormat="1">
      <c r="A2172" s="14"/>
      <c r="B2172" s="254"/>
      <c r="C2172" s="255"/>
      <c r="D2172" s="240" t="s">
        <v>174</v>
      </c>
      <c r="E2172" s="256" t="s">
        <v>21</v>
      </c>
      <c r="F2172" s="257" t="s">
        <v>2139</v>
      </c>
      <c r="G2172" s="255"/>
      <c r="H2172" s="258">
        <v>16.199999999999999</v>
      </c>
      <c r="I2172" s="259"/>
      <c r="J2172" s="255"/>
      <c r="K2172" s="255"/>
      <c r="L2172" s="260"/>
      <c r="M2172" s="261"/>
      <c r="N2172" s="262"/>
      <c r="O2172" s="262"/>
      <c r="P2172" s="262"/>
      <c r="Q2172" s="262"/>
      <c r="R2172" s="262"/>
      <c r="S2172" s="262"/>
      <c r="T2172" s="263"/>
      <c r="U2172" s="14"/>
      <c r="V2172" s="14"/>
      <c r="W2172" s="14"/>
      <c r="X2172" s="14"/>
      <c r="Y2172" s="14"/>
      <c r="Z2172" s="14"/>
      <c r="AA2172" s="14"/>
      <c r="AB2172" s="14"/>
      <c r="AC2172" s="14"/>
      <c r="AD2172" s="14"/>
      <c r="AE2172" s="14"/>
      <c r="AT2172" s="264" t="s">
        <v>174</v>
      </c>
      <c r="AU2172" s="264" t="s">
        <v>82</v>
      </c>
      <c r="AV2172" s="14" t="s">
        <v>82</v>
      </c>
      <c r="AW2172" s="14" t="s">
        <v>34</v>
      </c>
      <c r="AX2172" s="14" t="s">
        <v>73</v>
      </c>
      <c r="AY2172" s="264" t="s">
        <v>164</v>
      </c>
    </row>
    <row r="2173" s="14" customFormat="1">
      <c r="A2173" s="14"/>
      <c r="B2173" s="254"/>
      <c r="C2173" s="255"/>
      <c r="D2173" s="240" t="s">
        <v>174</v>
      </c>
      <c r="E2173" s="256" t="s">
        <v>21</v>
      </c>
      <c r="F2173" s="257" t="s">
        <v>2140</v>
      </c>
      <c r="G2173" s="255"/>
      <c r="H2173" s="258">
        <v>14</v>
      </c>
      <c r="I2173" s="259"/>
      <c r="J2173" s="255"/>
      <c r="K2173" s="255"/>
      <c r="L2173" s="260"/>
      <c r="M2173" s="261"/>
      <c r="N2173" s="262"/>
      <c r="O2173" s="262"/>
      <c r="P2173" s="262"/>
      <c r="Q2173" s="262"/>
      <c r="R2173" s="262"/>
      <c r="S2173" s="262"/>
      <c r="T2173" s="263"/>
      <c r="U2173" s="14"/>
      <c r="V2173" s="14"/>
      <c r="W2173" s="14"/>
      <c r="X2173" s="14"/>
      <c r="Y2173" s="14"/>
      <c r="Z2173" s="14"/>
      <c r="AA2173" s="14"/>
      <c r="AB2173" s="14"/>
      <c r="AC2173" s="14"/>
      <c r="AD2173" s="14"/>
      <c r="AE2173" s="14"/>
      <c r="AT2173" s="264" t="s">
        <v>174</v>
      </c>
      <c r="AU2173" s="264" t="s">
        <v>82</v>
      </c>
      <c r="AV2173" s="14" t="s">
        <v>82</v>
      </c>
      <c r="AW2173" s="14" t="s">
        <v>34</v>
      </c>
      <c r="AX2173" s="14" t="s">
        <v>73</v>
      </c>
      <c r="AY2173" s="264" t="s">
        <v>164</v>
      </c>
    </row>
    <row r="2174" s="14" customFormat="1">
      <c r="A2174" s="14"/>
      <c r="B2174" s="254"/>
      <c r="C2174" s="255"/>
      <c r="D2174" s="240" t="s">
        <v>174</v>
      </c>
      <c r="E2174" s="256" t="s">
        <v>21</v>
      </c>
      <c r="F2174" s="257" t="s">
        <v>2141</v>
      </c>
      <c r="G2174" s="255"/>
      <c r="H2174" s="258">
        <v>8.5</v>
      </c>
      <c r="I2174" s="259"/>
      <c r="J2174" s="255"/>
      <c r="K2174" s="255"/>
      <c r="L2174" s="260"/>
      <c r="M2174" s="261"/>
      <c r="N2174" s="262"/>
      <c r="O2174" s="262"/>
      <c r="P2174" s="262"/>
      <c r="Q2174" s="262"/>
      <c r="R2174" s="262"/>
      <c r="S2174" s="262"/>
      <c r="T2174" s="263"/>
      <c r="U2174" s="14"/>
      <c r="V2174" s="14"/>
      <c r="W2174" s="14"/>
      <c r="X2174" s="14"/>
      <c r="Y2174" s="14"/>
      <c r="Z2174" s="14"/>
      <c r="AA2174" s="14"/>
      <c r="AB2174" s="14"/>
      <c r="AC2174" s="14"/>
      <c r="AD2174" s="14"/>
      <c r="AE2174" s="14"/>
      <c r="AT2174" s="264" t="s">
        <v>174</v>
      </c>
      <c r="AU2174" s="264" t="s">
        <v>82</v>
      </c>
      <c r="AV2174" s="14" t="s">
        <v>82</v>
      </c>
      <c r="AW2174" s="14" t="s">
        <v>34</v>
      </c>
      <c r="AX2174" s="14" t="s">
        <v>73</v>
      </c>
      <c r="AY2174" s="264" t="s">
        <v>164</v>
      </c>
    </row>
    <row r="2175" s="15" customFormat="1">
      <c r="A2175" s="15"/>
      <c r="B2175" s="276"/>
      <c r="C2175" s="277"/>
      <c r="D2175" s="240" t="s">
        <v>174</v>
      </c>
      <c r="E2175" s="278" t="s">
        <v>21</v>
      </c>
      <c r="F2175" s="279" t="s">
        <v>225</v>
      </c>
      <c r="G2175" s="277"/>
      <c r="H2175" s="280">
        <v>38.700000000000003</v>
      </c>
      <c r="I2175" s="281"/>
      <c r="J2175" s="277"/>
      <c r="K2175" s="277"/>
      <c r="L2175" s="282"/>
      <c r="M2175" s="283"/>
      <c r="N2175" s="284"/>
      <c r="O2175" s="284"/>
      <c r="P2175" s="284"/>
      <c r="Q2175" s="284"/>
      <c r="R2175" s="284"/>
      <c r="S2175" s="284"/>
      <c r="T2175" s="285"/>
      <c r="U2175" s="15"/>
      <c r="V2175" s="15"/>
      <c r="W2175" s="15"/>
      <c r="X2175" s="15"/>
      <c r="Y2175" s="15"/>
      <c r="Z2175" s="15"/>
      <c r="AA2175" s="15"/>
      <c r="AB2175" s="15"/>
      <c r="AC2175" s="15"/>
      <c r="AD2175" s="15"/>
      <c r="AE2175" s="15"/>
      <c r="AT2175" s="286" t="s">
        <v>174</v>
      </c>
      <c r="AU2175" s="286" t="s">
        <v>82</v>
      </c>
      <c r="AV2175" s="15" t="s">
        <v>171</v>
      </c>
      <c r="AW2175" s="15" t="s">
        <v>34</v>
      </c>
      <c r="AX2175" s="15" t="s">
        <v>80</v>
      </c>
      <c r="AY2175" s="286" t="s">
        <v>164</v>
      </c>
    </row>
    <row r="2176" s="2" customFormat="1" ht="21.75" customHeight="1">
      <c r="A2176" s="39"/>
      <c r="B2176" s="40"/>
      <c r="C2176" s="227" t="s">
        <v>2142</v>
      </c>
      <c r="D2176" s="227" t="s">
        <v>166</v>
      </c>
      <c r="E2176" s="228" t="s">
        <v>2143</v>
      </c>
      <c r="F2176" s="229" t="s">
        <v>2144</v>
      </c>
      <c r="G2176" s="230" t="s">
        <v>253</v>
      </c>
      <c r="H2176" s="231">
        <v>93.299999999999997</v>
      </c>
      <c r="I2176" s="232"/>
      <c r="J2176" s="233">
        <f>ROUND(I2176*H2176,2)</f>
        <v>0</v>
      </c>
      <c r="K2176" s="229" t="s">
        <v>170</v>
      </c>
      <c r="L2176" s="45"/>
      <c r="M2176" s="234" t="s">
        <v>21</v>
      </c>
      <c r="N2176" s="235" t="s">
        <v>44</v>
      </c>
      <c r="O2176" s="85"/>
      <c r="P2176" s="236">
        <f>O2176*H2176</f>
        <v>0</v>
      </c>
      <c r="Q2176" s="236">
        <v>0.00032000000000000003</v>
      </c>
      <c r="R2176" s="236">
        <f>Q2176*H2176</f>
        <v>0.029856000000000001</v>
      </c>
      <c r="S2176" s="236">
        <v>0</v>
      </c>
      <c r="T2176" s="237">
        <f>S2176*H2176</f>
        <v>0</v>
      </c>
      <c r="U2176" s="39"/>
      <c r="V2176" s="39"/>
      <c r="W2176" s="39"/>
      <c r="X2176" s="39"/>
      <c r="Y2176" s="39"/>
      <c r="Z2176" s="39"/>
      <c r="AA2176" s="39"/>
      <c r="AB2176" s="39"/>
      <c r="AC2176" s="39"/>
      <c r="AD2176" s="39"/>
      <c r="AE2176" s="39"/>
      <c r="AR2176" s="238" t="s">
        <v>277</v>
      </c>
      <c r="AT2176" s="238" t="s">
        <v>166</v>
      </c>
      <c r="AU2176" s="238" t="s">
        <v>82</v>
      </c>
      <c r="AY2176" s="18" t="s">
        <v>164</v>
      </c>
      <c r="BE2176" s="239">
        <f>IF(N2176="základní",J2176,0)</f>
        <v>0</v>
      </c>
      <c r="BF2176" s="239">
        <f>IF(N2176="snížená",J2176,0)</f>
        <v>0</v>
      </c>
      <c r="BG2176" s="239">
        <f>IF(N2176="zákl. přenesená",J2176,0)</f>
        <v>0</v>
      </c>
      <c r="BH2176" s="239">
        <f>IF(N2176="sníž. přenesená",J2176,0)</f>
        <v>0</v>
      </c>
      <c r="BI2176" s="239">
        <f>IF(N2176="nulová",J2176,0)</f>
        <v>0</v>
      </c>
      <c r="BJ2176" s="18" t="s">
        <v>80</v>
      </c>
      <c r="BK2176" s="239">
        <f>ROUND(I2176*H2176,2)</f>
        <v>0</v>
      </c>
      <c r="BL2176" s="18" t="s">
        <v>277</v>
      </c>
      <c r="BM2176" s="238" t="s">
        <v>2145</v>
      </c>
    </row>
    <row r="2177" s="2" customFormat="1">
      <c r="A2177" s="39"/>
      <c r="B2177" s="40"/>
      <c r="C2177" s="41"/>
      <c r="D2177" s="240" t="s">
        <v>173</v>
      </c>
      <c r="E2177" s="41"/>
      <c r="F2177" s="241" t="s">
        <v>2144</v>
      </c>
      <c r="G2177" s="41"/>
      <c r="H2177" s="41"/>
      <c r="I2177" s="147"/>
      <c r="J2177" s="41"/>
      <c r="K2177" s="41"/>
      <c r="L2177" s="45"/>
      <c r="M2177" s="242"/>
      <c r="N2177" s="243"/>
      <c r="O2177" s="85"/>
      <c r="P2177" s="85"/>
      <c r="Q2177" s="85"/>
      <c r="R2177" s="85"/>
      <c r="S2177" s="85"/>
      <c r="T2177" s="86"/>
      <c r="U2177" s="39"/>
      <c r="V2177" s="39"/>
      <c r="W2177" s="39"/>
      <c r="X2177" s="39"/>
      <c r="Y2177" s="39"/>
      <c r="Z2177" s="39"/>
      <c r="AA2177" s="39"/>
      <c r="AB2177" s="39"/>
      <c r="AC2177" s="39"/>
      <c r="AD2177" s="39"/>
      <c r="AE2177" s="39"/>
      <c r="AT2177" s="18" t="s">
        <v>173</v>
      </c>
      <c r="AU2177" s="18" t="s">
        <v>82</v>
      </c>
    </row>
    <row r="2178" s="14" customFormat="1">
      <c r="A2178" s="14"/>
      <c r="B2178" s="254"/>
      <c r="C2178" s="255"/>
      <c r="D2178" s="240" t="s">
        <v>174</v>
      </c>
      <c r="E2178" s="256" t="s">
        <v>21</v>
      </c>
      <c r="F2178" s="257" t="s">
        <v>2146</v>
      </c>
      <c r="G2178" s="255"/>
      <c r="H2178" s="258">
        <v>93.299999999999997</v>
      </c>
      <c r="I2178" s="259"/>
      <c r="J2178" s="255"/>
      <c r="K2178" s="255"/>
      <c r="L2178" s="260"/>
      <c r="M2178" s="261"/>
      <c r="N2178" s="262"/>
      <c r="O2178" s="262"/>
      <c r="P2178" s="262"/>
      <c r="Q2178" s="262"/>
      <c r="R2178" s="262"/>
      <c r="S2178" s="262"/>
      <c r="T2178" s="263"/>
      <c r="U2178" s="14"/>
      <c r="V2178" s="14"/>
      <c r="W2178" s="14"/>
      <c r="X2178" s="14"/>
      <c r="Y2178" s="14"/>
      <c r="Z2178" s="14"/>
      <c r="AA2178" s="14"/>
      <c r="AB2178" s="14"/>
      <c r="AC2178" s="14"/>
      <c r="AD2178" s="14"/>
      <c r="AE2178" s="14"/>
      <c r="AT2178" s="264" t="s">
        <v>174</v>
      </c>
      <c r="AU2178" s="264" t="s">
        <v>82</v>
      </c>
      <c r="AV2178" s="14" t="s">
        <v>82</v>
      </c>
      <c r="AW2178" s="14" t="s">
        <v>34</v>
      </c>
      <c r="AX2178" s="14" t="s">
        <v>80</v>
      </c>
      <c r="AY2178" s="264" t="s">
        <v>164</v>
      </c>
    </row>
    <row r="2179" s="2" customFormat="1" ht="16.5" customHeight="1">
      <c r="A2179" s="39"/>
      <c r="B2179" s="40"/>
      <c r="C2179" s="227" t="s">
        <v>2147</v>
      </c>
      <c r="D2179" s="227" t="s">
        <v>166</v>
      </c>
      <c r="E2179" s="228" t="s">
        <v>2148</v>
      </c>
      <c r="F2179" s="229" t="s">
        <v>2149</v>
      </c>
      <c r="G2179" s="230" t="s">
        <v>253</v>
      </c>
      <c r="H2179" s="231">
        <v>58.200000000000003</v>
      </c>
      <c r="I2179" s="232"/>
      <c r="J2179" s="233">
        <f>ROUND(I2179*H2179,2)</f>
        <v>0</v>
      </c>
      <c r="K2179" s="229" t="s">
        <v>170</v>
      </c>
      <c r="L2179" s="45"/>
      <c r="M2179" s="234" t="s">
        <v>21</v>
      </c>
      <c r="N2179" s="235" t="s">
        <v>44</v>
      </c>
      <c r="O2179" s="85"/>
      <c r="P2179" s="236">
        <f>O2179*H2179</f>
        <v>0</v>
      </c>
      <c r="Q2179" s="236">
        <v>0.0028</v>
      </c>
      <c r="R2179" s="236">
        <f>Q2179*H2179</f>
        <v>0.16295999999999999</v>
      </c>
      <c r="S2179" s="236">
        <v>0</v>
      </c>
      <c r="T2179" s="237">
        <f>S2179*H2179</f>
        <v>0</v>
      </c>
      <c r="U2179" s="39"/>
      <c r="V2179" s="39"/>
      <c r="W2179" s="39"/>
      <c r="X2179" s="39"/>
      <c r="Y2179" s="39"/>
      <c r="Z2179" s="39"/>
      <c r="AA2179" s="39"/>
      <c r="AB2179" s="39"/>
      <c r="AC2179" s="39"/>
      <c r="AD2179" s="39"/>
      <c r="AE2179" s="39"/>
      <c r="AR2179" s="238" t="s">
        <v>277</v>
      </c>
      <c r="AT2179" s="238" t="s">
        <v>166</v>
      </c>
      <c r="AU2179" s="238" t="s">
        <v>82</v>
      </c>
      <c r="AY2179" s="18" t="s">
        <v>164</v>
      </c>
      <c r="BE2179" s="239">
        <f>IF(N2179="základní",J2179,0)</f>
        <v>0</v>
      </c>
      <c r="BF2179" s="239">
        <f>IF(N2179="snížená",J2179,0)</f>
        <v>0</v>
      </c>
      <c r="BG2179" s="239">
        <f>IF(N2179="zákl. přenesená",J2179,0)</f>
        <v>0</v>
      </c>
      <c r="BH2179" s="239">
        <f>IF(N2179="sníž. přenesená",J2179,0)</f>
        <v>0</v>
      </c>
      <c r="BI2179" s="239">
        <f>IF(N2179="nulová",J2179,0)</f>
        <v>0</v>
      </c>
      <c r="BJ2179" s="18" t="s">
        <v>80</v>
      </c>
      <c r="BK2179" s="239">
        <f>ROUND(I2179*H2179,2)</f>
        <v>0</v>
      </c>
      <c r="BL2179" s="18" t="s">
        <v>277</v>
      </c>
      <c r="BM2179" s="238" t="s">
        <v>2150</v>
      </c>
    </row>
    <row r="2180" s="2" customFormat="1">
      <c r="A2180" s="39"/>
      <c r="B2180" s="40"/>
      <c r="C2180" s="41"/>
      <c r="D2180" s="240" t="s">
        <v>173</v>
      </c>
      <c r="E2180" s="41"/>
      <c r="F2180" s="241" t="s">
        <v>2151</v>
      </c>
      <c r="G2180" s="41"/>
      <c r="H2180" s="41"/>
      <c r="I2180" s="147"/>
      <c r="J2180" s="41"/>
      <c r="K2180" s="41"/>
      <c r="L2180" s="45"/>
      <c r="M2180" s="242"/>
      <c r="N2180" s="243"/>
      <c r="O2180" s="85"/>
      <c r="P2180" s="85"/>
      <c r="Q2180" s="85"/>
      <c r="R2180" s="85"/>
      <c r="S2180" s="85"/>
      <c r="T2180" s="86"/>
      <c r="U2180" s="39"/>
      <c r="V2180" s="39"/>
      <c r="W2180" s="39"/>
      <c r="X2180" s="39"/>
      <c r="Y2180" s="39"/>
      <c r="Z2180" s="39"/>
      <c r="AA2180" s="39"/>
      <c r="AB2180" s="39"/>
      <c r="AC2180" s="39"/>
      <c r="AD2180" s="39"/>
      <c r="AE2180" s="39"/>
      <c r="AT2180" s="18" t="s">
        <v>173</v>
      </c>
      <c r="AU2180" s="18" t="s">
        <v>82</v>
      </c>
    </row>
    <row r="2181" s="2" customFormat="1">
      <c r="A2181" s="39"/>
      <c r="B2181" s="40"/>
      <c r="C2181" s="41"/>
      <c r="D2181" s="240" t="s">
        <v>191</v>
      </c>
      <c r="E2181" s="41"/>
      <c r="F2181" s="275" t="s">
        <v>2052</v>
      </c>
      <c r="G2181" s="41"/>
      <c r="H2181" s="41"/>
      <c r="I2181" s="147"/>
      <c r="J2181" s="41"/>
      <c r="K2181" s="41"/>
      <c r="L2181" s="45"/>
      <c r="M2181" s="242"/>
      <c r="N2181" s="243"/>
      <c r="O2181" s="85"/>
      <c r="P2181" s="85"/>
      <c r="Q2181" s="85"/>
      <c r="R2181" s="85"/>
      <c r="S2181" s="85"/>
      <c r="T2181" s="86"/>
      <c r="U2181" s="39"/>
      <c r="V2181" s="39"/>
      <c r="W2181" s="39"/>
      <c r="X2181" s="39"/>
      <c r="Y2181" s="39"/>
      <c r="Z2181" s="39"/>
      <c r="AA2181" s="39"/>
      <c r="AB2181" s="39"/>
      <c r="AC2181" s="39"/>
      <c r="AD2181" s="39"/>
      <c r="AE2181" s="39"/>
      <c r="AT2181" s="18" t="s">
        <v>191</v>
      </c>
      <c r="AU2181" s="18" t="s">
        <v>82</v>
      </c>
    </row>
    <row r="2182" s="2" customFormat="1">
      <c r="A2182" s="39"/>
      <c r="B2182" s="40"/>
      <c r="C2182" s="41"/>
      <c r="D2182" s="240" t="s">
        <v>1094</v>
      </c>
      <c r="E2182" s="41"/>
      <c r="F2182" s="275" t="s">
        <v>1967</v>
      </c>
      <c r="G2182" s="41"/>
      <c r="H2182" s="41"/>
      <c r="I2182" s="147"/>
      <c r="J2182" s="41"/>
      <c r="K2182" s="41"/>
      <c r="L2182" s="45"/>
      <c r="M2182" s="242"/>
      <c r="N2182" s="243"/>
      <c r="O2182" s="85"/>
      <c r="P2182" s="85"/>
      <c r="Q2182" s="85"/>
      <c r="R2182" s="85"/>
      <c r="S2182" s="85"/>
      <c r="T2182" s="86"/>
      <c r="U2182" s="39"/>
      <c r="V2182" s="39"/>
      <c r="W2182" s="39"/>
      <c r="X2182" s="39"/>
      <c r="Y2182" s="39"/>
      <c r="Z2182" s="39"/>
      <c r="AA2182" s="39"/>
      <c r="AB2182" s="39"/>
      <c r="AC2182" s="39"/>
      <c r="AD2182" s="39"/>
      <c r="AE2182" s="39"/>
      <c r="AT2182" s="18" t="s">
        <v>1094</v>
      </c>
      <c r="AU2182" s="18" t="s">
        <v>82</v>
      </c>
    </row>
    <row r="2183" s="14" customFormat="1">
      <c r="A2183" s="14"/>
      <c r="B2183" s="254"/>
      <c r="C2183" s="255"/>
      <c r="D2183" s="240" t="s">
        <v>174</v>
      </c>
      <c r="E2183" s="256" t="s">
        <v>21</v>
      </c>
      <c r="F2183" s="257" t="s">
        <v>1929</v>
      </c>
      <c r="G2183" s="255"/>
      <c r="H2183" s="258">
        <v>58.200000000000003</v>
      </c>
      <c r="I2183" s="259"/>
      <c r="J2183" s="255"/>
      <c r="K2183" s="255"/>
      <c r="L2183" s="260"/>
      <c r="M2183" s="261"/>
      <c r="N2183" s="262"/>
      <c r="O2183" s="262"/>
      <c r="P2183" s="262"/>
      <c r="Q2183" s="262"/>
      <c r="R2183" s="262"/>
      <c r="S2183" s="262"/>
      <c r="T2183" s="263"/>
      <c r="U2183" s="14"/>
      <c r="V2183" s="14"/>
      <c r="W2183" s="14"/>
      <c r="X2183" s="14"/>
      <c r="Y2183" s="14"/>
      <c r="Z2183" s="14"/>
      <c r="AA2183" s="14"/>
      <c r="AB2183" s="14"/>
      <c r="AC2183" s="14"/>
      <c r="AD2183" s="14"/>
      <c r="AE2183" s="14"/>
      <c r="AT2183" s="264" t="s">
        <v>174</v>
      </c>
      <c r="AU2183" s="264" t="s">
        <v>82</v>
      </c>
      <c r="AV2183" s="14" t="s">
        <v>82</v>
      </c>
      <c r="AW2183" s="14" t="s">
        <v>34</v>
      </c>
      <c r="AX2183" s="14" t="s">
        <v>73</v>
      </c>
      <c r="AY2183" s="264" t="s">
        <v>164</v>
      </c>
    </row>
    <row r="2184" s="2" customFormat="1" ht="16.5" customHeight="1">
      <c r="A2184" s="39"/>
      <c r="B2184" s="40"/>
      <c r="C2184" s="227" t="s">
        <v>2152</v>
      </c>
      <c r="D2184" s="227" t="s">
        <v>166</v>
      </c>
      <c r="E2184" s="228" t="s">
        <v>2153</v>
      </c>
      <c r="F2184" s="229" t="s">
        <v>2154</v>
      </c>
      <c r="G2184" s="230" t="s">
        <v>229</v>
      </c>
      <c r="H2184" s="231">
        <v>941.68499999999995</v>
      </c>
      <c r="I2184" s="232"/>
      <c r="J2184" s="233">
        <f>ROUND(I2184*H2184,2)</f>
        <v>0</v>
      </c>
      <c r="K2184" s="229" t="s">
        <v>170</v>
      </c>
      <c r="L2184" s="45"/>
      <c r="M2184" s="234" t="s">
        <v>21</v>
      </c>
      <c r="N2184" s="235" t="s">
        <v>44</v>
      </c>
      <c r="O2184" s="85"/>
      <c r="P2184" s="236">
        <f>O2184*H2184</f>
        <v>0</v>
      </c>
      <c r="Q2184" s="236">
        <v>8.0000000000000007E-05</v>
      </c>
      <c r="R2184" s="236">
        <f>Q2184*H2184</f>
        <v>0.075334800000000007</v>
      </c>
      <c r="S2184" s="236">
        <v>0</v>
      </c>
      <c r="T2184" s="237">
        <f>S2184*H2184</f>
        <v>0</v>
      </c>
      <c r="U2184" s="39"/>
      <c r="V2184" s="39"/>
      <c r="W2184" s="39"/>
      <c r="X2184" s="39"/>
      <c r="Y2184" s="39"/>
      <c r="Z2184" s="39"/>
      <c r="AA2184" s="39"/>
      <c r="AB2184" s="39"/>
      <c r="AC2184" s="39"/>
      <c r="AD2184" s="39"/>
      <c r="AE2184" s="39"/>
      <c r="AR2184" s="238" t="s">
        <v>277</v>
      </c>
      <c r="AT2184" s="238" t="s">
        <v>166</v>
      </c>
      <c r="AU2184" s="238" t="s">
        <v>82</v>
      </c>
      <c r="AY2184" s="18" t="s">
        <v>164</v>
      </c>
      <c r="BE2184" s="239">
        <f>IF(N2184="základní",J2184,0)</f>
        <v>0</v>
      </c>
      <c r="BF2184" s="239">
        <f>IF(N2184="snížená",J2184,0)</f>
        <v>0</v>
      </c>
      <c r="BG2184" s="239">
        <f>IF(N2184="zákl. přenesená",J2184,0)</f>
        <v>0</v>
      </c>
      <c r="BH2184" s="239">
        <f>IF(N2184="sníž. přenesená",J2184,0)</f>
        <v>0</v>
      </c>
      <c r="BI2184" s="239">
        <f>IF(N2184="nulová",J2184,0)</f>
        <v>0</v>
      </c>
      <c r="BJ2184" s="18" t="s">
        <v>80</v>
      </c>
      <c r="BK2184" s="239">
        <f>ROUND(I2184*H2184,2)</f>
        <v>0</v>
      </c>
      <c r="BL2184" s="18" t="s">
        <v>277</v>
      </c>
      <c r="BM2184" s="238" t="s">
        <v>2155</v>
      </c>
    </row>
    <row r="2185" s="2" customFormat="1">
      <c r="A2185" s="39"/>
      <c r="B2185" s="40"/>
      <c r="C2185" s="41"/>
      <c r="D2185" s="240" t="s">
        <v>173</v>
      </c>
      <c r="E2185" s="41"/>
      <c r="F2185" s="241" t="s">
        <v>2154</v>
      </c>
      <c r="G2185" s="41"/>
      <c r="H2185" s="41"/>
      <c r="I2185" s="147"/>
      <c r="J2185" s="41"/>
      <c r="K2185" s="41"/>
      <c r="L2185" s="45"/>
      <c r="M2185" s="242"/>
      <c r="N2185" s="243"/>
      <c r="O2185" s="85"/>
      <c r="P2185" s="85"/>
      <c r="Q2185" s="85"/>
      <c r="R2185" s="85"/>
      <c r="S2185" s="85"/>
      <c r="T2185" s="86"/>
      <c r="U2185" s="39"/>
      <c r="V2185" s="39"/>
      <c r="W2185" s="39"/>
      <c r="X2185" s="39"/>
      <c r="Y2185" s="39"/>
      <c r="Z2185" s="39"/>
      <c r="AA2185" s="39"/>
      <c r="AB2185" s="39"/>
      <c r="AC2185" s="39"/>
      <c r="AD2185" s="39"/>
      <c r="AE2185" s="39"/>
      <c r="AT2185" s="18" t="s">
        <v>173</v>
      </c>
      <c r="AU2185" s="18" t="s">
        <v>82</v>
      </c>
    </row>
    <row r="2186" s="2" customFormat="1">
      <c r="A2186" s="39"/>
      <c r="B2186" s="40"/>
      <c r="C2186" s="41"/>
      <c r="D2186" s="240" t="s">
        <v>1094</v>
      </c>
      <c r="E2186" s="41"/>
      <c r="F2186" s="275" t="s">
        <v>1967</v>
      </c>
      <c r="G2186" s="41"/>
      <c r="H2186" s="41"/>
      <c r="I2186" s="147"/>
      <c r="J2186" s="41"/>
      <c r="K2186" s="41"/>
      <c r="L2186" s="45"/>
      <c r="M2186" s="242"/>
      <c r="N2186" s="243"/>
      <c r="O2186" s="85"/>
      <c r="P2186" s="85"/>
      <c r="Q2186" s="85"/>
      <c r="R2186" s="85"/>
      <c r="S2186" s="85"/>
      <c r="T2186" s="86"/>
      <c r="U2186" s="39"/>
      <c r="V2186" s="39"/>
      <c r="W2186" s="39"/>
      <c r="X2186" s="39"/>
      <c r="Y2186" s="39"/>
      <c r="Z2186" s="39"/>
      <c r="AA2186" s="39"/>
      <c r="AB2186" s="39"/>
      <c r="AC2186" s="39"/>
      <c r="AD2186" s="39"/>
      <c r="AE2186" s="39"/>
      <c r="AT2186" s="18" t="s">
        <v>1094</v>
      </c>
      <c r="AU2186" s="18" t="s">
        <v>82</v>
      </c>
    </row>
    <row r="2187" s="13" customFormat="1">
      <c r="A2187" s="13"/>
      <c r="B2187" s="244"/>
      <c r="C2187" s="245"/>
      <c r="D2187" s="240" t="s">
        <v>174</v>
      </c>
      <c r="E2187" s="246" t="s">
        <v>21</v>
      </c>
      <c r="F2187" s="247" t="s">
        <v>2156</v>
      </c>
      <c r="G2187" s="245"/>
      <c r="H2187" s="246" t="s">
        <v>21</v>
      </c>
      <c r="I2187" s="248"/>
      <c r="J2187" s="245"/>
      <c r="K2187" s="245"/>
      <c r="L2187" s="249"/>
      <c r="M2187" s="250"/>
      <c r="N2187" s="251"/>
      <c r="O2187" s="251"/>
      <c r="P2187" s="251"/>
      <c r="Q2187" s="251"/>
      <c r="R2187" s="251"/>
      <c r="S2187" s="251"/>
      <c r="T2187" s="252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T2187" s="253" t="s">
        <v>174</v>
      </c>
      <c r="AU2187" s="253" t="s">
        <v>82</v>
      </c>
      <c r="AV2187" s="13" t="s">
        <v>80</v>
      </c>
      <c r="AW2187" s="13" t="s">
        <v>34</v>
      </c>
      <c r="AX2187" s="13" t="s">
        <v>73</v>
      </c>
      <c r="AY2187" s="253" t="s">
        <v>164</v>
      </c>
    </row>
    <row r="2188" s="13" customFormat="1">
      <c r="A2188" s="13"/>
      <c r="B2188" s="244"/>
      <c r="C2188" s="245"/>
      <c r="D2188" s="240" t="s">
        <v>174</v>
      </c>
      <c r="E2188" s="246" t="s">
        <v>21</v>
      </c>
      <c r="F2188" s="247" t="s">
        <v>1593</v>
      </c>
      <c r="G2188" s="245"/>
      <c r="H2188" s="246" t="s">
        <v>21</v>
      </c>
      <c r="I2188" s="248"/>
      <c r="J2188" s="245"/>
      <c r="K2188" s="245"/>
      <c r="L2188" s="249"/>
      <c r="M2188" s="250"/>
      <c r="N2188" s="251"/>
      <c r="O2188" s="251"/>
      <c r="P2188" s="251"/>
      <c r="Q2188" s="251"/>
      <c r="R2188" s="251"/>
      <c r="S2188" s="251"/>
      <c r="T2188" s="252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T2188" s="253" t="s">
        <v>174</v>
      </c>
      <c r="AU2188" s="253" t="s">
        <v>82</v>
      </c>
      <c r="AV2188" s="13" t="s">
        <v>80</v>
      </c>
      <c r="AW2188" s="13" t="s">
        <v>34</v>
      </c>
      <c r="AX2188" s="13" t="s">
        <v>73</v>
      </c>
      <c r="AY2188" s="253" t="s">
        <v>164</v>
      </c>
    </row>
    <row r="2189" s="14" customFormat="1">
      <c r="A2189" s="14"/>
      <c r="B2189" s="254"/>
      <c r="C2189" s="255"/>
      <c r="D2189" s="240" t="s">
        <v>174</v>
      </c>
      <c r="E2189" s="256" t="s">
        <v>21</v>
      </c>
      <c r="F2189" s="257" t="s">
        <v>2157</v>
      </c>
      <c r="G2189" s="255"/>
      <c r="H2189" s="258">
        <v>941.68499999999995</v>
      </c>
      <c r="I2189" s="259"/>
      <c r="J2189" s="255"/>
      <c r="K2189" s="255"/>
      <c r="L2189" s="260"/>
      <c r="M2189" s="261"/>
      <c r="N2189" s="262"/>
      <c r="O2189" s="262"/>
      <c r="P2189" s="262"/>
      <c r="Q2189" s="262"/>
      <c r="R2189" s="262"/>
      <c r="S2189" s="262"/>
      <c r="T2189" s="263"/>
      <c r="U2189" s="14"/>
      <c r="V2189" s="14"/>
      <c r="W2189" s="14"/>
      <c r="X2189" s="14"/>
      <c r="Y2189" s="14"/>
      <c r="Z2189" s="14"/>
      <c r="AA2189" s="14"/>
      <c r="AB2189" s="14"/>
      <c r="AC2189" s="14"/>
      <c r="AD2189" s="14"/>
      <c r="AE2189" s="14"/>
      <c r="AT2189" s="264" t="s">
        <v>174</v>
      </c>
      <c r="AU2189" s="264" t="s">
        <v>82</v>
      </c>
      <c r="AV2189" s="14" t="s">
        <v>82</v>
      </c>
      <c r="AW2189" s="14" t="s">
        <v>34</v>
      </c>
      <c r="AX2189" s="14" t="s">
        <v>73</v>
      </c>
      <c r="AY2189" s="264" t="s">
        <v>164</v>
      </c>
    </row>
    <row r="2190" s="15" customFormat="1">
      <c r="A2190" s="15"/>
      <c r="B2190" s="276"/>
      <c r="C2190" s="277"/>
      <c r="D2190" s="240" t="s">
        <v>174</v>
      </c>
      <c r="E2190" s="278" t="s">
        <v>21</v>
      </c>
      <c r="F2190" s="279" t="s">
        <v>225</v>
      </c>
      <c r="G2190" s="277"/>
      <c r="H2190" s="280">
        <v>941.68499999999995</v>
      </c>
      <c r="I2190" s="281"/>
      <c r="J2190" s="277"/>
      <c r="K2190" s="277"/>
      <c r="L2190" s="282"/>
      <c r="M2190" s="283"/>
      <c r="N2190" s="284"/>
      <c r="O2190" s="284"/>
      <c r="P2190" s="284"/>
      <c r="Q2190" s="284"/>
      <c r="R2190" s="284"/>
      <c r="S2190" s="284"/>
      <c r="T2190" s="285"/>
      <c r="U2190" s="15"/>
      <c r="V2190" s="15"/>
      <c r="W2190" s="15"/>
      <c r="X2190" s="15"/>
      <c r="Y2190" s="15"/>
      <c r="Z2190" s="15"/>
      <c r="AA2190" s="15"/>
      <c r="AB2190" s="15"/>
      <c r="AC2190" s="15"/>
      <c r="AD2190" s="15"/>
      <c r="AE2190" s="15"/>
      <c r="AT2190" s="286" t="s">
        <v>174</v>
      </c>
      <c r="AU2190" s="286" t="s">
        <v>82</v>
      </c>
      <c r="AV2190" s="15" t="s">
        <v>171</v>
      </c>
      <c r="AW2190" s="15" t="s">
        <v>34</v>
      </c>
      <c r="AX2190" s="15" t="s">
        <v>80</v>
      </c>
      <c r="AY2190" s="286" t="s">
        <v>164</v>
      </c>
    </row>
    <row r="2191" s="2" customFormat="1" ht="16.5" customHeight="1">
      <c r="A2191" s="39"/>
      <c r="B2191" s="40"/>
      <c r="C2191" s="227" t="s">
        <v>2158</v>
      </c>
      <c r="D2191" s="227" t="s">
        <v>166</v>
      </c>
      <c r="E2191" s="228" t="s">
        <v>2159</v>
      </c>
      <c r="F2191" s="229" t="s">
        <v>2160</v>
      </c>
      <c r="G2191" s="230" t="s">
        <v>2161</v>
      </c>
      <c r="H2191" s="231">
        <v>50</v>
      </c>
      <c r="I2191" s="232"/>
      <c r="J2191" s="233">
        <f>ROUND(I2191*H2191,2)</f>
        <v>0</v>
      </c>
      <c r="K2191" s="229" t="s">
        <v>21</v>
      </c>
      <c r="L2191" s="45"/>
      <c r="M2191" s="234" t="s">
        <v>21</v>
      </c>
      <c r="N2191" s="235" t="s">
        <v>44</v>
      </c>
      <c r="O2191" s="85"/>
      <c r="P2191" s="236">
        <f>O2191*H2191</f>
        <v>0</v>
      </c>
      <c r="Q2191" s="236">
        <v>0</v>
      </c>
      <c r="R2191" s="236">
        <f>Q2191*H2191</f>
        <v>0</v>
      </c>
      <c r="S2191" s="236">
        <v>0</v>
      </c>
      <c r="T2191" s="237">
        <f>S2191*H2191</f>
        <v>0</v>
      </c>
      <c r="U2191" s="39"/>
      <c r="V2191" s="39"/>
      <c r="W2191" s="39"/>
      <c r="X2191" s="39"/>
      <c r="Y2191" s="39"/>
      <c r="Z2191" s="39"/>
      <c r="AA2191" s="39"/>
      <c r="AB2191" s="39"/>
      <c r="AC2191" s="39"/>
      <c r="AD2191" s="39"/>
      <c r="AE2191" s="39"/>
      <c r="AR2191" s="238" t="s">
        <v>277</v>
      </c>
      <c r="AT2191" s="238" t="s">
        <v>166</v>
      </c>
      <c r="AU2191" s="238" t="s">
        <v>82</v>
      </c>
      <c r="AY2191" s="18" t="s">
        <v>164</v>
      </c>
      <c r="BE2191" s="239">
        <f>IF(N2191="základní",J2191,0)</f>
        <v>0</v>
      </c>
      <c r="BF2191" s="239">
        <f>IF(N2191="snížená",J2191,0)</f>
        <v>0</v>
      </c>
      <c r="BG2191" s="239">
        <f>IF(N2191="zákl. přenesená",J2191,0)</f>
        <v>0</v>
      </c>
      <c r="BH2191" s="239">
        <f>IF(N2191="sníž. přenesená",J2191,0)</f>
        <v>0</v>
      </c>
      <c r="BI2191" s="239">
        <f>IF(N2191="nulová",J2191,0)</f>
        <v>0</v>
      </c>
      <c r="BJ2191" s="18" t="s">
        <v>80</v>
      </c>
      <c r="BK2191" s="239">
        <f>ROUND(I2191*H2191,2)</f>
        <v>0</v>
      </c>
      <c r="BL2191" s="18" t="s">
        <v>277</v>
      </c>
      <c r="BM2191" s="238" t="s">
        <v>2162</v>
      </c>
    </row>
    <row r="2192" s="2" customFormat="1">
      <c r="A2192" s="39"/>
      <c r="B2192" s="40"/>
      <c r="C2192" s="41"/>
      <c r="D2192" s="240" t="s">
        <v>173</v>
      </c>
      <c r="E2192" s="41"/>
      <c r="F2192" s="241" t="s">
        <v>2160</v>
      </c>
      <c r="G2192" s="41"/>
      <c r="H2192" s="41"/>
      <c r="I2192" s="147"/>
      <c r="J2192" s="41"/>
      <c r="K2192" s="41"/>
      <c r="L2192" s="45"/>
      <c r="M2192" s="242"/>
      <c r="N2192" s="243"/>
      <c r="O2192" s="85"/>
      <c r="P2192" s="85"/>
      <c r="Q2192" s="85"/>
      <c r="R2192" s="85"/>
      <c r="S2192" s="85"/>
      <c r="T2192" s="86"/>
      <c r="U2192" s="39"/>
      <c r="V2192" s="39"/>
      <c r="W2192" s="39"/>
      <c r="X2192" s="39"/>
      <c r="Y2192" s="39"/>
      <c r="Z2192" s="39"/>
      <c r="AA2192" s="39"/>
      <c r="AB2192" s="39"/>
      <c r="AC2192" s="39"/>
      <c r="AD2192" s="39"/>
      <c r="AE2192" s="39"/>
      <c r="AT2192" s="18" t="s">
        <v>173</v>
      </c>
      <c r="AU2192" s="18" t="s">
        <v>82</v>
      </c>
    </row>
    <row r="2193" s="2" customFormat="1" ht="21.75" customHeight="1">
      <c r="A2193" s="39"/>
      <c r="B2193" s="40"/>
      <c r="C2193" s="227" t="s">
        <v>2163</v>
      </c>
      <c r="D2193" s="227" t="s">
        <v>166</v>
      </c>
      <c r="E2193" s="228" t="s">
        <v>2164</v>
      </c>
      <c r="F2193" s="229" t="s">
        <v>2165</v>
      </c>
      <c r="G2193" s="230" t="s">
        <v>229</v>
      </c>
      <c r="H2193" s="231">
        <v>3</v>
      </c>
      <c r="I2193" s="232"/>
      <c r="J2193" s="233">
        <f>ROUND(I2193*H2193,2)</f>
        <v>0</v>
      </c>
      <c r="K2193" s="229" t="s">
        <v>21</v>
      </c>
      <c r="L2193" s="45"/>
      <c r="M2193" s="234" t="s">
        <v>21</v>
      </c>
      <c r="N2193" s="235" t="s">
        <v>44</v>
      </c>
      <c r="O2193" s="85"/>
      <c r="P2193" s="236">
        <f>O2193*H2193</f>
        <v>0</v>
      </c>
      <c r="Q2193" s="236">
        <v>0.0087100000000000007</v>
      </c>
      <c r="R2193" s="236">
        <f>Q2193*H2193</f>
        <v>0.02613</v>
      </c>
      <c r="S2193" s="236">
        <v>0</v>
      </c>
      <c r="T2193" s="237">
        <f>S2193*H2193</f>
        <v>0</v>
      </c>
      <c r="U2193" s="39"/>
      <c r="V2193" s="39"/>
      <c r="W2193" s="39"/>
      <c r="X2193" s="39"/>
      <c r="Y2193" s="39"/>
      <c r="Z2193" s="39"/>
      <c r="AA2193" s="39"/>
      <c r="AB2193" s="39"/>
      <c r="AC2193" s="39"/>
      <c r="AD2193" s="39"/>
      <c r="AE2193" s="39"/>
      <c r="AR2193" s="238" t="s">
        <v>277</v>
      </c>
      <c r="AT2193" s="238" t="s">
        <v>166</v>
      </c>
      <c r="AU2193" s="238" t="s">
        <v>82</v>
      </c>
      <c r="AY2193" s="18" t="s">
        <v>164</v>
      </c>
      <c r="BE2193" s="239">
        <f>IF(N2193="základní",J2193,0)</f>
        <v>0</v>
      </c>
      <c r="BF2193" s="239">
        <f>IF(N2193="snížená",J2193,0)</f>
        <v>0</v>
      </c>
      <c r="BG2193" s="239">
        <f>IF(N2193="zákl. přenesená",J2193,0)</f>
        <v>0</v>
      </c>
      <c r="BH2193" s="239">
        <f>IF(N2193="sníž. přenesená",J2193,0)</f>
        <v>0</v>
      </c>
      <c r="BI2193" s="239">
        <f>IF(N2193="nulová",J2193,0)</f>
        <v>0</v>
      </c>
      <c r="BJ2193" s="18" t="s">
        <v>80</v>
      </c>
      <c r="BK2193" s="239">
        <f>ROUND(I2193*H2193,2)</f>
        <v>0</v>
      </c>
      <c r="BL2193" s="18" t="s">
        <v>277</v>
      </c>
      <c r="BM2193" s="238" t="s">
        <v>2166</v>
      </c>
    </row>
    <row r="2194" s="2" customFormat="1">
      <c r="A2194" s="39"/>
      <c r="B2194" s="40"/>
      <c r="C2194" s="41"/>
      <c r="D2194" s="240" t="s">
        <v>173</v>
      </c>
      <c r="E2194" s="41"/>
      <c r="F2194" s="241" t="s">
        <v>2165</v>
      </c>
      <c r="G2194" s="41"/>
      <c r="H2194" s="41"/>
      <c r="I2194" s="147"/>
      <c r="J2194" s="41"/>
      <c r="K2194" s="41"/>
      <c r="L2194" s="45"/>
      <c r="M2194" s="242"/>
      <c r="N2194" s="243"/>
      <c r="O2194" s="85"/>
      <c r="P2194" s="85"/>
      <c r="Q2194" s="85"/>
      <c r="R2194" s="85"/>
      <c r="S2194" s="85"/>
      <c r="T2194" s="86"/>
      <c r="U2194" s="39"/>
      <c r="V2194" s="39"/>
      <c r="W2194" s="39"/>
      <c r="X2194" s="39"/>
      <c r="Y2194" s="39"/>
      <c r="Z2194" s="39"/>
      <c r="AA2194" s="39"/>
      <c r="AB2194" s="39"/>
      <c r="AC2194" s="39"/>
      <c r="AD2194" s="39"/>
      <c r="AE2194" s="39"/>
      <c r="AT2194" s="18" t="s">
        <v>173</v>
      </c>
      <c r="AU2194" s="18" t="s">
        <v>82</v>
      </c>
    </row>
    <row r="2195" s="2" customFormat="1">
      <c r="A2195" s="39"/>
      <c r="B2195" s="40"/>
      <c r="C2195" s="41"/>
      <c r="D2195" s="240" t="s">
        <v>1094</v>
      </c>
      <c r="E2195" s="41"/>
      <c r="F2195" s="275" t="s">
        <v>1967</v>
      </c>
      <c r="G2195" s="41"/>
      <c r="H2195" s="41"/>
      <c r="I2195" s="147"/>
      <c r="J2195" s="41"/>
      <c r="K2195" s="41"/>
      <c r="L2195" s="45"/>
      <c r="M2195" s="242"/>
      <c r="N2195" s="243"/>
      <c r="O2195" s="85"/>
      <c r="P2195" s="85"/>
      <c r="Q2195" s="85"/>
      <c r="R2195" s="85"/>
      <c r="S2195" s="85"/>
      <c r="T2195" s="86"/>
      <c r="U2195" s="39"/>
      <c r="V2195" s="39"/>
      <c r="W2195" s="39"/>
      <c r="X2195" s="39"/>
      <c r="Y2195" s="39"/>
      <c r="Z2195" s="39"/>
      <c r="AA2195" s="39"/>
      <c r="AB2195" s="39"/>
      <c r="AC2195" s="39"/>
      <c r="AD2195" s="39"/>
      <c r="AE2195" s="39"/>
      <c r="AT2195" s="18" t="s">
        <v>1094</v>
      </c>
      <c r="AU2195" s="18" t="s">
        <v>82</v>
      </c>
    </row>
    <row r="2196" s="13" customFormat="1">
      <c r="A2196" s="13"/>
      <c r="B2196" s="244"/>
      <c r="C2196" s="245"/>
      <c r="D2196" s="240" t="s">
        <v>174</v>
      </c>
      <c r="E2196" s="246" t="s">
        <v>21</v>
      </c>
      <c r="F2196" s="247" t="s">
        <v>2167</v>
      </c>
      <c r="G2196" s="245"/>
      <c r="H2196" s="246" t="s">
        <v>21</v>
      </c>
      <c r="I2196" s="248"/>
      <c r="J2196" s="245"/>
      <c r="K2196" s="245"/>
      <c r="L2196" s="249"/>
      <c r="M2196" s="250"/>
      <c r="N2196" s="251"/>
      <c r="O2196" s="251"/>
      <c r="P2196" s="251"/>
      <c r="Q2196" s="251"/>
      <c r="R2196" s="251"/>
      <c r="S2196" s="251"/>
      <c r="T2196" s="252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T2196" s="253" t="s">
        <v>174</v>
      </c>
      <c r="AU2196" s="253" t="s">
        <v>82</v>
      </c>
      <c r="AV2196" s="13" t="s">
        <v>80</v>
      </c>
      <c r="AW2196" s="13" t="s">
        <v>34</v>
      </c>
      <c r="AX2196" s="13" t="s">
        <v>73</v>
      </c>
      <c r="AY2196" s="253" t="s">
        <v>164</v>
      </c>
    </row>
    <row r="2197" s="13" customFormat="1">
      <c r="A2197" s="13"/>
      <c r="B2197" s="244"/>
      <c r="C2197" s="245"/>
      <c r="D2197" s="240" t="s">
        <v>174</v>
      </c>
      <c r="E2197" s="246" t="s">
        <v>21</v>
      </c>
      <c r="F2197" s="247" t="s">
        <v>2168</v>
      </c>
      <c r="G2197" s="245"/>
      <c r="H2197" s="246" t="s">
        <v>21</v>
      </c>
      <c r="I2197" s="248"/>
      <c r="J2197" s="245"/>
      <c r="K2197" s="245"/>
      <c r="L2197" s="249"/>
      <c r="M2197" s="250"/>
      <c r="N2197" s="251"/>
      <c r="O2197" s="251"/>
      <c r="P2197" s="251"/>
      <c r="Q2197" s="251"/>
      <c r="R2197" s="251"/>
      <c r="S2197" s="251"/>
      <c r="T2197" s="252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T2197" s="253" t="s">
        <v>174</v>
      </c>
      <c r="AU2197" s="253" t="s">
        <v>82</v>
      </c>
      <c r="AV2197" s="13" t="s">
        <v>80</v>
      </c>
      <c r="AW2197" s="13" t="s">
        <v>34</v>
      </c>
      <c r="AX2197" s="13" t="s">
        <v>73</v>
      </c>
      <c r="AY2197" s="253" t="s">
        <v>164</v>
      </c>
    </row>
    <row r="2198" s="13" customFormat="1">
      <c r="A2198" s="13"/>
      <c r="B2198" s="244"/>
      <c r="C2198" s="245"/>
      <c r="D2198" s="240" t="s">
        <v>174</v>
      </c>
      <c r="E2198" s="246" t="s">
        <v>21</v>
      </c>
      <c r="F2198" s="247" t="s">
        <v>2169</v>
      </c>
      <c r="G2198" s="245"/>
      <c r="H2198" s="246" t="s">
        <v>21</v>
      </c>
      <c r="I2198" s="248"/>
      <c r="J2198" s="245"/>
      <c r="K2198" s="245"/>
      <c r="L2198" s="249"/>
      <c r="M2198" s="250"/>
      <c r="N2198" s="251"/>
      <c r="O2198" s="251"/>
      <c r="P2198" s="251"/>
      <c r="Q2198" s="251"/>
      <c r="R2198" s="251"/>
      <c r="S2198" s="251"/>
      <c r="T2198" s="252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T2198" s="253" t="s">
        <v>174</v>
      </c>
      <c r="AU2198" s="253" t="s">
        <v>82</v>
      </c>
      <c r="AV2198" s="13" t="s">
        <v>80</v>
      </c>
      <c r="AW2198" s="13" t="s">
        <v>34</v>
      </c>
      <c r="AX2198" s="13" t="s">
        <v>73</v>
      </c>
      <c r="AY2198" s="253" t="s">
        <v>164</v>
      </c>
    </row>
    <row r="2199" s="14" customFormat="1">
      <c r="A2199" s="14"/>
      <c r="B2199" s="254"/>
      <c r="C2199" s="255"/>
      <c r="D2199" s="240" t="s">
        <v>174</v>
      </c>
      <c r="E2199" s="256" t="s">
        <v>21</v>
      </c>
      <c r="F2199" s="257" t="s">
        <v>186</v>
      </c>
      <c r="G2199" s="255"/>
      <c r="H2199" s="258">
        <v>3</v>
      </c>
      <c r="I2199" s="259"/>
      <c r="J2199" s="255"/>
      <c r="K2199" s="255"/>
      <c r="L2199" s="260"/>
      <c r="M2199" s="261"/>
      <c r="N2199" s="262"/>
      <c r="O2199" s="262"/>
      <c r="P2199" s="262"/>
      <c r="Q2199" s="262"/>
      <c r="R2199" s="262"/>
      <c r="S2199" s="262"/>
      <c r="T2199" s="263"/>
      <c r="U2199" s="14"/>
      <c r="V2199" s="14"/>
      <c r="W2199" s="14"/>
      <c r="X2199" s="14"/>
      <c r="Y2199" s="14"/>
      <c r="Z2199" s="14"/>
      <c r="AA2199" s="14"/>
      <c r="AB2199" s="14"/>
      <c r="AC2199" s="14"/>
      <c r="AD2199" s="14"/>
      <c r="AE2199" s="14"/>
      <c r="AT2199" s="264" t="s">
        <v>174</v>
      </c>
      <c r="AU2199" s="264" t="s">
        <v>82</v>
      </c>
      <c r="AV2199" s="14" t="s">
        <v>82</v>
      </c>
      <c r="AW2199" s="14" t="s">
        <v>34</v>
      </c>
      <c r="AX2199" s="14" t="s">
        <v>80</v>
      </c>
      <c r="AY2199" s="264" t="s">
        <v>164</v>
      </c>
    </row>
    <row r="2200" s="2" customFormat="1" ht="16.5" customHeight="1">
      <c r="A2200" s="39"/>
      <c r="B2200" s="40"/>
      <c r="C2200" s="227" t="s">
        <v>2170</v>
      </c>
      <c r="D2200" s="227" t="s">
        <v>166</v>
      </c>
      <c r="E2200" s="228" t="s">
        <v>2171</v>
      </c>
      <c r="F2200" s="229" t="s">
        <v>2172</v>
      </c>
      <c r="G2200" s="230" t="s">
        <v>253</v>
      </c>
      <c r="H2200" s="231">
        <v>7.1399999999999997</v>
      </c>
      <c r="I2200" s="232"/>
      <c r="J2200" s="233">
        <f>ROUND(I2200*H2200,2)</f>
        <v>0</v>
      </c>
      <c r="K2200" s="229" t="s">
        <v>170</v>
      </c>
      <c r="L2200" s="45"/>
      <c r="M2200" s="234" t="s">
        <v>21</v>
      </c>
      <c r="N2200" s="235" t="s">
        <v>44</v>
      </c>
      <c r="O2200" s="85"/>
      <c r="P2200" s="236">
        <f>O2200*H2200</f>
        <v>0</v>
      </c>
      <c r="Q2200" s="236">
        <v>0.00060999999999999997</v>
      </c>
      <c r="R2200" s="236">
        <f>Q2200*H2200</f>
        <v>0.0043553999999999997</v>
      </c>
      <c r="S2200" s="236">
        <v>0</v>
      </c>
      <c r="T2200" s="237">
        <f>S2200*H2200</f>
        <v>0</v>
      </c>
      <c r="U2200" s="39"/>
      <c r="V2200" s="39"/>
      <c r="W2200" s="39"/>
      <c r="X2200" s="39"/>
      <c r="Y2200" s="39"/>
      <c r="Z2200" s="39"/>
      <c r="AA2200" s="39"/>
      <c r="AB2200" s="39"/>
      <c r="AC2200" s="39"/>
      <c r="AD2200" s="39"/>
      <c r="AE2200" s="39"/>
      <c r="AR2200" s="238" t="s">
        <v>277</v>
      </c>
      <c r="AT2200" s="238" t="s">
        <v>166</v>
      </c>
      <c r="AU2200" s="238" t="s">
        <v>82</v>
      </c>
      <c r="AY2200" s="18" t="s">
        <v>164</v>
      </c>
      <c r="BE2200" s="239">
        <f>IF(N2200="základní",J2200,0)</f>
        <v>0</v>
      </c>
      <c r="BF2200" s="239">
        <f>IF(N2200="snížená",J2200,0)</f>
        <v>0</v>
      </c>
      <c r="BG2200" s="239">
        <f>IF(N2200="zákl. přenesená",J2200,0)</f>
        <v>0</v>
      </c>
      <c r="BH2200" s="239">
        <f>IF(N2200="sníž. přenesená",J2200,0)</f>
        <v>0</v>
      </c>
      <c r="BI2200" s="239">
        <f>IF(N2200="nulová",J2200,0)</f>
        <v>0</v>
      </c>
      <c r="BJ2200" s="18" t="s">
        <v>80</v>
      </c>
      <c r="BK2200" s="239">
        <f>ROUND(I2200*H2200,2)</f>
        <v>0</v>
      </c>
      <c r="BL2200" s="18" t="s">
        <v>277</v>
      </c>
      <c r="BM2200" s="238" t="s">
        <v>2173</v>
      </c>
    </row>
    <row r="2201" s="2" customFormat="1">
      <c r="A2201" s="39"/>
      <c r="B2201" s="40"/>
      <c r="C2201" s="41"/>
      <c r="D2201" s="240" t="s">
        <v>173</v>
      </c>
      <c r="E2201" s="41"/>
      <c r="F2201" s="241" t="s">
        <v>2172</v>
      </c>
      <c r="G2201" s="41"/>
      <c r="H2201" s="41"/>
      <c r="I2201" s="147"/>
      <c r="J2201" s="41"/>
      <c r="K2201" s="41"/>
      <c r="L2201" s="45"/>
      <c r="M2201" s="242"/>
      <c r="N2201" s="243"/>
      <c r="O2201" s="85"/>
      <c r="P2201" s="85"/>
      <c r="Q2201" s="85"/>
      <c r="R2201" s="85"/>
      <c r="S2201" s="85"/>
      <c r="T2201" s="86"/>
      <c r="U2201" s="39"/>
      <c r="V2201" s="39"/>
      <c r="W2201" s="39"/>
      <c r="X2201" s="39"/>
      <c r="Y2201" s="39"/>
      <c r="Z2201" s="39"/>
      <c r="AA2201" s="39"/>
      <c r="AB2201" s="39"/>
      <c r="AC2201" s="39"/>
      <c r="AD2201" s="39"/>
      <c r="AE2201" s="39"/>
      <c r="AT2201" s="18" t="s">
        <v>173</v>
      </c>
      <c r="AU2201" s="18" t="s">
        <v>82</v>
      </c>
    </row>
    <row r="2202" s="14" customFormat="1">
      <c r="A2202" s="14"/>
      <c r="B2202" s="254"/>
      <c r="C2202" s="255"/>
      <c r="D2202" s="240" t="s">
        <v>174</v>
      </c>
      <c r="E2202" s="256" t="s">
        <v>21</v>
      </c>
      <c r="F2202" s="257" t="s">
        <v>2174</v>
      </c>
      <c r="G2202" s="255"/>
      <c r="H2202" s="258">
        <v>7.1399999999999997</v>
      </c>
      <c r="I2202" s="259"/>
      <c r="J2202" s="255"/>
      <c r="K2202" s="255"/>
      <c r="L2202" s="260"/>
      <c r="M2202" s="261"/>
      <c r="N2202" s="262"/>
      <c r="O2202" s="262"/>
      <c r="P2202" s="262"/>
      <c r="Q2202" s="262"/>
      <c r="R2202" s="262"/>
      <c r="S2202" s="262"/>
      <c r="T2202" s="263"/>
      <c r="U2202" s="14"/>
      <c r="V2202" s="14"/>
      <c r="W2202" s="14"/>
      <c r="X2202" s="14"/>
      <c r="Y2202" s="14"/>
      <c r="Z2202" s="14"/>
      <c r="AA2202" s="14"/>
      <c r="AB2202" s="14"/>
      <c r="AC2202" s="14"/>
      <c r="AD2202" s="14"/>
      <c r="AE2202" s="14"/>
      <c r="AT2202" s="264" t="s">
        <v>174</v>
      </c>
      <c r="AU2202" s="264" t="s">
        <v>82</v>
      </c>
      <c r="AV2202" s="14" t="s">
        <v>82</v>
      </c>
      <c r="AW2202" s="14" t="s">
        <v>34</v>
      </c>
      <c r="AX2202" s="14" t="s">
        <v>80</v>
      </c>
      <c r="AY2202" s="264" t="s">
        <v>164</v>
      </c>
    </row>
    <row r="2203" s="2" customFormat="1" ht="16.5" customHeight="1">
      <c r="A2203" s="39"/>
      <c r="B2203" s="40"/>
      <c r="C2203" s="227" t="s">
        <v>2175</v>
      </c>
      <c r="D2203" s="227" t="s">
        <v>166</v>
      </c>
      <c r="E2203" s="228" t="s">
        <v>2176</v>
      </c>
      <c r="F2203" s="229" t="s">
        <v>2177</v>
      </c>
      <c r="G2203" s="230" t="s">
        <v>204</v>
      </c>
      <c r="H2203" s="231">
        <v>1</v>
      </c>
      <c r="I2203" s="232"/>
      <c r="J2203" s="233">
        <f>ROUND(I2203*H2203,2)</f>
        <v>0</v>
      </c>
      <c r="K2203" s="229" t="s">
        <v>170</v>
      </c>
      <c r="L2203" s="45"/>
      <c r="M2203" s="234" t="s">
        <v>21</v>
      </c>
      <c r="N2203" s="235" t="s">
        <v>44</v>
      </c>
      <c r="O2203" s="85"/>
      <c r="P2203" s="236">
        <f>O2203*H2203</f>
        <v>0</v>
      </c>
      <c r="Q2203" s="236">
        <v>0.0022899999999999999</v>
      </c>
      <c r="R2203" s="236">
        <f>Q2203*H2203</f>
        <v>0.0022899999999999999</v>
      </c>
      <c r="S2203" s="236">
        <v>0</v>
      </c>
      <c r="T2203" s="237">
        <f>S2203*H2203</f>
        <v>0</v>
      </c>
      <c r="U2203" s="39"/>
      <c r="V2203" s="39"/>
      <c r="W2203" s="39"/>
      <c r="X2203" s="39"/>
      <c r="Y2203" s="39"/>
      <c r="Z2203" s="39"/>
      <c r="AA2203" s="39"/>
      <c r="AB2203" s="39"/>
      <c r="AC2203" s="39"/>
      <c r="AD2203" s="39"/>
      <c r="AE2203" s="39"/>
      <c r="AR2203" s="238" t="s">
        <v>277</v>
      </c>
      <c r="AT2203" s="238" t="s">
        <v>166</v>
      </c>
      <c r="AU2203" s="238" t="s">
        <v>82</v>
      </c>
      <c r="AY2203" s="18" t="s">
        <v>164</v>
      </c>
      <c r="BE2203" s="239">
        <f>IF(N2203="základní",J2203,0)</f>
        <v>0</v>
      </c>
      <c r="BF2203" s="239">
        <f>IF(N2203="snížená",J2203,0)</f>
        <v>0</v>
      </c>
      <c r="BG2203" s="239">
        <f>IF(N2203="zákl. přenesená",J2203,0)</f>
        <v>0</v>
      </c>
      <c r="BH2203" s="239">
        <f>IF(N2203="sníž. přenesená",J2203,0)</f>
        <v>0</v>
      </c>
      <c r="BI2203" s="239">
        <f>IF(N2203="nulová",J2203,0)</f>
        <v>0</v>
      </c>
      <c r="BJ2203" s="18" t="s">
        <v>80</v>
      </c>
      <c r="BK2203" s="239">
        <f>ROUND(I2203*H2203,2)</f>
        <v>0</v>
      </c>
      <c r="BL2203" s="18" t="s">
        <v>277</v>
      </c>
      <c r="BM2203" s="238" t="s">
        <v>2178</v>
      </c>
    </row>
    <row r="2204" s="2" customFormat="1">
      <c r="A2204" s="39"/>
      <c r="B2204" s="40"/>
      <c r="C2204" s="41"/>
      <c r="D2204" s="240" t="s">
        <v>173</v>
      </c>
      <c r="E2204" s="41"/>
      <c r="F2204" s="241" t="s">
        <v>2177</v>
      </c>
      <c r="G2204" s="41"/>
      <c r="H2204" s="41"/>
      <c r="I2204" s="147"/>
      <c r="J2204" s="41"/>
      <c r="K2204" s="41"/>
      <c r="L2204" s="45"/>
      <c r="M2204" s="242"/>
      <c r="N2204" s="243"/>
      <c r="O2204" s="85"/>
      <c r="P2204" s="85"/>
      <c r="Q2204" s="85"/>
      <c r="R2204" s="85"/>
      <c r="S2204" s="85"/>
      <c r="T2204" s="86"/>
      <c r="U2204" s="39"/>
      <c r="V2204" s="39"/>
      <c r="W2204" s="39"/>
      <c r="X2204" s="39"/>
      <c r="Y2204" s="39"/>
      <c r="Z2204" s="39"/>
      <c r="AA2204" s="39"/>
      <c r="AB2204" s="39"/>
      <c r="AC2204" s="39"/>
      <c r="AD2204" s="39"/>
      <c r="AE2204" s="39"/>
      <c r="AT2204" s="18" t="s">
        <v>173</v>
      </c>
      <c r="AU2204" s="18" t="s">
        <v>82</v>
      </c>
    </row>
    <row r="2205" s="13" customFormat="1">
      <c r="A2205" s="13"/>
      <c r="B2205" s="244"/>
      <c r="C2205" s="245"/>
      <c r="D2205" s="240" t="s">
        <v>174</v>
      </c>
      <c r="E2205" s="246" t="s">
        <v>21</v>
      </c>
      <c r="F2205" s="247" t="s">
        <v>2179</v>
      </c>
      <c r="G2205" s="245"/>
      <c r="H2205" s="246" t="s">
        <v>21</v>
      </c>
      <c r="I2205" s="248"/>
      <c r="J2205" s="245"/>
      <c r="K2205" s="245"/>
      <c r="L2205" s="249"/>
      <c r="M2205" s="250"/>
      <c r="N2205" s="251"/>
      <c r="O2205" s="251"/>
      <c r="P2205" s="251"/>
      <c r="Q2205" s="251"/>
      <c r="R2205" s="251"/>
      <c r="S2205" s="251"/>
      <c r="T2205" s="252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T2205" s="253" t="s">
        <v>174</v>
      </c>
      <c r="AU2205" s="253" t="s">
        <v>82</v>
      </c>
      <c r="AV2205" s="13" t="s">
        <v>80</v>
      </c>
      <c r="AW2205" s="13" t="s">
        <v>34</v>
      </c>
      <c r="AX2205" s="13" t="s">
        <v>73</v>
      </c>
      <c r="AY2205" s="253" t="s">
        <v>164</v>
      </c>
    </row>
    <row r="2206" s="13" customFormat="1">
      <c r="A2206" s="13"/>
      <c r="B2206" s="244"/>
      <c r="C2206" s="245"/>
      <c r="D2206" s="240" t="s">
        <v>174</v>
      </c>
      <c r="E2206" s="246" t="s">
        <v>21</v>
      </c>
      <c r="F2206" s="247" t="s">
        <v>2180</v>
      </c>
      <c r="G2206" s="245"/>
      <c r="H2206" s="246" t="s">
        <v>21</v>
      </c>
      <c r="I2206" s="248"/>
      <c r="J2206" s="245"/>
      <c r="K2206" s="245"/>
      <c r="L2206" s="249"/>
      <c r="M2206" s="250"/>
      <c r="N2206" s="251"/>
      <c r="O2206" s="251"/>
      <c r="P2206" s="251"/>
      <c r="Q2206" s="251"/>
      <c r="R2206" s="251"/>
      <c r="S2206" s="251"/>
      <c r="T2206" s="252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T2206" s="253" t="s">
        <v>174</v>
      </c>
      <c r="AU2206" s="253" t="s">
        <v>82</v>
      </c>
      <c r="AV2206" s="13" t="s">
        <v>80</v>
      </c>
      <c r="AW2206" s="13" t="s">
        <v>34</v>
      </c>
      <c r="AX2206" s="13" t="s">
        <v>73</v>
      </c>
      <c r="AY2206" s="253" t="s">
        <v>164</v>
      </c>
    </row>
    <row r="2207" s="14" customFormat="1">
      <c r="A2207" s="14"/>
      <c r="B2207" s="254"/>
      <c r="C2207" s="255"/>
      <c r="D2207" s="240" t="s">
        <v>174</v>
      </c>
      <c r="E2207" s="256" t="s">
        <v>21</v>
      </c>
      <c r="F2207" s="257" t="s">
        <v>2181</v>
      </c>
      <c r="G2207" s="255"/>
      <c r="H2207" s="258">
        <v>1</v>
      </c>
      <c r="I2207" s="259"/>
      <c r="J2207" s="255"/>
      <c r="K2207" s="255"/>
      <c r="L2207" s="260"/>
      <c r="M2207" s="261"/>
      <c r="N2207" s="262"/>
      <c r="O2207" s="262"/>
      <c r="P2207" s="262"/>
      <c r="Q2207" s="262"/>
      <c r="R2207" s="262"/>
      <c r="S2207" s="262"/>
      <c r="T2207" s="263"/>
      <c r="U2207" s="14"/>
      <c r="V2207" s="14"/>
      <c r="W2207" s="14"/>
      <c r="X2207" s="14"/>
      <c r="Y2207" s="14"/>
      <c r="Z2207" s="14"/>
      <c r="AA2207" s="14"/>
      <c r="AB2207" s="14"/>
      <c r="AC2207" s="14"/>
      <c r="AD2207" s="14"/>
      <c r="AE2207" s="14"/>
      <c r="AT2207" s="264" t="s">
        <v>174</v>
      </c>
      <c r="AU2207" s="264" t="s">
        <v>82</v>
      </c>
      <c r="AV2207" s="14" t="s">
        <v>82</v>
      </c>
      <c r="AW2207" s="14" t="s">
        <v>34</v>
      </c>
      <c r="AX2207" s="14" t="s">
        <v>80</v>
      </c>
      <c r="AY2207" s="264" t="s">
        <v>164</v>
      </c>
    </row>
    <row r="2208" s="2" customFormat="1" ht="16.5" customHeight="1">
      <c r="A2208" s="39"/>
      <c r="B2208" s="40"/>
      <c r="C2208" s="227" t="s">
        <v>2182</v>
      </c>
      <c r="D2208" s="227" t="s">
        <v>166</v>
      </c>
      <c r="E2208" s="228" t="s">
        <v>2183</v>
      </c>
      <c r="F2208" s="229" t="s">
        <v>2184</v>
      </c>
      <c r="G2208" s="230" t="s">
        <v>1107</v>
      </c>
      <c r="H2208" s="231">
        <v>1</v>
      </c>
      <c r="I2208" s="232"/>
      <c r="J2208" s="233">
        <f>ROUND(I2208*H2208,2)</f>
        <v>0</v>
      </c>
      <c r="K2208" s="229" t="s">
        <v>21</v>
      </c>
      <c r="L2208" s="45"/>
      <c r="M2208" s="234" t="s">
        <v>21</v>
      </c>
      <c r="N2208" s="235" t="s">
        <v>44</v>
      </c>
      <c r="O2208" s="85"/>
      <c r="P2208" s="236">
        <f>O2208*H2208</f>
        <v>0</v>
      </c>
      <c r="Q2208" s="236">
        <v>0</v>
      </c>
      <c r="R2208" s="236">
        <f>Q2208*H2208</f>
        <v>0</v>
      </c>
      <c r="S2208" s="236">
        <v>0</v>
      </c>
      <c r="T2208" s="237">
        <f>S2208*H2208</f>
        <v>0</v>
      </c>
      <c r="U2208" s="39"/>
      <c r="V2208" s="39"/>
      <c r="W2208" s="39"/>
      <c r="X2208" s="39"/>
      <c r="Y2208" s="39"/>
      <c r="Z2208" s="39"/>
      <c r="AA2208" s="39"/>
      <c r="AB2208" s="39"/>
      <c r="AC2208" s="39"/>
      <c r="AD2208" s="39"/>
      <c r="AE2208" s="39"/>
      <c r="AR2208" s="238" t="s">
        <v>277</v>
      </c>
      <c r="AT2208" s="238" t="s">
        <v>166</v>
      </c>
      <c r="AU2208" s="238" t="s">
        <v>82</v>
      </c>
      <c r="AY2208" s="18" t="s">
        <v>164</v>
      </c>
      <c r="BE2208" s="239">
        <f>IF(N2208="základní",J2208,0)</f>
        <v>0</v>
      </c>
      <c r="BF2208" s="239">
        <f>IF(N2208="snížená",J2208,0)</f>
        <v>0</v>
      </c>
      <c r="BG2208" s="239">
        <f>IF(N2208="zákl. přenesená",J2208,0)</f>
        <v>0</v>
      </c>
      <c r="BH2208" s="239">
        <f>IF(N2208="sníž. přenesená",J2208,0)</f>
        <v>0</v>
      </c>
      <c r="BI2208" s="239">
        <f>IF(N2208="nulová",J2208,0)</f>
        <v>0</v>
      </c>
      <c r="BJ2208" s="18" t="s">
        <v>80</v>
      </c>
      <c r="BK2208" s="239">
        <f>ROUND(I2208*H2208,2)</f>
        <v>0</v>
      </c>
      <c r="BL2208" s="18" t="s">
        <v>277</v>
      </c>
      <c r="BM2208" s="238" t="s">
        <v>2185</v>
      </c>
    </row>
    <row r="2209" s="2" customFormat="1">
      <c r="A2209" s="39"/>
      <c r="B2209" s="40"/>
      <c r="C2209" s="41"/>
      <c r="D2209" s="240" t="s">
        <v>173</v>
      </c>
      <c r="E2209" s="41"/>
      <c r="F2209" s="241" t="s">
        <v>2184</v>
      </c>
      <c r="G2209" s="41"/>
      <c r="H2209" s="41"/>
      <c r="I2209" s="147"/>
      <c r="J2209" s="41"/>
      <c r="K2209" s="41"/>
      <c r="L2209" s="45"/>
      <c r="M2209" s="242"/>
      <c r="N2209" s="243"/>
      <c r="O2209" s="85"/>
      <c r="P2209" s="85"/>
      <c r="Q2209" s="85"/>
      <c r="R2209" s="85"/>
      <c r="S2209" s="85"/>
      <c r="T2209" s="86"/>
      <c r="U2209" s="39"/>
      <c r="V2209" s="39"/>
      <c r="W2209" s="39"/>
      <c r="X2209" s="39"/>
      <c r="Y2209" s="39"/>
      <c r="Z2209" s="39"/>
      <c r="AA2209" s="39"/>
      <c r="AB2209" s="39"/>
      <c r="AC2209" s="39"/>
      <c r="AD2209" s="39"/>
      <c r="AE2209" s="39"/>
      <c r="AT2209" s="18" t="s">
        <v>173</v>
      </c>
      <c r="AU2209" s="18" t="s">
        <v>82</v>
      </c>
    </row>
    <row r="2210" s="2" customFormat="1" ht="21.75" customHeight="1">
      <c r="A2210" s="39"/>
      <c r="B2210" s="40"/>
      <c r="C2210" s="227" t="s">
        <v>2186</v>
      </c>
      <c r="D2210" s="227" t="s">
        <v>166</v>
      </c>
      <c r="E2210" s="228" t="s">
        <v>2187</v>
      </c>
      <c r="F2210" s="229" t="s">
        <v>2188</v>
      </c>
      <c r="G2210" s="230" t="s">
        <v>181</v>
      </c>
      <c r="H2210" s="231">
        <v>3.3050000000000002</v>
      </c>
      <c r="I2210" s="232"/>
      <c r="J2210" s="233">
        <f>ROUND(I2210*H2210,2)</f>
        <v>0</v>
      </c>
      <c r="K2210" s="229" t="s">
        <v>170</v>
      </c>
      <c r="L2210" s="45"/>
      <c r="M2210" s="234" t="s">
        <v>21</v>
      </c>
      <c r="N2210" s="235" t="s">
        <v>44</v>
      </c>
      <c r="O2210" s="85"/>
      <c r="P2210" s="236">
        <f>O2210*H2210</f>
        <v>0</v>
      </c>
      <c r="Q2210" s="236">
        <v>0</v>
      </c>
      <c r="R2210" s="236">
        <f>Q2210*H2210</f>
        <v>0</v>
      </c>
      <c r="S2210" s="236">
        <v>0</v>
      </c>
      <c r="T2210" s="237">
        <f>S2210*H2210</f>
        <v>0</v>
      </c>
      <c r="U2210" s="39"/>
      <c r="V2210" s="39"/>
      <c r="W2210" s="39"/>
      <c r="X2210" s="39"/>
      <c r="Y2210" s="39"/>
      <c r="Z2210" s="39"/>
      <c r="AA2210" s="39"/>
      <c r="AB2210" s="39"/>
      <c r="AC2210" s="39"/>
      <c r="AD2210" s="39"/>
      <c r="AE2210" s="39"/>
      <c r="AR2210" s="238" t="s">
        <v>277</v>
      </c>
      <c r="AT2210" s="238" t="s">
        <v>166</v>
      </c>
      <c r="AU2210" s="238" t="s">
        <v>82</v>
      </c>
      <c r="AY2210" s="18" t="s">
        <v>164</v>
      </c>
      <c r="BE2210" s="239">
        <f>IF(N2210="základní",J2210,0)</f>
        <v>0</v>
      </c>
      <c r="BF2210" s="239">
        <f>IF(N2210="snížená",J2210,0)</f>
        <v>0</v>
      </c>
      <c r="BG2210" s="239">
        <f>IF(N2210="zákl. přenesená",J2210,0)</f>
        <v>0</v>
      </c>
      <c r="BH2210" s="239">
        <f>IF(N2210="sníž. přenesená",J2210,0)</f>
        <v>0</v>
      </c>
      <c r="BI2210" s="239">
        <f>IF(N2210="nulová",J2210,0)</f>
        <v>0</v>
      </c>
      <c r="BJ2210" s="18" t="s">
        <v>80</v>
      </c>
      <c r="BK2210" s="239">
        <f>ROUND(I2210*H2210,2)</f>
        <v>0</v>
      </c>
      <c r="BL2210" s="18" t="s">
        <v>277</v>
      </c>
      <c r="BM2210" s="238" t="s">
        <v>2189</v>
      </c>
    </row>
    <row r="2211" s="2" customFormat="1">
      <c r="A2211" s="39"/>
      <c r="B2211" s="40"/>
      <c r="C2211" s="41"/>
      <c r="D2211" s="240" t="s">
        <v>173</v>
      </c>
      <c r="E2211" s="41"/>
      <c r="F2211" s="241" t="s">
        <v>2188</v>
      </c>
      <c r="G2211" s="41"/>
      <c r="H2211" s="41"/>
      <c r="I2211" s="147"/>
      <c r="J2211" s="41"/>
      <c r="K2211" s="41"/>
      <c r="L2211" s="45"/>
      <c r="M2211" s="242"/>
      <c r="N2211" s="243"/>
      <c r="O2211" s="85"/>
      <c r="P2211" s="85"/>
      <c r="Q2211" s="85"/>
      <c r="R2211" s="85"/>
      <c r="S2211" s="85"/>
      <c r="T2211" s="86"/>
      <c r="U2211" s="39"/>
      <c r="V2211" s="39"/>
      <c r="W2211" s="39"/>
      <c r="X2211" s="39"/>
      <c r="Y2211" s="39"/>
      <c r="Z2211" s="39"/>
      <c r="AA2211" s="39"/>
      <c r="AB2211" s="39"/>
      <c r="AC2211" s="39"/>
      <c r="AD2211" s="39"/>
      <c r="AE2211" s="39"/>
      <c r="AT2211" s="18" t="s">
        <v>173</v>
      </c>
      <c r="AU2211" s="18" t="s">
        <v>82</v>
      </c>
    </row>
    <row r="2212" s="12" customFormat="1" ht="22.8" customHeight="1">
      <c r="A2212" s="12"/>
      <c r="B2212" s="211"/>
      <c r="C2212" s="212"/>
      <c r="D2212" s="213" t="s">
        <v>72</v>
      </c>
      <c r="E2212" s="225" t="s">
        <v>2190</v>
      </c>
      <c r="F2212" s="225" t="s">
        <v>2191</v>
      </c>
      <c r="G2212" s="212"/>
      <c r="H2212" s="212"/>
      <c r="I2212" s="215"/>
      <c r="J2212" s="226">
        <f>BK2212</f>
        <v>0</v>
      </c>
      <c r="K2212" s="212"/>
      <c r="L2212" s="217"/>
      <c r="M2212" s="218"/>
      <c r="N2212" s="219"/>
      <c r="O2212" s="219"/>
      <c r="P2212" s="220">
        <f>SUM(P2213:P2240)</f>
        <v>0</v>
      </c>
      <c r="Q2212" s="219"/>
      <c r="R2212" s="220">
        <f>SUM(R2213:R2240)</f>
        <v>0</v>
      </c>
      <c r="S2212" s="219"/>
      <c r="T2212" s="221">
        <f>SUM(T2213:T2240)</f>
        <v>26.158813899999998</v>
      </c>
      <c r="U2212" s="12"/>
      <c r="V2212" s="12"/>
      <c r="W2212" s="12"/>
      <c r="X2212" s="12"/>
      <c r="Y2212" s="12"/>
      <c r="Z2212" s="12"/>
      <c r="AA2212" s="12"/>
      <c r="AB2212" s="12"/>
      <c r="AC2212" s="12"/>
      <c r="AD2212" s="12"/>
      <c r="AE2212" s="12"/>
      <c r="AR2212" s="222" t="s">
        <v>82</v>
      </c>
      <c r="AT2212" s="223" t="s">
        <v>72</v>
      </c>
      <c r="AU2212" s="223" t="s">
        <v>80</v>
      </c>
      <c r="AY2212" s="222" t="s">
        <v>164</v>
      </c>
      <c r="BK2212" s="224">
        <f>SUM(BK2213:BK2240)</f>
        <v>0</v>
      </c>
    </row>
    <row r="2213" s="2" customFormat="1" ht="16.5" customHeight="1">
      <c r="A2213" s="39"/>
      <c r="B2213" s="40"/>
      <c r="C2213" s="227" t="s">
        <v>2192</v>
      </c>
      <c r="D2213" s="227" t="s">
        <v>166</v>
      </c>
      <c r="E2213" s="228" t="s">
        <v>2193</v>
      </c>
      <c r="F2213" s="229" t="s">
        <v>2194</v>
      </c>
      <c r="G2213" s="230" t="s">
        <v>204</v>
      </c>
      <c r="H2213" s="231">
        <v>313.89499999999998</v>
      </c>
      <c r="I2213" s="232"/>
      <c r="J2213" s="233">
        <f>ROUND(I2213*H2213,2)</f>
        <v>0</v>
      </c>
      <c r="K2213" s="229" t="s">
        <v>170</v>
      </c>
      <c r="L2213" s="45"/>
      <c r="M2213" s="234" t="s">
        <v>21</v>
      </c>
      <c r="N2213" s="235" t="s">
        <v>44</v>
      </c>
      <c r="O2213" s="85"/>
      <c r="P2213" s="236">
        <f>O2213*H2213</f>
        <v>0</v>
      </c>
      <c r="Q2213" s="236">
        <v>0</v>
      </c>
      <c r="R2213" s="236">
        <f>Q2213*H2213</f>
        <v>0</v>
      </c>
      <c r="S2213" s="236">
        <v>0.081619999999999998</v>
      </c>
      <c r="T2213" s="237">
        <f>S2213*H2213</f>
        <v>25.620109899999999</v>
      </c>
      <c r="U2213" s="39"/>
      <c r="V2213" s="39"/>
      <c r="W2213" s="39"/>
      <c r="X2213" s="39"/>
      <c r="Y2213" s="39"/>
      <c r="Z2213" s="39"/>
      <c r="AA2213" s="39"/>
      <c r="AB2213" s="39"/>
      <c r="AC2213" s="39"/>
      <c r="AD2213" s="39"/>
      <c r="AE2213" s="39"/>
      <c r="AR2213" s="238" t="s">
        <v>277</v>
      </c>
      <c r="AT2213" s="238" t="s">
        <v>166</v>
      </c>
      <c r="AU2213" s="238" t="s">
        <v>82</v>
      </c>
      <c r="AY2213" s="18" t="s">
        <v>164</v>
      </c>
      <c r="BE2213" s="239">
        <f>IF(N2213="základní",J2213,0)</f>
        <v>0</v>
      </c>
      <c r="BF2213" s="239">
        <f>IF(N2213="snížená",J2213,0)</f>
        <v>0</v>
      </c>
      <c r="BG2213" s="239">
        <f>IF(N2213="zákl. přenesená",J2213,0)</f>
        <v>0</v>
      </c>
      <c r="BH2213" s="239">
        <f>IF(N2213="sníž. přenesená",J2213,0)</f>
        <v>0</v>
      </c>
      <c r="BI2213" s="239">
        <f>IF(N2213="nulová",J2213,0)</f>
        <v>0</v>
      </c>
      <c r="BJ2213" s="18" t="s">
        <v>80</v>
      </c>
      <c r="BK2213" s="239">
        <f>ROUND(I2213*H2213,2)</f>
        <v>0</v>
      </c>
      <c r="BL2213" s="18" t="s">
        <v>277</v>
      </c>
      <c r="BM2213" s="238" t="s">
        <v>2195</v>
      </c>
    </row>
    <row r="2214" s="2" customFormat="1">
      <c r="A2214" s="39"/>
      <c r="B2214" s="40"/>
      <c r="C2214" s="41"/>
      <c r="D2214" s="240" t="s">
        <v>173</v>
      </c>
      <c r="E2214" s="41"/>
      <c r="F2214" s="241" t="s">
        <v>2194</v>
      </c>
      <c r="G2214" s="41"/>
      <c r="H2214" s="41"/>
      <c r="I2214" s="147"/>
      <c r="J2214" s="41"/>
      <c r="K2214" s="41"/>
      <c r="L2214" s="45"/>
      <c r="M2214" s="242"/>
      <c r="N2214" s="243"/>
      <c r="O2214" s="85"/>
      <c r="P2214" s="85"/>
      <c r="Q2214" s="85"/>
      <c r="R2214" s="85"/>
      <c r="S2214" s="85"/>
      <c r="T2214" s="86"/>
      <c r="U2214" s="39"/>
      <c r="V2214" s="39"/>
      <c r="W2214" s="39"/>
      <c r="X2214" s="39"/>
      <c r="Y2214" s="39"/>
      <c r="Z2214" s="39"/>
      <c r="AA2214" s="39"/>
      <c r="AB2214" s="39"/>
      <c r="AC2214" s="39"/>
      <c r="AD2214" s="39"/>
      <c r="AE2214" s="39"/>
      <c r="AT2214" s="18" t="s">
        <v>173</v>
      </c>
      <c r="AU2214" s="18" t="s">
        <v>82</v>
      </c>
    </row>
    <row r="2215" s="13" customFormat="1">
      <c r="A2215" s="13"/>
      <c r="B2215" s="244"/>
      <c r="C2215" s="245"/>
      <c r="D2215" s="240" t="s">
        <v>174</v>
      </c>
      <c r="E2215" s="246" t="s">
        <v>21</v>
      </c>
      <c r="F2215" s="247" t="s">
        <v>1593</v>
      </c>
      <c r="G2215" s="245"/>
      <c r="H2215" s="246" t="s">
        <v>21</v>
      </c>
      <c r="I2215" s="248"/>
      <c r="J2215" s="245"/>
      <c r="K2215" s="245"/>
      <c r="L2215" s="249"/>
      <c r="M2215" s="250"/>
      <c r="N2215" s="251"/>
      <c r="O2215" s="251"/>
      <c r="P2215" s="251"/>
      <c r="Q2215" s="251"/>
      <c r="R2215" s="251"/>
      <c r="S2215" s="251"/>
      <c r="T2215" s="252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T2215" s="253" t="s">
        <v>174</v>
      </c>
      <c r="AU2215" s="253" t="s">
        <v>82</v>
      </c>
      <c r="AV2215" s="13" t="s">
        <v>80</v>
      </c>
      <c r="AW2215" s="13" t="s">
        <v>34</v>
      </c>
      <c r="AX2215" s="13" t="s">
        <v>73</v>
      </c>
      <c r="AY2215" s="253" t="s">
        <v>164</v>
      </c>
    </row>
    <row r="2216" s="14" customFormat="1">
      <c r="A2216" s="14"/>
      <c r="B2216" s="254"/>
      <c r="C2216" s="255"/>
      <c r="D2216" s="240" t="s">
        <v>174</v>
      </c>
      <c r="E2216" s="256" t="s">
        <v>21</v>
      </c>
      <c r="F2216" s="257" t="s">
        <v>1594</v>
      </c>
      <c r="G2216" s="255"/>
      <c r="H2216" s="258">
        <v>309</v>
      </c>
      <c r="I2216" s="259"/>
      <c r="J2216" s="255"/>
      <c r="K2216" s="255"/>
      <c r="L2216" s="260"/>
      <c r="M2216" s="261"/>
      <c r="N2216" s="262"/>
      <c r="O2216" s="262"/>
      <c r="P2216" s="262"/>
      <c r="Q2216" s="262"/>
      <c r="R2216" s="262"/>
      <c r="S2216" s="262"/>
      <c r="T2216" s="263"/>
      <c r="U2216" s="14"/>
      <c r="V2216" s="14"/>
      <c r="W2216" s="14"/>
      <c r="X2216" s="14"/>
      <c r="Y2216" s="14"/>
      <c r="Z2216" s="14"/>
      <c r="AA2216" s="14"/>
      <c r="AB2216" s="14"/>
      <c r="AC2216" s="14"/>
      <c r="AD2216" s="14"/>
      <c r="AE2216" s="14"/>
      <c r="AT2216" s="264" t="s">
        <v>174</v>
      </c>
      <c r="AU2216" s="264" t="s">
        <v>82</v>
      </c>
      <c r="AV2216" s="14" t="s">
        <v>82</v>
      </c>
      <c r="AW2216" s="14" t="s">
        <v>34</v>
      </c>
      <c r="AX2216" s="14" t="s">
        <v>73</v>
      </c>
      <c r="AY2216" s="264" t="s">
        <v>164</v>
      </c>
    </row>
    <row r="2217" s="14" customFormat="1">
      <c r="A2217" s="14"/>
      <c r="B2217" s="254"/>
      <c r="C2217" s="255"/>
      <c r="D2217" s="240" t="s">
        <v>174</v>
      </c>
      <c r="E2217" s="256" t="s">
        <v>21</v>
      </c>
      <c r="F2217" s="257" t="s">
        <v>1595</v>
      </c>
      <c r="G2217" s="255"/>
      <c r="H2217" s="258">
        <v>-11.880000000000001</v>
      </c>
      <c r="I2217" s="259"/>
      <c r="J2217" s="255"/>
      <c r="K2217" s="255"/>
      <c r="L2217" s="260"/>
      <c r="M2217" s="261"/>
      <c r="N2217" s="262"/>
      <c r="O2217" s="262"/>
      <c r="P2217" s="262"/>
      <c r="Q2217" s="262"/>
      <c r="R2217" s="262"/>
      <c r="S2217" s="262"/>
      <c r="T2217" s="263"/>
      <c r="U2217" s="14"/>
      <c r="V2217" s="14"/>
      <c r="W2217" s="14"/>
      <c r="X2217" s="14"/>
      <c r="Y2217" s="14"/>
      <c r="Z2217" s="14"/>
      <c r="AA2217" s="14"/>
      <c r="AB2217" s="14"/>
      <c r="AC2217" s="14"/>
      <c r="AD2217" s="14"/>
      <c r="AE2217" s="14"/>
      <c r="AT2217" s="264" t="s">
        <v>174</v>
      </c>
      <c r="AU2217" s="264" t="s">
        <v>82</v>
      </c>
      <c r="AV2217" s="14" t="s">
        <v>82</v>
      </c>
      <c r="AW2217" s="14" t="s">
        <v>34</v>
      </c>
      <c r="AX2217" s="14" t="s">
        <v>73</v>
      </c>
      <c r="AY2217" s="264" t="s">
        <v>164</v>
      </c>
    </row>
    <row r="2218" s="14" customFormat="1">
      <c r="A2218" s="14"/>
      <c r="B2218" s="254"/>
      <c r="C2218" s="255"/>
      <c r="D2218" s="240" t="s">
        <v>174</v>
      </c>
      <c r="E2218" s="256" t="s">
        <v>21</v>
      </c>
      <c r="F2218" s="257" t="s">
        <v>1596</v>
      </c>
      <c r="G2218" s="255"/>
      <c r="H2218" s="258">
        <v>10.119999999999999</v>
      </c>
      <c r="I2218" s="259"/>
      <c r="J2218" s="255"/>
      <c r="K2218" s="255"/>
      <c r="L2218" s="260"/>
      <c r="M2218" s="261"/>
      <c r="N2218" s="262"/>
      <c r="O2218" s="262"/>
      <c r="P2218" s="262"/>
      <c r="Q2218" s="262"/>
      <c r="R2218" s="262"/>
      <c r="S2218" s="262"/>
      <c r="T2218" s="263"/>
      <c r="U2218" s="14"/>
      <c r="V2218" s="14"/>
      <c r="W2218" s="14"/>
      <c r="X2218" s="14"/>
      <c r="Y2218" s="14"/>
      <c r="Z2218" s="14"/>
      <c r="AA2218" s="14"/>
      <c r="AB2218" s="14"/>
      <c r="AC2218" s="14"/>
      <c r="AD2218" s="14"/>
      <c r="AE2218" s="14"/>
      <c r="AT2218" s="264" t="s">
        <v>174</v>
      </c>
      <c r="AU2218" s="264" t="s">
        <v>82</v>
      </c>
      <c r="AV2218" s="14" t="s">
        <v>82</v>
      </c>
      <c r="AW2218" s="14" t="s">
        <v>34</v>
      </c>
      <c r="AX2218" s="14" t="s">
        <v>73</v>
      </c>
      <c r="AY2218" s="264" t="s">
        <v>164</v>
      </c>
    </row>
    <row r="2219" s="14" customFormat="1">
      <c r="A2219" s="14"/>
      <c r="B2219" s="254"/>
      <c r="C2219" s="255"/>
      <c r="D2219" s="240" t="s">
        <v>174</v>
      </c>
      <c r="E2219" s="256" t="s">
        <v>21</v>
      </c>
      <c r="F2219" s="257" t="s">
        <v>1597</v>
      </c>
      <c r="G2219" s="255"/>
      <c r="H2219" s="258">
        <v>-17.324999999999999</v>
      </c>
      <c r="I2219" s="259"/>
      <c r="J2219" s="255"/>
      <c r="K2219" s="255"/>
      <c r="L2219" s="260"/>
      <c r="M2219" s="261"/>
      <c r="N2219" s="262"/>
      <c r="O2219" s="262"/>
      <c r="P2219" s="262"/>
      <c r="Q2219" s="262"/>
      <c r="R2219" s="262"/>
      <c r="S2219" s="262"/>
      <c r="T2219" s="263"/>
      <c r="U2219" s="14"/>
      <c r="V2219" s="14"/>
      <c r="W2219" s="14"/>
      <c r="X2219" s="14"/>
      <c r="Y2219" s="14"/>
      <c r="Z2219" s="14"/>
      <c r="AA2219" s="14"/>
      <c r="AB2219" s="14"/>
      <c r="AC2219" s="14"/>
      <c r="AD2219" s="14"/>
      <c r="AE2219" s="14"/>
      <c r="AT2219" s="264" t="s">
        <v>174</v>
      </c>
      <c r="AU2219" s="264" t="s">
        <v>82</v>
      </c>
      <c r="AV2219" s="14" t="s">
        <v>82</v>
      </c>
      <c r="AW2219" s="14" t="s">
        <v>34</v>
      </c>
      <c r="AX2219" s="14" t="s">
        <v>73</v>
      </c>
      <c r="AY2219" s="264" t="s">
        <v>164</v>
      </c>
    </row>
    <row r="2220" s="14" customFormat="1">
      <c r="A2220" s="14"/>
      <c r="B2220" s="254"/>
      <c r="C2220" s="255"/>
      <c r="D2220" s="240" t="s">
        <v>174</v>
      </c>
      <c r="E2220" s="256" t="s">
        <v>21</v>
      </c>
      <c r="F2220" s="257" t="s">
        <v>1598</v>
      </c>
      <c r="G2220" s="255"/>
      <c r="H2220" s="258">
        <v>16.940000000000001</v>
      </c>
      <c r="I2220" s="259"/>
      <c r="J2220" s="255"/>
      <c r="K2220" s="255"/>
      <c r="L2220" s="260"/>
      <c r="M2220" s="261"/>
      <c r="N2220" s="262"/>
      <c r="O2220" s="262"/>
      <c r="P2220" s="262"/>
      <c r="Q2220" s="262"/>
      <c r="R2220" s="262"/>
      <c r="S2220" s="262"/>
      <c r="T2220" s="263"/>
      <c r="U2220" s="14"/>
      <c r="V2220" s="14"/>
      <c r="W2220" s="14"/>
      <c r="X2220" s="14"/>
      <c r="Y2220" s="14"/>
      <c r="Z2220" s="14"/>
      <c r="AA2220" s="14"/>
      <c r="AB2220" s="14"/>
      <c r="AC2220" s="14"/>
      <c r="AD2220" s="14"/>
      <c r="AE2220" s="14"/>
      <c r="AT2220" s="264" t="s">
        <v>174</v>
      </c>
      <c r="AU2220" s="264" t="s">
        <v>82</v>
      </c>
      <c r="AV2220" s="14" t="s">
        <v>82</v>
      </c>
      <c r="AW2220" s="14" t="s">
        <v>34</v>
      </c>
      <c r="AX2220" s="14" t="s">
        <v>73</v>
      </c>
      <c r="AY2220" s="264" t="s">
        <v>164</v>
      </c>
    </row>
    <row r="2221" s="14" customFormat="1">
      <c r="A2221" s="14"/>
      <c r="B2221" s="254"/>
      <c r="C2221" s="255"/>
      <c r="D2221" s="240" t="s">
        <v>174</v>
      </c>
      <c r="E2221" s="256" t="s">
        <v>21</v>
      </c>
      <c r="F2221" s="257" t="s">
        <v>1599</v>
      </c>
      <c r="G2221" s="255"/>
      <c r="H2221" s="258">
        <v>7.04</v>
      </c>
      <c r="I2221" s="259"/>
      <c r="J2221" s="255"/>
      <c r="K2221" s="255"/>
      <c r="L2221" s="260"/>
      <c r="M2221" s="261"/>
      <c r="N2221" s="262"/>
      <c r="O2221" s="262"/>
      <c r="P2221" s="262"/>
      <c r="Q2221" s="262"/>
      <c r="R2221" s="262"/>
      <c r="S2221" s="262"/>
      <c r="T2221" s="263"/>
      <c r="U2221" s="14"/>
      <c r="V2221" s="14"/>
      <c r="W2221" s="14"/>
      <c r="X2221" s="14"/>
      <c r="Y2221" s="14"/>
      <c r="Z2221" s="14"/>
      <c r="AA2221" s="14"/>
      <c r="AB2221" s="14"/>
      <c r="AC2221" s="14"/>
      <c r="AD2221" s="14"/>
      <c r="AE2221" s="14"/>
      <c r="AT2221" s="264" t="s">
        <v>174</v>
      </c>
      <c r="AU2221" s="264" t="s">
        <v>82</v>
      </c>
      <c r="AV2221" s="14" t="s">
        <v>82</v>
      </c>
      <c r="AW2221" s="14" t="s">
        <v>34</v>
      </c>
      <c r="AX2221" s="14" t="s">
        <v>73</v>
      </c>
      <c r="AY2221" s="264" t="s">
        <v>164</v>
      </c>
    </row>
    <row r="2222" s="15" customFormat="1">
      <c r="A2222" s="15"/>
      <c r="B2222" s="276"/>
      <c r="C2222" s="277"/>
      <c r="D2222" s="240" t="s">
        <v>174</v>
      </c>
      <c r="E2222" s="278" t="s">
        <v>21</v>
      </c>
      <c r="F2222" s="279" t="s">
        <v>225</v>
      </c>
      <c r="G2222" s="277"/>
      <c r="H2222" s="280">
        <v>313.89499999999998</v>
      </c>
      <c r="I2222" s="281"/>
      <c r="J2222" s="277"/>
      <c r="K2222" s="277"/>
      <c r="L2222" s="282"/>
      <c r="M2222" s="283"/>
      <c r="N2222" s="284"/>
      <c r="O2222" s="284"/>
      <c r="P2222" s="284"/>
      <c r="Q2222" s="284"/>
      <c r="R2222" s="284"/>
      <c r="S2222" s="284"/>
      <c r="T2222" s="285"/>
      <c r="U2222" s="15"/>
      <c r="V2222" s="15"/>
      <c r="W2222" s="15"/>
      <c r="X2222" s="15"/>
      <c r="Y2222" s="15"/>
      <c r="Z2222" s="15"/>
      <c r="AA2222" s="15"/>
      <c r="AB2222" s="15"/>
      <c r="AC2222" s="15"/>
      <c r="AD2222" s="15"/>
      <c r="AE2222" s="15"/>
      <c r="AT2222" s="286" t="s">
        <v>174</v>
      </c>
      <c r="AU2222" s="286" t="s">
        <v>82</v>
      </c>
      <c r="AV2222" s="15" t="s">
        <v>171</v>
      </c>
      <c r="AW2222" s="15" t="s">
        <v>34</v>
      </c>
      <c r="AX2222" s="15" t="s">
        <v>80</v>
      </c>
      <c r="AY2222" s="286" t="s">
        <v>164</v>
      </c>
    </row>
    <row r="2223" s="2" customFormat="1" ht="16.5" customHeight="1">
      <c r="A2223" s="39"/>
      <c r="B2223" s="40"/>
      <c r="C2223" s="227" t="s">
        <v>2196</v>
      </c>
      <c r="D2223" s="227" t="s">
        <v>166</v>
      </c>
      <c r="E2223" s="228" t="s">
        <v>2197</v>
      </c>
      <c r="F2223" s="229" t="s">
        <v>2198</v>
      </c>
      <c r="G2223" s="230" t="s">
        <v>253</v>
      </c>
      <c r="H2223" s="231">
        <v>38.700000000000003</v>
      </c>
      <c r="I2223" s="232"/>
      <c r="J2223" s="233">
        <f>ROUND(I2223*H2223,2)</f>
        <v>0</v>
      </c>
      <c r="K2223" s="229" t="s">
        <v>170</v>
      </c>
      <c r="L2223" s="45"/>
      <c r="M2223" s="234" t="s">
        <v>21</v>
      </c>
      <c r="N2223" s="235" t="s">
        <v>44</v>
      </c>
      <c r="O2223" s="85"/>
      <c r="P2223" s="236">
        <f>O2223*H2223</f>
        <v>0</v>
      </c>
      <c r="Q2223" s="236">
        <v>0</v>
      </c>
      <c r="R2223" s="236">
        <f>Q2223*H2223</f>
        <v>0</v>
      </c>
      <c r="S2223" s="236">
        <v>0.01392</v>
      </c>
      <c r="T2223" s="237">
        <f>S2223*H2223</f>
        <v>0.53870400000000007</v>
      </c>
      <c r="U2223" s="39"/>
      <c r="V2223" s="39"/>
      <c r="W2223" s="39"/>
      <c r="X2223" s="39"/>
      <c r="Y2223" s="39"/>
      <c r="Z2223" s="39"/>
      <c r="AA2223" s="39"/>
      <c r="AB2223" s="39"/>
      <c r="AC2223" s="39"/>
      <c r="AD2223" s="39"/>
      <c r="AE2223" s="39"/>
      <c r="AR2223" s="238" t="s">
        <v>277</v>
      </c>
      <c r="AT2223" s="238" t="s">
        <v>166</v>
      </c>
      <c r="AU2223" s="238" t="s">
        <v>82</v>
      </c>
      <c r="AY2223" s="18" t="s">
        <v>164</v>
      </c>
      <c r="BE2223" s="239">
        <f>IF(N2223="základní",J2223,0)</f>
        <v>0</v>
      </c>
      <c r="BF2223" s="239">
        <f>IF(N2223="snížená",J2223,0)</f>
        <v>0</v>
      </c>
      <c r="BG2223" s="239">
        <f>IF(N2223="zákl. přenesená",J2223,0)</f>
        <v>0</v>
      </c>
      <c r="BH2223" s="239">
        <f>IF(N2223="sníž. přenesená",J2223,0)</f>
        <v>0</v>
      </c>
      <c r="BI2223" s="239">
        <f>IF(N2223="nulová",J2223,0)</f>
        <v>0</v>
      </c>
      <c r="BJ2223" s="18" t="s">
        <v>80</v>
      </c>
      <c r="BK2223" s="239">
        <f>ROUND(I2223*H2223,2)</f>
        <v>0</v>
      </c>
      <c r="BL2223" s="18" t="s">
        <v>277</v>
      </c>
      <c r="BM2223" s="238" t="s">
        <v>2199</v>
      </c>
    </row>
    <row r="2224" s="2" customFormat="1">
      <c r="A2224" s="39"/>
      <c r="B2224" s="40"/>
      <c r="C2224" s="41"/>
      <c r="D2224" s="240" t="s">
        <v>173</v>
      </c>
      <c r="E2224" s="41"/>
      <c r="F2224" s="241" t="s">
        <v>2198</v>
      </c>
      <c r="G2224" s="41"/>
      <c r="H2224" s="41"/>
      <c r="I2224" s="147"/>
      <c r="J2224" s="41"/>
      <c r="K2224" s="41"/>
      <c r="L2224" s="45"/>
      <c r="M2224" s="242"/>
      <c r="N2224" s="243"/>
      <c r="O2224" s="85"/>
      <c r="P2224" s="85"/>
      <c r="Q2224" s="85"/>
      <c r="R2224" s="85"/>
      <c r="S2224" s="85"/>
      <c r="T2224" s="86"/>
      <c r="U2224" s="39"/>
      <c r="V2224" s="39"/>
      <c r="W2224" s="39"/>
      <c r="X2224" s="39"/>
      <c r="Y2224" s="39"/>
      <c r="Z2224" s="39"/>
      <c r="AA2224" s="39"/>
      <c r="AB2224" s="39"/>
      <c r="AC2224" s="39"/>
      <c r="AD2224" s="39"/>
      <c r="AE2224" s="39"/>
      <c r="AT2224" s="18" t="s">
        <v>173</v>
      </c>
      <c r="AU2224" s="18" t="s">
        <v>82</v>
      </c>
    </row>
    <row r="2225" s="14" customFormat="1">
      <c r="A2225" s="14"/>
      <c r="B2225" s="254"/>
      <c r="C2225" s="255"/>
      <c r="D2225" s="240" t="s">
        <v>174</v>
      </c>
      <c r="E2225" s="256" t="s">
        <v>21</v>
      </c>
      <c r="F2225" s="257" t="s">
        <v>2139</v>
      </c>
      <c r="G2225" s="255"/>
      <c r="H2225" s="258">
        <v>16.199999999999999</v>
      </c>
      <c r="I2225" s="259"/>
      <c r="J2225" s="255"/>
      <c r="K2225" s="255"/>
      <c r="L2225" s="260"/>
      <c r="M2225" s="261"/>
      <c r="N2225" s="262"/>
      <c r="O2225" s="262"/>
      <c r="P2225" s="262"/>
      <c r="Q2225" s="262"/>
      <c r="R2225" s="262"/>
      <c r="S2225" s="262"/>
      <c r="T2225" s="263"/>
      <c r="U2225" s="14"/>
      <c r="V2225" s="14"/>
      <c r="W2225" s="14"/>
      <c r="X2225" s="14"/>
      <c r="Y2225" s="14"/>
      <c r="Z2225" s="14"/>
      <c r="AA2225" s="14"/>
      <c r="AB2225" s="14"/>
      <c r="AC2225" s="14"/>
      <c r="AD2225" s="14"/>
      <c r="AE2225" s="14"/>
      <c r="AT2225" s="264" t="s">
        <v>174</v>
      </c>
      <c r="AU2225" s="264" t="s">
        <v>82</v>
      </c>
      <c r="AV2225" s="14" t="s">
        <v>82</v>
      </c>
      <c r="AW2225" s="14" t="s">
        <v>34</v>
      </c>
      <c r="AX2225" s="14" t="s">
        <v>73</v>
      </c>
      <c r="AY2225" s="264" t="s">
        <v>164</v>
      </c>
    </row>
    <row r="2226" s="14" customFormat="1">
      <c r="A2226" s="14"/>
      <c r="B2226" s="254"/>
      <c r="C2226" s="255"/>
      <c r="D2226" s="240" t="s">
        <v>174</v>
      </c>
      <c r="E2226" s="256" t="s">
        <v>21</v>
      </c>
      <c r="F2226" s="257" t="s">
        <v>2140</v>
      </c>
      <c r="G2226" s="255"/>
      <c r="H2226" s="258">
        <v>14</v>
      </c>
      <c r="I2226" s="259"/>
      <c r="J2226" s="255"/>
      <c r="K2226" s="255"/>
      <c r="L2226" s="260"/>
      <c r="M2226" s="261"/>
      <c r="N2226" s="262"/>
      <c r="O2226" s="262"/>
      <c r="P2226" s="262"/>
      <c r="Q2226" s="262"/>
      <c r="R2226" s="262"/>
      <c r="S2226" s="262"/>
      <c r="T2226" s="263"/>
      <c r="U2226" s="14"/>
      <c r="V2226" s="14"/>
      <c r="W2226" s="14"/>
      <c r="X2226" s="14"/>
      <c r="Y2226" s="14"/>
      <c r="Z2226" s="14"/>
      <c r="AA2226" s="14"/>
      <c r="AB2226" s="14"/>
      <c r="AC2226" s="14"/>
      <c r="AD2226" s="14"/>
      <c r="AE2226" s="14"/>
      <c r="AT2226" s="264" t="s">
        <v>174</v>
      </c>
      <c r="AU2226" s="264" t="s">
        <v>82</v>
      </c>
      <c r="AV2226" s="14" t="s">
        <v>82</v>
      </c>
      <c r="AW2226" s="14" t="s">
        <v>34</v>
      </c>
      <c r="AX2226" s="14" t="s">
        <v>73</v>
      </c>
      <c r="AY2226" s="264" t="s">
        <v>164</v>
      </c>
    </row>
    <row r="2227" s="14" customFormat="1">
      <c r="A2227" s="14"/>
      <c r="B2227" s="254"/>
      <c r="C2227" s="255"/>
      <c r="D2227" s="240" t="s">
        <v>174</v>
      </c>
      <c r="E2227" s="256" t="s">
        <v>21</v>
      </c>
      <c r="F2227" s="257" t="s">
        <v>2141</v>
      </c>
      <c r="G2227" s="255"/>
      <c r="H2227" s="258">
        <v>8.5</v>
      </c>
      <c r="I2227" s="259"/>
      <c r="J2227" s="255"/>
      <c r="K2227" s="255"/>
      <c r="L2227" s="260"/>
      <c r="M2227" s="261"/>
      <c r="N2227" s="262"/>
      <c r="O2227" s="262"/>
      <c r="P2227" s="262"/>
      <c r="Q2227" s="262"/>
      <c r="R2227" s="262"/>
      <c r="S2227" s="262"/>
      <c r="T2227" s="263"/>
      <c r="U2227" s="14"/>
      <c r="V2227" s="14"/>
      <c r="W2227" s="14"/>
      <c r="X2227" s="14"/>
      <c r="Y2227" s="14"/>
      <c r="Z2227" s="14"/>
      <c r="AA2227" s="14"/>
      <c r="AB2227" s="14"/>
      <c r="AC2227" s="14"/>
      <c r="AD2227" s="14"/>
      <c r="AE2227" s="14"/>
      <c r="AT2227" s="264" t="s">
        <v>174</v>
      </c>
      <c r="AU2227" s="264" t="s">
        <v>82</v>
      </c>
      <c r="AV2227" s="14" t="s">
        <v>82</v>
      </c>
      <c r="AW2227" s="14" t="s">
        <v>34</v>
      </c>
      <c r="AX2227" s="14" t="s">
        <v>73</v>
      </c>
      <c r="AY2227" s="264" t="s">
        <v>164</v>
      </c>
    </row>
    <row r="2228" s="15" customFormat="1">
      <c r="A2228" s="15"/>
      <c r="B2228" s="276"/>
      <c r="C2228" s="277"/>
      <c r="D2228" s="240" t="s">
        <v>174</v>
      </c>
      <c r="E2228" s="278" t="s">
        <v>21</v>
      </c>
      <c r="F2228" s="279" t="s">
        <v>225</v>
      </c>
      <c r="G2228" s="277"/>
      <c r="H2228" s="280">
        <v>38.700000000000003</v>
      </c>
      <c r="I2228" s="281"/>
      <c r="J2228" s="277"/>
      <c r="K2228" s="277"/>
      <c r="L2228" s="282"/>
      <c r="M2228" s="283"/>
      <c r="N2228" s="284"/>
      <c r="O2228" s="284"/>
      <c r="P2228" s="284"/>
      <c r="Q2228" s="284"/>
      <c r="R2228" s="284"/>
      <c r="S2228" s="284"/>
      <c r="T2228" s="285"/>
      <c r="U2228" s="15"/>
      <c r="V2228" s="15"/>
      <c r="W2228" s="15"/>
      <c r="X2228" s="15"/>
      <c r="Y2228" s="15"/>
      <c r="Z2228" s="15"/>
      <c r="AA2228" s="15"/>
      <c r="AB2228" s="15"/>
      <c r="AC2228" s="15"/>
      <c r="AD2228" s="15"/>
      <c r="AE2228" s="15"/>
      <c r="AT2228" s="286" t="s">
        <v>174</v>
      </c>
      <c r="AU2228" s="286" t="s">
        <v>82</v>
      </c>
      <c r="AV2228" s="15" t="s">
        <v>171</v>
      </c>
      <c r="AW2228" s="15" t="s">
        <v>34</v>
      </c>
      <c r="AX2228" s="15" t="s">
        <v>80</v>
      </c>
      <c r="AY2228" s="286" t="s">
        <v>164</v>
      </c>
    </row>
    <row r="2229" s="2" customFormat="1" ht="16.5" customHeight="1">
      <c r="A2229" s="39"/>
      <c r="B2229" s="40"/>
      <c r="C2229" s="227" t="s">
        <v>2200</v>
      </c>
      <c r="D2229" s="227" t="s">
        <v>166</v>
      </c>
      <c r="E2229" s="228" t="s">
        <v>1348</v>
      </c>
      <c r="F2229" s="229" t="s">
        <v>1349</v>
      </c>
      <c r="G2229" s="230" t="s">
        <v>181</v>
      </c>
      <c r="H2229" s="231">
        <v>26.158999999999999</v>
      </c>
      <c r="I2229" s="232"/>
      <c r="J2229" s="233">
        <f>ROUND(I2229*H2229,2)</f>
        <v>0</v>
      </c>
      <c r="K2229" s="229" t="s">
        <v>170</v>
      </c>
      <c r="L2229" s="45"/>
      <c r="M2229" s="234" t="s">
        <v>21</v>
      </c>
      <c r="N2229" s="235" t="s">
        <v>44</v>
      </c>
      <c r="O2229" s="85"/>
      <c r="P2229" s="236">
        <f>O2229*H2229</f>
        <v>0</v>
      </c>
      <c r="Q2229" s="236">
        <v>0</v>
      </c>
      <c r="R2229" s="236">
        <f>Q2229*H2229</f>
        <v>0</v>
      </c>
      <c r="S2229" s="236">
        <v>0</v>
      </c>
      <c r="T2229" s="237">
        <f>S2229*H2229</f>
        <v>0</v>
      </c>
      <c r="U2229" s="39"/>
      <c r="V2229" s="39"/>
      <c r="W2229" s="39"/>
      <c r="X2229" s="39"/>
      <c r="Y2229" s="39"/>
      <c r="Z2229" s="39"/>
      <c r="AA2229" s="39"/>
      <c r="AB2229" s="39"/>
      <c r="AC2229" s="39"/>
      <c r="AD2229" s="39"/>
      <c r="AE2229" s="39"/>
      <c r="AR2229" s="238" t="s">
        <v>277</v>
      </c>
      <c r="AT2229" s="238" t="s">
        <v>166</v>
      </c>
      <c r="AU2229" s="238" t="s">
        <v>82</v>
      </c>
      <c r="AY2229" s="18" t="s">
        <v>164</v>
      </c>
      <c r="BE2229" s="239">
        <f>IF(N2229="základní",J2229,0)</f>
        <v>0</v>
      </c>
      <c r="BF2229" s="239">
        <f>IF(N2229="snížená",J2229,0)</f>
        <v>0</v>
      </c>
      <c r="BG2229" s="239">
        <f>IF(N2229="zákl. přenesená",J2229,0)</f>
        <v>0</v>
      </c>
      <c r="BH2229" s="239">
        <f>IF(N2229="sníž. přenesená",J2229,0)</f>
        <v>0</v>
      </c>
      <c r="BI2229" s="239">
        <f>IF(N2229="nulová",J2229,0)</f>
        <v>0</v>
      </c>
      <c r="BJ2229" s="18" t="s">
        <v>80</v>
      </c>
      <c r="BK2229" s="239">
        <f>ROUND(I2229*H2229,2)</f>
        <v>0</v>
      </c>
      <c r="BL2229" s="18" t="s">
        <v>277</v>
      </c>
      <c r="BM2229" s="238" t="s">
        <v>2201</v>
      </c>
    </row>
    <row r="2230" s="2" customFormat="1">
      <c r="A2230" s="39"/>
      <c r="B2230" s="40"/>
      <c r="C2230" s="41"/>
      <c r="D2230" s="240" t="s">
        <v>173</v>
      </c>
      <c r="E2230" s="41"/>
      <c r="F2230" s="241" t="s">
        <v>1351</v>
      </c>
      <c r="G2230" s="41"/>
      <c r="H2230" s="41"/>
      <c r="I2230" s="147"/>
      <c r="J2230" s="41"/>
      <c r="K2230" s="41"/>
      <c r="L2230" s="45"/>
      <c r="M2230" s="242"/>
      <c r="N2230" s="243"/>
      <c r="O2230" s="85"/>
      <c r="P2230" s="85"/>
      <c r="Q2230" s="85"/>
      <c r="R2230" s="85"/>
      <c r="S2230" s="85"/>
      <c r="T2230" s="86"/>
      <c r="U2230" s="39"/>
      <c r="V2230" s="39"/>
      <c r="W2230" s="39"/>
      <c r="X2230" s="39"/>
      <c r="Y2230" s="39"/>
      <c r="Z2230" s="39"/>
      <c r="AA2230" s="39"/>
      <c r="AB2230" s="39"/>
      <c r="AC2230" s="39"/>
      <c r="AD2230" s="39"/>
      <c r="AE2230" s="39"/>
      <c r="AT2230" s="18" t="s">
        <v>173</v>
      </c>
      <c r="AU2230" s="18" t="s">
        <v>82</v>
      </c>
    </row>
    <row r="2231" s="2" customFormat="1">
      <c r="A2231" s="39"/>
      <c r="B2231" s="40"/>
      <c r="C2231" s="41"/>
      <c r="D2231" s="240" t="s">
        <v>191</v>
      </c>
      <c r="E2231" s="41"/>
      <c r="F2231" s="275" t="s">
        <v>1352</v>
      </c>
      <c r="G2231" s="41"/>
      <c r="H2231" s="41"/>
      <c r="I2231" s="147"/>
      <c r="J2231" s="41"/>
      <c r="K2231" s="41"/>
      <c r="L2231" s="45"/>
      <c r="M2231" s="242"/>
      <c r="N2231" s="243"/>
      <c r="O2231" s="85"/>
      <c r="P2231" s="85"/>
      <c r="Q2231" s="85"/>
      <c r="R2231" s="85"/>
      <c r="S2231" s="85"/>
      <c r="T2231" s="86"/>
      <c r="U2231" s="39"/>
      <c r="V2231" s="39"/>
      <c r="W2231" s="39"/>
      <c r="X2231" s="39"/>
      <c r="Y2231" s="39"/>
      <c r="Z2231" s="39"/>
      <c r="AA2231" s="39"/>
      <c r="AB2231" s="39"/>
      <c r="AC2231" s="39"/>
      <c r="AD2231" s="39"/>
      <c r="AE2231" s="39"/>
      <c r="AT2231" s="18" t="s">
        <v>191</v>
      </c>
      <c r="AU2231" s="18" t="s">
        <v>82</v>
      </c>
    </row>
    <row r="2232" s="2" customFormat="1" ht="16.5" customHeight="1">
      <c r="A2232" s="39"/>
      <c r="B2232" s="40"/>
      <c r="C2232" s="227" t="s">
        <v>2202</v>
      </c>
      <c r="D2232" s="227" t="s">
        <v>166</v>
      </c>
      <c r="E2232" s="228" t="s">
        <v>1354</v>
      </c>
      <c r="F2232" s="229" t="s">
        <v>1355</v>
      </c>
      <c r="G2232" s="230" t="s">
        <v>181</v>
      </c>
      <c r="H2232" s="231">
        <v>26.158999999999999</v>
      </c>
      <c r="I2232" s="232"/>
      <c r="J2232" s="233">
        <f>ROUND(I2232*H2232,2)</f>
        <v>0</v>
      </c>
      <c r="K2232" s="229" t="s">
        <v>170</v>
      </c>
      <c r="L2232" s="45"/>
      <c r="M2232" s="234" t="s">
        <v>21</v>
      </c>
      <c r="N2232" s="235" t="s">
        <v>44</v>
      </c>
      <c r="O2232" s="85"/>
      <c r="P2232" s="236">
        <f>O2232*H2232</f>
        <v>0</v>
      </c>
      <c r="Q2232" s="236">
        <v>0</v>
      </c>
      <c r="R2232" s="236">
        <f>Q2232*H2232</f>
        <v>0</v>
      </c>
      <c r="S2232" s="236">
        <v>0</v>
      </c>
      <c r="T2232" s="237">
        <f>S2232*H2232</f>
        <v>0</v>
      </c>
      <c r="U2232" s="39"/>
      <c r="V2232" s="39"/>
      <c r="W2232" s="39"/>
      <c r="X2232" s="39"/>
      <c r="Y2232" s="39"/>
      <c r="Z2232" s="39"/>
      <c r="AA2232" s="39"/>
      <c r="AB2232" s="39"/>
      <c r="AC2232" s="39"/>
      <c r="AD2232" s="39"/>
      <c r="AE2232" s="39"/>
      <c r="AR2232" s="238" t="s">
        <v>277</v>
      </c>
      <c r="AT2232" s="238" t="s">
        <v>166</v>
      </c>
      <c r="AU2232" s="238" t="s">
        <v>82</v>
      </c>
      <c r="AY2232" s="18" t="s">
        <v>164</v>
      </c>
      <c r="BE2232" s="239">
        <f>IF(N2232="základní",J2232,0)</f>
        <v>0</v>
      </c>
      <c r="BF2232" s="239">
        <f>IF(N2232="snížená",J2232,0)</f>
        <v>0</v>
      </c>
      <c r="BG2232" s="239">
        <f>IF(N2232="zákl. přenesená",J2232,0)</f>
        <v>0</v>
      </c>
      <c r="BH2232" s="239">
        <f>IF(N2232="sníž. přenesená",J2232,0)</f>
        <v>0</v>
      </c>
      <c r="BI2232" s="239">
        <f>IF(N2232="nulová",J2232,0)</f>
        <v>0</v>
      </c>
      <c r="BJ2232" s="18" t="s">
        <v>80</v>
      </c>
      <c r="BK2232" s="239">
        <f>ROUND(I2232*H2232,2)</f>
        <v>0</v>
      </c>
      <c r="BL2232" s="18" t="s">
        <v>277</v>
      </c>
      <c r="BM2232" s="238" t="s">
        <v>2203</v>
      </c>
    </row>
    <row r="2233" s="2" customFormat="1">
      <c r="A2233" s="39"/>
      <c r="B2233" s="40"/>
      <c r="C2233" s="41"/>
      <c r="D2233" s="240" t="s">
        <v>173</v>
      </c>
      <c r="E2233" s="41"/>
      <c r="F2233" s="241" t="s">
        <v>1357</v>
      </c>
      <c r="G2233" s="41"/>
      <c r="H2233" s="41"/>
      <c r="I2233" s="147"/>
      <c r="J2233" s="41"/>
      <c r="K2233" s="41"/>
      <c r="L2233" s="45"/>
      <c r="M2233" s="242"/>
      <c r="N2233" s="243"/>
      <c r="O2233" s="85"/>
      <c r="P2233" s="85"/>
      <c r="Q2233" s="85"/>
      <c r="R2233" s="85"/>
      <c r="S2233" s="85"/>
      <c r="T2233" s="86"/>
      <c r="U2233" s="39"/>
      <c r="V2233" s="39"/>
      <c r="W2233" s="39"/>
      <c r="X2233" s="39"/>
      <c r="Y2233" s="39"/>
      <c r="Z2233" s="39"/>
      <c r="AA2233" s="39"/>
      <c r="AB2233" s="39"/>
      <c r="AC2233" s="39"/>
      <c r="AD2233" s="39"/>
      <c r="AE2233" s="39"/>
      <c r="AT2233" s="18" t="s">
        <v>173</v>
      </c>
      <c r="AU2233" s="18" t="s">
        <v>82</v>
      </c>
    </row>
    <row r="2234" s="2" customFormat="1">
      <c r="A2234" s="39"/>
      <c r="B2234" s="40"/>
      <c r="C2234" s="41"/>
      <c r="D2234" s="240" t="s">
        <v>191</v>
      </c>
      <c r="E2234" s="41"/>
      <c r="F2234" s="275" t="s">
        <v>1358</v>
      </c>
      <c r="G2234" s="41"/>
      <c r="H2234" s="41"/>
      <c r="I2234" s="147"/>
      <c r="J2234" s="41"/>
      <c r="K2234" s="41"/>
      <c r="L2234" s="45"/>
      <c r="M2234" s="242"/>
      <c r="N2234" s="243"/>
      <c r="O2234" s="85"/>
      <c r="P2234" s="85"/>
      <c r="Q2234" s="85"/>
      <c r="R2234" s="85"/>
      <c r="S2234" s="85"/>
      <c r="T2234" s="86"/>
      <c r="U2234" s="39"/>
      <c r="V2234" s="39"/>
      <c r="W2234" s="39"/>
      <c r="X2234" s="39"/>
      <c r="Y2234" s="39"/>
      <c r="Z2234" s="39"/>
      <c r="AA2234" s="39"/>
      <c r="AB2234" s="39"/>
      <c r="AC2234" s="39"/>
      <c r="AD2234" s="39"/>
      <c r="AE2234" s="39"/>
      <c r="AT2234" s="18" t="s">
        <v>191</v>
      </c>
      <c r="AU2234" s="18" t="s">
        <v>82</v>
      </c>
    </row>
    <row r="2235" s="2" customFormat="1" ht="21.75" customHeight="1">
      <c r="A2235" s="39"/>
      <c r="B2235" s="40"/>
      <c r="C2235" s="227" t="s">
        <v>2204</v>
      </c>
      <c r="D2235" s="227" t="s">
        <v>166</v>
      </c>
      <c r="E2235" s="228" t="s">
        <v>1360</v>
      </c>
      <c r="F2235" s="229" t="s">
        <v>1361</v>
      </c>
      <c r="G2235" s="230" t="s">
        <v>181</v>
      </c>
      <c r="H2235" s="231">
        <v>287.74900000000002</v>
      </c>
      <c r="I2235" s="232"/>
      <c r="J2235" s="233">
        <f>ROUND(I2235*H2235,2)</f>
        <v>0</v>
      </c>
      <c r="K2235" s="229" t="s">
        <v>170</v>
      </c>
      <c r="L2235" s="45"/>
      <c r="M2235" s="234" t="s">
        <v>21</v>
      </c>
      <c r="N2235" s="235" t="s">
        <v>44</v>
      </c>
      <c r="O2235" s="85"/>
      <c r="P2235" s="236">
        <f>O2235*H2235</f>
        <v>0</v>
      </c>
      <c r="Q2235" s="236">
        <v>0</v>
      </c>
      <c r="R2235" s="236">
        <f>Q2235*H2235</f>
        <v>0</v>
      </c>
      <c r="S2235" s="236">
        <v>0</v>
      </c>
      <c r="T2235" s="237">
        <f>S2235*H2235</f>
        <v>0</v>
      </c>
      <c r="U2235" s="39"/>
      <c r="V2235" s="39"/>
      <c r="W2235" s="39"/>
      <c r="X2235" s="39"/>
      <c r="Y2235" s="39"/>
      <c r="Z2235" s="39"/>
      <c r="AA2235" s="39"/>
      <c r="AB2235" s="39"/>
      <c r="AC2235" s="39"/>
      <c r="AD2235" s="39"/>
      <c r="AE2235" s="39"/>
      <c r="AR2235" s="238" t="s">
        <v>277</v>
      </c>
      <c r="AT2235" s="238" t="s">
        <v>166</v>
      </c>
      <c r="AU2235" s="238" t="s">
        <v>82</v>
      </c>
      <c r="AY2235" s="18" t="s">
        <v>164</v>
      </c>
      <c r="BE2235" s="239">
        <f>IF(N2235="základní",J2235,0)</f>
        <v>0</v>
      </c>
      <c r="BF2235" s="239">
        <f>IF(N2235="snížená",J2235,0)</f>
        <v>0</v>
      </c>
      <c r="BG2235" s="239">
        <f>IF(N2235="zákl. přenesená",J2235,0)</f>
        <v>0</v>
      </c>
      <c r="BH2235" s="239">
        <f>IF(N2235="sníž. přenesená",J2235,0)</f>
        <v>0</v>
      </c>
      <c r="BI2235" s="239">
        <f>IF(N2235="nulová",J2235,0)</f>
        <v>0</v>
      </c>
      <c r="BJ2235" s="18" t="s">
        <v>80</v>
      </c>
      <c r="BK2235" s="239">
        <f>ROUND(I2235*H2235,2)</f>
        <v>0</v>
      </c>
      <c r="BL2235" s="18" t="s">
        <v>277</v>
      </c>
      <c r="BM2235" s="238" t="s">
        <v>2205</v>
      </c>
    </row>
    <row r="2236" s="2" customFormat="1">
      <c r="A2236" s="39"/>
      <c r="B2236" s="40"/>
      <c r="C2236" s="41"/>
      <c r="D2236" s="240" t="s">
        <v>173</v>
      </c>
      <c r="E2236" s="41"/>
      <c r="F2236" s="241" t="s">
        <v>1361</v>
      </c>
      <c r="G2236" s="41"/>
      <c r="H2236" s="41"/>
      <c r="I2236" s="147"/>
      <c r="J2236" s="41"/>
      <c r="K2236" s="41"/>
      <c r="L2236" s="45"/>
      <c r="M2236" s="242"/>
      <c r="N2236" s="243"/>
      <c r="O2236" s="85"/>
      <c r="P2236" s="85"/>
      <c r="Q2236" s="85"/>
      <c r="R2236" s="85"/>
      <c r="S2236" s="85"/>
      <c r="T2236" s="86"/>
      <c r="U2236" s="39"/>
      <c r="V2236" s="39"/>
      <c r="W2236" s="39"/>
      <c r="X2236" s="39"/>
      <c r="Y2236" s="39"/>
      <c r="Z2236" s="39"/>
      <c r="AA2236" s="39"/>
      <c r="AB2236" s="39"/>
      <c r="AC2236" s="39"/>
      <c r="AD2236" s="39"/>
      <c r="AE2236" s="39"/>
      <c r="AT2236" s="18" t="s">
        <v>173</v>
      </c>
      <c r="AU2236" s="18" t="s">
        <v>82</v>
      </c>
    </row>
    <row r="2237" s="2" customFormat="1">
      <c r="A2237" s="39"/>
      <c r="B2237" s="40"/>
      <c r="C2237" s="41"/>
      <c r="D2237" s="240" t="s">
        <v>1094</v>
      </c>
      <c r="E2237" s="41"/>
      <c r="F2237" s="275" t="s">
        <v>1363</v>
      </c>
      <c r="G2237" s="41"/>
      <c r="H2237" s="41"/>
      <c r="I2237" s="147"/>
      <c r="J2237" s="41"/>
      <c r="K2237" s="41"/>
      <c r="L2237" s="45"/>
      <c r="M2237" s="242"/>
      <c r="N2237" s="243"/>
      <c r="O2237" s="85"/>
      <c r="P2237" s="85"/>
      <c r="Q2237" s="85"/>
      <c r="R2237" s="85"/>
      <c r="S2237" s="85"/>
      <c r="T2237" s="86"/>
      <c r="U2237" s="39"/>
      <c r="V2237" s="39"/>
      <c r="W2237" s="39"/>
      <c r="X2237" s="39"/>
      <c r="Y2237" s="39"/>
      <c r="Z2237" s="39"/>
      <c r="AA2237" s="39"/>
      <c r="AB2237" s="39"/>
      <c r="AC2237" s="39"/>
      <c r="AD2237" s="39"/>
      <c r="AE2237" s="39"/>
      <c r="AT2237" s="18" t="s">
        <v>1094</v>
      </c>
      <c r="AU2237" s="18" t="s">
        <v>82</v>
      </c>
    </row>
    <row r="2238" s="14" customFormat="1">
      <c r="A2238" s="14"/>
      <c r="B2238" s="254"/>
      <c r="C2238" s="255"/>
      <c r="D2238" s="240" t="s">
        <v>174</v>
      </c>
      <c r="E2238" s="255"/>
      <c r="F2238" s="257" t="s">
        <v>2206</v>
      </c>
      <c r="G2238" s="255"/>
      <c r="H2238" s="258">
        <v>287.74900000000002</v>
      </c>
      <c r="I2238" s="259"/>
      <c r="J2238" s="255"/>
      <c r="K2238" s="255"/>
      <c r="L2238" s="260"/>
      <c r="M2238" s="261"/>
      <c r="N2238" s="262"/>
      <c r="O2238" s="262"/>
      <c r="P2238" s="262"/>
      <c r="Q2238" s="262"/>
      <c r="R2238" s="262"/>
      <c r="S2238" s="262"/>
      <c r="T2238" s="263"/>
      <c r="U2238" s="14"/>
      <c r="V2238" s="14"/>
      <c r="W2238" s="14"/>
      <c r="X2238" s="14"/>
      <c r="Y2238" s="14"/>
      <c r="Z2238" s="14"/>
      <c r="AA2238" s="14"/>
      <c r="AB2238" s="14"/>
      <c r="AC2238" s="14"/>
      <c r="AD2238" s="14"/>
      <c r="AE2238" s="14"/>
      <c r="AT2238" s="264" t="s">
        <v>174</v>
      </c>
      <c r="AU2238" s="264" t="s">
        <v>82</v>
      </c>
      <c r="AV2238" s="14" t="s">
        <v>82</v>
      </c>
      <c r="AW2238" s="14" t="s">
        <v>4</v>
      </c>
      <c r="AX2238" s="14" t="s">
        <v>80</v>
      </c>
      <c r="AY2238" s="264" t="s">
        <v>164</v>
      </c>
    </row>
    <row r="2239" s="2" customFormat="1" ht="21.75" customHeight="1">
      <c r="A2239" s="39"/>
      <c r="B2239" s="40"/>
      <c r="C2239" s="227" t="s">
        <v>2207</v>
      </c>
      <c r="D2239" s="227" t="s">
        <v>166</v>
      </c>
      <c r="E2239" s="228" t="s">
        <v>2208</v>
      </c>
      <c r="F2239" s="229" t="s">
        <v>2209</v>
      </c>
      <c r="G2239" s="230" t="s">
        <v>181</v>
      </c>
      <c r="H2239" s="231">
        <v>26.158999999999999</v>
      </c>
      <c r="I2239" s="232"/>
      <c r="J2239" s="233">
        <f>ROUND(I2239*H2239,2)</f>
        <v>0</v>
      </c>
      <c r="K2239" s="229" t="s">
        <v>170</v>
      </c>
      <c r="L2239" s="45"/>
      <c r="M2239" s="234" t="s">
        <v>21</v>
      </c>
      <c r="N2239" s="235" t="s">
        <v>44</v>
      </c>
      <c r="O2239" s="85"/>
      <c r="P2239" s="236">
        <f>O2239*H2239</f>
        <v>0</v>
      </c>
      <c r="Q2239" s="236">
        <v>0</v>
      </c>
      <c r="R2239" s="236">
        <f>Q2239*H2239</f>
        <v>0</v>
      </c>
      <c r="S2239" s="236">
        <v>0</v>
      </c>
      <c r="T2239" s="237">
        <f>S2239*H2239</f>
        <v>0</v>
      </c>
      <c r="U2239" s="39"/>
      <c r="V2239" s="39"/>
      <c r="W2239" s="39"/>
      <c r="X2239" s="39"/>
      <c r="Y2239" s="39"/>
      <c r="Z2239" s="39"/>
      <c r="AA2239" s="39"/>
      <c r="AB2239" s="39"/>
      <c r="AC2239" s="39"/>
      <c r="AD2239" s="39"/>
      <c r="AE2239" s="39"/>
      <c r="AR2239" s="238" t="s">
        <v>277</v>
      </c>
      <c r="AT2239" s="238" t="s">
        <v>166</v>
      </c>
      <c r="AU2239" s="238" t="s">
        <v>82</v>
      </c>
      <c r="AY2239" s="18" t="s">
        <v>164</v>
      </c>
      <c r="BE2239" s="239">
        <f>IF(N2239="základní",J2239,0)</f>
        <v>0</v>
      </c>
      <c r="BF2239" s="239">
        <f>IF(N2239="snížená",J2239,0)</f>
        <v>0</v>
      </c>
      <c r="BG2239" s="239">
        <f>IF(N2239="zákl. přenesená",J2239,0)</f>
        <v>0</v>
      </c>
      <c r="BH2239" s="239">
        <f>IF(N2239="sníž. přenesená",J2239,0)</f>
        <v>0</v>
      </c>
      <c r="BI2239" s="239">
        <f>IF(N2239="nulová",J2239,0)</f>
        <v>0</v>
      </c>
      <c r="BJ2239" s="18" t="s">
        <v>80</v>
      </c>
      <c r="BK2239" s="239">
        <f>ROUND(I2239*H2239,2)</f>
        <v>0</v>
      </c>
      <c r="BL2239" s="18" t="s">
        <v>277</v>
      </c>
      <c r="BM2239" s="238" t="s">
        <v>2210</v>
      </c>
    </row>
    <row r="2240" s="2" customFormat="1">
      <c r="A2240" s="39"/>
      <c r="B2240" s="40"/>
      <c r="C2240" s="41"/>
      <c r="D2240" s="240" t="s">
        <v>173</v>
      </c>
      <c r="E2240" s="41"/>
      <c r="F2240" s="241" t="s">
        <v>2209</v>
      </c>
      <c r="G2240" s="41"/>
      <c r="H2240" s="41"/>
      <c r="I2240" s="147"/>
      <c r="J2240" s="41"/>
      <c r="K2240" s="41"/>
      <c r="L2240" s="45"/>
      <c r="M2240" s="242"/>
      <c r="N2240" s="243"/>
      <c r="O2240" s="85"/>
      <c r="P2240" s="85"/>
      <c r="Q2240" s="85"/>
      <c r="R2240" s="85"/>
      <c r="S2240" s="85"/>
      <c r="T2240" s="86"/>
      <c r="U2240" s="39"/>
      <c r="V2240" s="39"/>
      <c r="W2240" s="39"/>
      <c r="X2240" s="39"/>
      <c r="Y2240" s="39"/>
      <c r="Z2240" s="39"/>
      <c r="AA2240" s="39"/>
      <c r="AB2240" s="39"/>
      <c r="AC2240" s="39"/>
      <c r="AD2240" s="39"/>
      <c r="AE2240" s="39"/>
      <c r="AT2240" s="18" t="s">
        <v>173</v>
      </c>
      <c r="AU2240" s="18" t="s">
        <v>82</v>
      </c>
    </row>
    <row r="2241" s="12" customFormat="1" ht="22.8" customHeight="1">
      <c r="A2241" s="12"/>
      <c r="B2241" s="211"/>
      <c r="C2241" s="212"/>
      <c r="D2241" s="213" t="s">
        <v>72</v>
      </c>
      <c r="E2241" s="225" t="s">
        <v>2211</v>
      </c>
      <c r="F2241" s="225" t="s">
        <v>2212</v>
      </c>
      <c r="G2241" s="212"/>
      <c r="H2241" s="212"/>
      <c r="I2241" s="215"/>
      <c r="J2241" s="226">
        <f>BK2241</f>
        <v>0</v>
      </c>
      <c r="K2241" s="212"/>
      <c r="L2241" s="217"/>
      <c r="M2241" s="218"/>
      <c r="N2241" s="219"/>
      <c r="O2241" s="219"/>
      <c r="P2241" s="220">
        <f>SUM(P2242:P2477)</f>
        <v>0</v>
      </c>
      <c r="Q2241" s="219"/>
      <c r="R2241" s="220">
        <f>SUM(R2242:R2477)</f>
        <v>3.9661355600000006</v>
      </c>
      <c r="S2241" s="219"/>
      <c r="T2241" s="221">
        <f>SUM(T2242:T2477)</f>
        <v>2.2075109799999999</v>
      </c>
      <c r="U2241" s="12"/>
      <c r="V2241" s="12"/>
      <c r="W2241" s="12"/>
      <c r="X2241" s="12"/>
      <c r="Y2241" s="12"/>
      <c r="Z2241" s="12"/>
      <c r="AA2241" s="12"/>
      <c r="AB2241" s="12"/>
      <c r="AC2241" s="12"/>
      <c r="AD2241" s="12"/>
      <c r="AE2241" s="12"/>
      <c r="AR2241" s="222" t="s">
        <v>82</v>
      </c>
      <c r="AT2241" s="223" t="s">
        <v>72</v>
      </c>
      <c r="AU2241" s="223" t="s">
        <v>80</v>
      </c>
      <c r="AY2241" s="222" t="s">
        <v>164</v>
      </c>
      <c r="BK2241" s="224">
        <f>SUM(BK2242:BK2477)</f>
        <v>0</v>
      </c>
    </row>
    <row r="2242" s="2" customFormat="1" ht="21.75" customHeight="1">
      <c r="A2242" s="39"/>
      <c r="B2242" s="40"/>
      <c r="C2242" s="227" t="s">
        <v>2213</v>
      </c>
      <c r="D2242" s="227" t="s">
        <v>166</v>
      </c>
      <c r="E2242" s="228" t="s">
        <v>2214</v>
      </c>
      <c r="F2242" s="229" t="s">
        <v>2215</v>
      </c>
      <c r="G2242" s="230" t="s">
        <v>229</v>
      </c>
      <c r="H2242" s="231">
        <v>2</v>
      </c>
      <c r="I2242" s="232"/>
      <c r="J2242" s="233">
        <f>ROUND(I2242*H2242,2)</f>
        <v>0</v>
      </c>
      <c r="K2242" s="229" t="s">
        <v>170</v>
      </c>
      <c r="L2242" s="45"/>
      <c r="M2242" s="234" t="s">
        <v>21</v>
      </c>
      <c r="N2242" s="235" t="s">
        <v>44</v>
      </c>
      <c r="O2242" s="85"/>
      <c r="P2242" s="236">
        <f>O2242*H2242</f>
        <v>0</v>
      </c>
      <c r="Q2242" s="236">
        <v>0</v>
      </c>
      <c r="R2242" s="236">
        <f>Q2242*H2242</f>
        <v>0</v>
      </c>
      <c r="S2242" s="236">
        <v>0.012500000000000001</v>
      </c>
      <c r="T2242" s="237">
        <f>S2242*H2242</f>
        <v>0.025000000000000001</v>
      </c>
      <c r="U2242" s="39"/>
      <c r="V2242" s="39"/>
      <c r="W2242" s="39"/>
      <c r="X2242" s="39"/>
      <c r="Y2242" s="39"/>
      <c r="Z2242" s="39"/>
      <c r="AA2242" s="39"/>
      <c r="AB2242" s="39"/>
      <c r="AC2242" s="39"/>
      <c r="AD2242" s="39"/>
      <c r="AE2242" s="39"/>
      <c r="AR2242" s="238" t="s">
        <v>277</v>
      </c>
      <c r="AT2242" s="238" t="s">
        <v>166</v>
      </c>
      <c r="AU2242" s="238" t="s">
        <v>82</v>
      </c>
      <c r="AY2242" s="18" t="s">
        <v>164</v>
      </c>
      <c r="BE2242" s="239">
        <f>IF(N2242="základní",J2242,0)</f>
        <v>0</v>
      </c>
      <c r="BF2242" s="239">
        <f>IF(N2242="snížená",J2242,0)</f>
        <v>0</v>
      </c>
      <c r="BG2242" s="239">
        <f>IF(N2242="zákl. přenesená",J2242,0)</f>
        <v>0</v>
      </c>
      <c r="BH2242" s="239">
        <f>IF(N2242="sníž. přenesená",J2242,0)</f>
        <v>0</v>
      </c>
      <c r="BI2242" s="239">
        <f>IF(N2242="nulová",J2242,0)</f>
        <v>0</v>
      </c>
      <c r="BJ2242" s="18" t="s">
        <v>80</v>
      </c>
      <c r="BK2242" s="239">
        <f>ROUND(I2242*H2242,2)</f>
        <v>0</v>
      </c>
      <c r="BL2242" s="18" t="s">
        <v>277</v>
      </c>
      <c r="BM2242" s="238" t="s">
        <v>2216</v>
      </c>
    </row>
    <row r="2243" s="2" customFormat="1">
      <c r="A2243" s="39"/>
      <c r="B2243" s="40"/>
      <c r="C2243" s="41"/>
      <c r="D2243" s="240" t="s">
        <v>173</v>
      </c>
      <c r="E2243" s="41"/>
      <c r="F2243" s="241" t="s">
        <v>2215</v>
      </c>
      <c r="G2243" s="41"/>
      <c r="H2243" s="41"/>
      <c r="I2243" s="147"/>
      <c r="J2243" s="41"/>
      <c r="K2243" s="41"/>
      <c r="L2243" s="45"/>
      <c r="M2243" s="242"/>
      <c r="N2243" s="243"/>
      <c r="O2243" s="85"/>
      <c r="P2243" s="85"/>
      <c r="Q2243" s="85"/>
      <c r="R2243" s="85"/>
      <c r="S2243" s="85"/>
      <c r="T2243" s="86"/>
      <c r="U2243" s="39"/>
      <c r="V2243" s="39"/>
      <c r="W2243" s="39"/>
      <c r="X2243" s="39"/>
      <c r="Y2243" s="39"/>
      <c r="Z2243" s="39"/>
      <c r="AA2243" s="39"/>
      <c r="AB2243" s="39"/>
      <c r="AC2243" s="39"/>
      <c r="AD2243" s="39"/>
      <c r="AE2243" s="39"/>
      <c r="AT2243" s="18" t="s">
        <v>173</v>
      </c>
      <c r="AU2243" s="18" t="s">
        <v>82</v>
      </c>
    </row>
    <row r="2244" s="14" customFormat="1">
      <c r="A2244" s="14"/>
      <c r="B2244" s="254"/>
      <c r="C2244" s="255"/>
      <c r="D2244" s="240" t="s">
        <v>174</v>
      </c>
      <c r="E2244" s="256" t="s">
        <v>21</v>
      </c>
      <c r="F2244" s="257" t="s">
        <v>2217</v>
      </c>
      <c r="G2244" s="255"/>
      <c r="H2244" s="258">
        <v>2</v>
      </c>
      <c r="I2244" s="259"/>
      <c r="J2244" s="255"/>
      <c r="K2244" s="255"/>
      <c r="L2244" s="260"/>
      <c r="M2244" s="261"/>
      <c r="N2244" s="262"/>
      <c r="O2244" s="262"/>
      <c r="P2244" s="262"/>
      <c r="Q2244" s="262"/>
      <c r="R2244" s="262"/>
      <c r="S2244" s="262"/>
      <c r="T2244" s="263"/>
      <c r="U2244" s="14"/>
      <c r="V2244" s="14"/>
      <c r="W2244" s="14"/>
      <c r="X2244" s="14"/>
      <c r="Y2244" s="14"/>
      <c r="Z2244" s="14"/>
      <c r="AA2244" s="14"/>
      <c r="AB2244" s="14"/>
      <c r="AC2244" s="14"/>
      <c r="AD2244" s="14"/>
      <c r="AE2244" s="14"/>
      <c r="AT2244" s="264" t="s">
        <v>174</v>
      </c>
      <c r="AU2244" s="264" t="s">
        <v>82</v>
      </c>
      <c r="AV2244" s="14" t="s">
        <v>82</v>
      </c>
      <c r="AW2244" s="14" t="s">
        <v>34</v>
      </c>
      <c r="AX2244" s="14" t="s">
        <v>80</v>
      </c>
      <c r="AY2244" s="264" t="s">
        <v>164</v>
      </c>
    </row>
    <row r="2245" s="2" customFormat="1" ht="16.5" customHeight="1">
      <c r="A2245" s="39"/>
      <c r="B2245" s="40"/>
      <c r="C2245" s="227" t="s">
        <v>2218</v>
      </c>
      <c r="D2245" s="227" t="s">
        <v>166</v>
      </c>
      <c r="E2245" s="228" t="s">
        <v>2219</v>
      </c>
      <c r="F2245" s="229" t="s">
        <v>2220</v>
      </c>
      <c r="G2245" s="230" t="s">
        <v>229</v>
      </c>
      <c r="H2245" s="231">
        <v>18</v>
      </c>
      <c r="I2245" s="232"/>
      <c r="J2245" s="233">
        <f>ROUND(I2245*H2245,2)</f>
        <v>0</v>
      </c>
      <c r="K2245" s="229" t="s">
        <v>170</v>
      </c>
      <c r="L2245" s="45"/>
      <c r="M2245" s="234" t="s">
        <v>21</v>
      </c>
      <c r="N2245" s="235" t="s">
        <v>44</v>
      </c>
      <c r="O2245" s="85"/>
      <c r="P2245" s="236">
        <f>O2245*H2245</f>
        <v>0</v>
      </c>
      <c r="Q2245" s="236">
        <v>0</v>
      </c>
      <c r="R2245" s="236">
        <f>Q2245*H2245</f>
        <v>0</v>
      </c>
      <c r="S2245" s="236">
        <v>0.0040000000000000001</v>
      </c>
      <c r="T2245" s="237">
        <f>S2245*H2245</f>
        <v>0.072000000000000008</v>
      </c>
      <c r="U2245" s="39"/>
      <c r="V2245" s="39"/>
      <c r="W2245" s="39"/>
      <c r="X2245" s="39"/>
      <c r="Y2245" s="39"/>
      <c r="Z2245" s="39"/>
      <c r="AA2245" s="39"/>
      <c r="AB2245" s="39"/>
      <c r="AC2245" s="39"/>
      <c r="AD2245" s="39"/>
      <c r="AE2245" s="39"/>
      <c r="AR2245" s="238" t="s">
        <v>277</v>
      </c>
      <c r="AT2245" s="238" t="s">
        <v>166</v>
      </c>
      <c r="AU2245" s="238" t="s">
        <v>82</v>
      </c>
      <c r="AY2245" s="18" t="s">
        <v>164</v>
      </c>
      <c r="BE2245" s="239">
        <f>IF(N2245="základní",J2245,0)</f>
        <v>0</v>
      </c>
      <c r="BF2245" s="239">
        <f>IF(N2245="snížená",J2245,0)</f>
        <v>0</v>
      </c>
      <c r="BG2245" s="239">
        <f>IF(N2245="zákl. přenesená",J2245,0)</f>
        <v>0</v>
      </c>
      <c r="BH2245" s="239">
        <f>IF(N2245="sníž. přenesená",J2245,0)</f>
        <v>0</v>
      </c>
      <c r="BI2245" s="239">
        <f>IF(N2245="nulová",J2245,0)</f>
        <v>0</v>
      </c>
      <c r="BJ2245" s="18" t="s">
        <v>80</v>
      </c>
      <c r="BK2245" s="239">
        <f>ROUND(I2245*H2245,2)</f>
        <v>0</v>
      </c>
      <c r="BL2245" s="18" t="s">
        <v>277</v>
      </c>
      <c r="BM2245" s="238" t="s">
        <v>2221</v>
      </c>
    </row>
    <row r="2246" s="2" customFormat="1">
      <c r="A2246" s="39"/>
      <c r="B2246" s="40"/>
      <c r="C2246" s="41"/>
      <c r="D2246" s="240" t="s">
        <v>173</v>
      </c>
      <c r="E2246" s="41"/>
      <c r="F2246" s="241" t="s">
        <v>2220</v>
      </c>
      <c r="G2246" s="41"/>
      <c r="H2246" s="41"/>
      <c r="I2246" s="147"/>
      <c r="J2246" s="41"/>
      <c r="K2246" s="41"/>
      <c r="L2246" s="45"/>
      <c r="M2246" s="242"/>
      <c r="N2246" s="243"/>
      <c r="O2246" s="85"/>
      <c r="P2246" s="85"/>
      <c r="Q2246" s="85"/>
      <c r="R2246" s="85"/>
      <c r="S2246" s="85"/>
      <c r="T2246" s="86"/>
      <c r="U2246" s="39"/>
      <c r="V2246" s="39"/>
      <c r="W2246" s="39"/>
      <c r="X2246" s="39"/>
      <c r="Y2246" s="39"/>
      <c r="Z2246" s="39"/>
      <c r="AA2246" s="39"/>
      <c r="AB2246" s="39"/>
      <c r="AC2246" s="39"/>
      <c r="AD2246" s="39"/>
      <c r="AE2246" s="39"/>
      <c r="AT2246" s="18" t="s">
        <v>173</v>
      </c>
      <c r="AU2246" s="18" t="s">
        <v>82</v>
      </c>
    </row>
    <row r="2247" s="13" customFormat="1">
      <c r="A2247" s="13"/>
      <c r="B2247" s="244"/>
      <c r="C2247" s="245"/>
      <c r="D2247" s="240" t="s">
        <v>174</v>
      </c>
      <c r="E2247" s="246" t="s">
        <v>21</v>
      </c>
      <c r="F2247" s="247" t="s">
        <v>2222</v>
      </c>
      <c r="G2247" s="245"/>
      <c r="H2247" s="246" t="s">
        <v>21</v>
      </c>
      <c r="I2247" s="248"/>
      <c r="J2247" s="245"/>
      <c r="K2247" s="245"/>
      <c r="L2247" s="249"/>
      <c r="M2247" s="250"/>
      <c r="N2247" s="251"/>
      <c r="O2247" s="251"/>
      <c r="P2247" s="251"/>
      <c r="Q2247" s="251"/>
      <c r="R2247" s="251"/>
      <c r="S2247" s="251"/>
      <c r="T2247" s="252"/>
      <c r="U2247" s="13"/>
      <c r="V2247" s="13"/>
      <c r="W2247" s="13"/>
      <c r="X2247" s="13"/>
      <c r="Y2247" s="13"/>
      <c r="Z2247" s="13"/>
      <c r="AA2247" s="13"/>
      <c r="AB2247" s="13"/>
      <c r="AC2247" s="13"/>
      <c r="AD2247" s="13"/>
      <c r="AE2247" s="13"/>
      <c r="AT2247" s="253" t="s">
        <v>174</v>
      </c>
      <c r="AU2247" s="253" t="s">
        <v>82</v>
      </c>
      <c r="AV2247" s="13" t="s">
        <v>80</v>
      </c>
      <c r="AW2247" s="13" t="s">
        <v>34</v>
      </c>
      <c r="AX2247" s="13" t="s">
        <v>73</v>
      </c>
      <c r="AY2247" s="253" t="s">
        <v>164</v>
      </c>
    </row>
    <row r="2248" s="14" customFormat="1">
      <c r="A2248" s="14"/>
      <c r="B2248" s="254"/>
      <c r="C2248" s="255"/>
      <c r="D2248" s="240" t="s">
        <v>174</v>
      </c>
      <c r="E2248" s="256" t="s">
        <v>21</v>
      </c>
      <c r="F2248" s="257" t="s">
        <v>294</v>
      </c>
      <c r="G2248" s="255"/>
      <c r="H2248" s="258">
        <v>18</v>
      </c>
      <c r="I2248" s="259"/>
      <c r="J2248" s="255"/>
      <c r="K2248" s="255"/>
      <c r="L2248" s="260"/>
      <c r="M2248" s="261"/>
      <c r="N2248" s="262"/>
      <c r="O2248" s="262"/>
      <c r="P2248" s="262"/>
      <c r="Q2248" s="262"/>
      <c r="R2248" s="262"/>
      <c r="S2248" s="262"/>
      <c r="T2248" s="263"/>
      <c r="U2248" s="14"/>
      <c r="V2248" s="14"/>
      <c r="W2248" s="14"/>
      <c r="X2248" s="14"/>
      <c r="Y2248" s="14"/>
      <c r="Z2248" s="14"/>
      <c r="AA2248" s="14"/>
      <c r="AB2248" s="14"/>
      <c r="AC2248" s="14"/>
      <c r="AD2248" s="14"/>
      <c r="AE2248" s="14"/>
      <c r="AT2248" s="264" t="s">
        <v>174</v>
      </c>
      <c r="AU2248" s="264" t="s">
        <v>82</v>
      </c>
      <c r="AV2248" s="14" t="s">
        <v>82</v>
      </c>
      <c r="AW2248" s="14" t="s">
        <v>34</v>
      </c>
      <c r="AX2248" s="14" t="s">
        <v>80</v>
      </c>
      <c r="AY2248" s="264" t="s">
        <v>164</v>
      </c>
    </row>
    <row r="2249" s="2" customFormat="1" ht="16.5" customHeight="1">
      <c r="A2249" s="39"/>
      <c r="B2249" s="40"/>
      <c r="C2249" s="227" t="s">
        <v>2223</v>
      </c>
      <c r="D2249" s="227" t="s">
        <v>166</v>
      </c>
      <c r="E2249" s="228" t="s">
        <v>2224</v>
      </c>
      <c r="F2249" s="229" t="s">
        <v>2225</v>
      </c>
      <c r="G2249" s="230" t="s">
        <v>229</v>
      </c>
      <c r="H2249" s="231">
        <v>22</v>
      </c>
      <c r="I2249" s="232"/>
      <c r="J2249" s="233">
        <f>ROUND(I2249*H2249,2)</f>
        <v>0</v>
      </c>
      <c r="K2249" s="229" t="s">
        <v>170</v>
      </c>
      <c r="L2249" s="45"/>
      <c r="M2249" s="234" t="s">
        <v>21</v>
      </c>
      <c r="N2249" s="235" t="s">
        <v>44</v>
      </c>
      <c r="O2249" s="85"/>
      <c r="P2249" s="236">
        <f>O2249*H2249</f>
        <v>0</v>
      </c>
      <c r="Q2249" s="236">
        <v>0</v>
      </c>
      <c r="R2249" s="236">
        <f>Q2249*H2249</f>
        <v>0</v>
      </c>
      <c r="S2249" s="236">
        <v>0.0050000000000000001</v>
      </c>
      <c r="T2249" s="237">
        <f>S2249*H2249</f>
        <v>0.11</v>
      </c>
      <c r="U2249" s="39"/>
      <c r="V2249" s="39"/>
      <c r="W2249" s="39"/>
      <c r="X2249" s="39"/>
      <c r="Y2249" s="39"/>
      <c r="Z2249" s="39"/>
      <c r="AA2249" s="39"/>
      <c r="AB2249" s="39"/>
      <c r="AC2249" s="39"/>
      <c r="AD2249" s="39"/>
      <c r="AE2249" s="39"/>
      <c r="AR2249" s="238" t="s">
        <v>277</v>
      </c>
      <c r="AT2249" s="238" t="s">
        <v>166</v>
      </c>
      <c r="AU2249" s="238" t="s">
        <v>82</v>
      </c>
      <c r="AY2249" s="18" t="s">
        <v>164</v>
      </c>
      <c r="BE2249" s="239">
        <f>IF(N2249="základní",J2249,0)</f>
        <v>0</v>
      </c>
      <c r="BF2249" s="239">
        <f>IF(N2249="snížená",J2249,0)</f>
        <v>0</v>
      </c>
      <c r="BG2249" s="239">
        <f>IF(N2249="zákl. přenesená",J2249,0)</f>
        <v>0</v>
      </c>
      <c r="BH2249" s="239">
        <f>IF(N2249="sníž. přenesená",J2249,0)</f>
        <v>0</v>
      </c>
      <c r="BI2249" s="239">
        <f>IF(N2249="nulová",J2249,0)</f>
        <v>0</v>
      </c>
      <c r="BJ2249" s="18" t="s">
        <v>80</v>
      </c>
      <c r="BK2249" s="239">
        <f>ROUND(I2249*H2249,2)</f>
        <v>0</v>
      </c>
      <c r="BL2249" s="18" t="s">
        <v>277</v>
      </c>
      <c r="BM2249" s="238" t="s">
        <v>2226</v>
      </c>
    </row>
    <row r="2250" s="2" customFormat="1">
      <c r="A2250" s="39"/>
      <c r="B2250" s="40"/>
      <c r="C2250" s="41"/>
      <c r="D2250" s="240" t="s">
        <v>173</v>
      </c>
      <c r="E2250" s="41"/>
      <c r="F2250" s="241" t="s">
        <v>2225</v>
      </c>
      <c r="G2250" s="41"/>
      <c r="H2250" s="41"/>
      <c r="I2250" s="147"/>
      <c r="J2250" s="41"/>
      <c r="K2250" s="41"/>
      <c r="L2250" s="45"/>
      <c r="M2250" s="242"/>
      <c r="N2250" s="243"/>
      <c r="O2250" s="85"/>
      <c r="P2250" s="85"/>
      <c r="Q2250" s="85"/>
      <c r="R2250" s="85"/>
      <c r="S2250" s="85"/>
      <c r="T2250" s="86"/>
      <c r="U2250" s="39"/>
      <c r="V2250" s="39"/>
      <c r="W2250" s="39"/>
      <c r="X2250" s="39"/>
      <c r="Y2250" s="39"/>
      <c r="Z2250" s="39"/>
      <c r="AA2250" s="39"/>
      <c r="AB2250" s="39"/>
      <c r="AC2250" s="39"/>
      <c r="AD2250" s="39"/>
      <c r="AE2250" s="39"/>
      <c r="AT2250" s="18" t="s">
        <v>173</v>
      </c>
      <c r="AU2250" s="18" t="s">
        <v>82</v>
      </c>
    </row>
    <row r="2251" s="14" customFormat="1">
      <c r="A2251" s="14"/>
      <c r="B2251" s="254"/>
      <c r="C2251" s="255"/>
      <c r="D2251" s="240" t="s">
        <v>174</v>
      </c>
      <c r="E2251" s="256" t="s">
        <v>21</v>
      </c>
      <c r="F2251" s="257" t="s">
        <v>2227</v>
      </c>
      <c r="G2251" s="255"/>
      <c r="H2251" s="258">
        <v>22</v>
      </c>
      <c r="I2251" s="259"/>
      <c r="J2251" s="255"/>
      <c r="K2251" s="255"/>
      <c r="L2251" s="260"/>
      <c r="M2251" s="261"/>
      <c r="N2251" s="262"/>
      <c r="O2251" s="262"/>
      <c r="P2251" s="262"/>
      <c r="Q2251" s="262"/>
      <c r="R2251" s="262"/>
      <c r="S2251" s="262"/>
      <c r="T2251" s="263"/>
      <c r="U2251" s="14"/>
      <c r="V2251" s="14"/>
      <c r="W2251" s="14"/>
      <c r="X2251" s="14"/>
      <c r="Y2251" s="14"/>
      <c r="Z2251" s="14"/>
      <c r="AA2251" s="14"/>
      <c r="AB2251" s="14"/>
      <c r="AC2251" s="14"/>
      <c r="AD2251" s="14"/>
      <c r="AE2251" s="14"/>
      <c r="AT2251" s="264" t="s">
        <v>174</v>
      </c>
      <c r="AU2251" s="264" t="s">
        <v>82</v>
      </c>
      <c r="AV2251" s="14" t="s">
        <v>82</v>
      </c>
      <c r="AW2251" s="14" t="s">
        <v>34</v>
      </c>
      <c r="AX2251" s="14" t="s">
        <v>80</v>
      </c>
      <c r="AY2251" s="264" t="s">
        <v>164</v>
      </c>
    </row>
    <row r="2252" s="2" customFormat="1" ht="16.5" customHeight="1">
      <c r="A2252" s="39"/>
      <c r="B2252" s="40"/>
      <c r="C2252" s="227" t="s">
        <v>2228</v>
      </c>
      <c r="D2252" s="227" t="s">
        <v>166</v>
      </c>
      <c r="E2252" s="228" t="s">
        <v>2229</v>
      </c>
      <c r="F2252" s="229" t="s">
        <v>2230</v>
      </c>
      <c r="G2252" s="230" t="s">
        <v>204</v>
      </c>
      <c r="H2252" s="231">
        <v>105.401</v>
      </c>
      <c r="I2252" s="232"/>
      <c r="J2252" s="233">
        <f>ROUND(I2252*H2252,2)</f>
        <v>0</v>
      </c>
      <c r="K2252" s="229" t="s">
        <v>170</v>
      </c>
      <c r="L2252" s="45"/>
      <c r="M2252" s="234" t="s">
        <v>21</v>
      </c>
      <c r="N2252" s="235" t="s">
        <v>44</v>
      </c>
      <c r="O2252" s="85"/>
      <c r="P2252" s="236">
        <f>O2252*H2252</f>
        <v>0</v>
      </c>
      <c r="Q2252" s="236">
        <v>0</v>
      </c>
      <c r="R2252" s="236">
        <f>Q2252*H2252</f>
        <v>0</v>
      </c>
      <c r="S2252" s="236">
        <v>0.01098</v>
      </c>
      <c r="T2252" s="237">
        <f>S2252*H2252</f>
        <v>1.1573029799999999</v>
      </c>
      <c r="U2252" s="39"/>
      <c r="V2252" s="39"/>
      <c r="W2252" s="39"/>
      <c r="X2252" s="39"/>
      <c r="Y2252" s="39"/>
      <c r="Z2252" s="39"/>
      <c r="AA2252" s="39"/>
      <c r="AB2252" s="39"/>
      <c r="AC2252" s="39"/>
      <c r="AD2252" s="39"/>
      <c r="AE2252" s="39"/>
      <c r="AR2252" s="238" t="s">
        <v>277</v>
      </c>
      <c r="AT2252" s="238" t="s">
        <v>166</v>
      </c>
      <c r="AU2252" s="238" t="s">
        <v>82</v>
      </c>
      <c r="AY2252" s="18" t="s">
        <v>164</v>
      </c>
      <c r="BE2252" s="239">
        <f>IF(N2252="základní",J2252,0)</f>
        <v>0</v>
      </c>
      <c r="BF2252" s="239">
        <f>IF(N2252="snížená",J2252,0)</f>
        <v>0</v>
      </c>
      <c r="BG2252" s="239">
        <f>IF(N2252="zákl. přenesená",J2252,0)</f>
        <v>0</v>
      </c>
      <c r="BH2252" s="239">
        <f>IF(N2252="sníž. přenesená",J2252,0)</f>
        <v>0</v>
      </c>
      <c r="BI2252" s="239">
        <f>IF(N2252="nulová",J2252,0)</f>
        <v>0</v>
      </c>
      <c r="BJ2252" s="18" t="s">
        <v>80</v>
      </c>
      <c r="BK2252" s="239">
        <f>ROUND(I2252*H2252,2)</f>
        <v>0</v>
      </c>
      <c r="BL2252" s="18" t="s">
        <v>277</v>
      </c>
      <c r="BM2252" s="238" t="s">
        <v>2231</v>
      </c>
    </row>
    <row r="2253" s="2" customFormat="1">
      <c r="A2253" s="39"/>
      <c r="B2253" s="40"/>
      <c r="C2253" s="41"/>
      <c r="D2253" s="240" t="s">
        <v>173</v>
      </c>
      <c r="E2253" s="41"/>
      <c r="F2253" s="241" t="s">
        <v>2230</v>
      </c>
      <c r="G2253" s="41"/>
      <c r="H2253" s="41"/>
      <c r="I2253" s="147"/>
      <c r="J2253" s="41"/>
      <c r="K2253" s="41"/>
      <c r="L2253" s="45"/>
      <c r="M2253" s="242"/>
      <c r="N2253" s="243"/>
      <c r="O2253" s="85"/>
      <c r="P2253" s="85"/>
      <c r="Q2253" s="85"/>
      <c r="R2253" s="85"/>
      <c r="S2253" s="85"/>
      <c r="T2253" s="86"/>
      <c r="U2253" s="39"/>
      <c r="V2253" s="39"/>
      <c r="W2253" s="39"/>
      <c r="X2253" s="39"/>
      <c r="Y2253" s="39"/>
      <c r="Z2253" s="39"/>
      <c r="AA2253" s="39"/>
      <c r="AB2253" s="39"/>
      <c r="AC2253" s="39"/>
      <c r="AD2253" s="39"/>
      <c r="AE2253" s="39"/>
      <c r="AT2253" s="18" t="s">
        <v>173</v>
      </c>
      <c r="AU2253" s="18" t="s">
        <v>82</v>
      </c>
    </row>
    <row r="2254" s="13" customFormat="1">
      <c r="A2254" s="13"/>
      <c r="B2254" s="244"/>
      <c r="C2254" s="245"/>
      <c r="D2254" s="240" t="s">
        <v>174</v>
      </c>
      <c r="E2254" s="246" t="s">
        <v>21</v>
      </c>
      <c r="F2254" s="247" t="s">
        <v>686</v>
      </c>
      <c r="G2254" s="245"/>
      <c r="H2254" s="246" t="s">
        <v>21</v>
      </c>
      <c r="I2254" s="248"/>
      <c r="J2254" s="245"/>
      <c r="K2254" s="245"/>
      <c r="L2254" s="249"/>
      <c r="M2254" s="250"/>
      <c r="N2254" s="251"/>
      <c r="O2254" s="251"/>
      <c r="P2254" s="251"/>
      <c r="Q2254" s="251"/>
      <c r="R2254" s="251"/>
      <c r="S2254" s="251"/>
      <c r="T2254" s="252"/>
      <c r="U2254" s="13"/>
      <c r="V2254" s="13"/>
      <c r="W2254" s="13"/>
      <c r="X2254" s="13"/>
      <c r="Y2254" s="13"/>
      <c r="Z2254" s="13"/>
      <c r="AA2254" s="13"/>
      <c r="AB2254" s="13"/>
      <c r="AC2254" s="13"/>
      <c r="AD2254" s="13"/>
      <c r="AE2254" s="13"/>
      <c r="AT2254" s="253" t="s">
        <v>174</v>
      </c>
      <c r="AU2254" s="253" t="s">
        <v>82</v>
      </c>
      <c r="AV2254" s="13" t="s">
        <v>80</v>
      </c>
      <c r="AW2254" s="13" t="s">
        <v>34</v>
      </c>
      <c r="AX2254" s="13" t="s">
        <v>73</v>
      </c>
      <c r="AY2254" s="253" t="s">
        <v>164</v>
      </c>
    </row>
    <row r="2255" s="13" customFormat="1">
      <c r="A2255" s="13"/>
      <c r="B2255" s="244"/>
      <c r="C2255" s="245"/>
      <c r="D2255" s="240" t="s">
        <v>174</v>
      </c>
      <c r="E2255" s="246" t="s">
        <v>21</v>
      </c>
      <c r="F2255" s="247" t="s">
        <v>687</v>
      </c>
      <c r="G2255" s="245"/>
      <c r="H2255" s="246" t="s">
        <v>21</v>
      </c>
      <c r="I2255" s="248"/>
      <c r="J2255" s="245"/>
      <c r="K2255" s="245"/>
      <c r="L2255" s="249"/>
      <c r="M2255" s="250"/>
      <c r="N2255" s="251"/>
      <c r="O2255" s="251"/>
      <c r="P2255" s="251"/>
      <c r="Q2255" s="251"/>
      <c r="R2255" s="251"/>
      <c r="S2255" s="251"/>
      <c r="T2255" s="252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T2255" s="253" t="s">
        <v>174</v>
      </c>
      <c r="AU2255" s="253" t="s">
        <v>82</v>
      </c>
      <c r="AV2255" s="13" t="s">
        <v>80</v>
      </c>
      <c r="AW2255" s="13" t="s">
        <v>34</v>
      </c>
      <c r="AX2255" s="13" t="s">
        <v>73</v>
      </c>
      <c r="AY2255" s="253" t="s">
        <v>164</v>
      </c>
    </row>
    <row r="2256" s="13" customFormat="1">
      <c r="A2256" s="13"/>
      <c r="B2256" s="244"/>
      <c r="C2256" s="245"/>
      <c r="D2256" s="240" t="s">
        <v>174</v>
      </c>
      <c r="E2256" s="246" t="s">
        <v>21</v>
      </c>
      <c r="F2256" s="247" t="s">
        <v>220</v>
      </c>
      <c r="G2256" s="245"/>
      <c r="H2256" s="246" t="s">
        <v>21</v>
      </c>
      <c r="I2256" s="248"/>
      <c r="J2256" s="245"/>
      <c r="K2256" s="245"/>
      <c r="L2256" s="249"/>
      <c r="M2256" s="250"/>
      <c r="N2256" s="251"/>
      <c r="O2256" s="251"/>
      <c r="P2256" s="251"/>
      <c r="Q2256" s="251"/>
      <c r="R2256" s="251"/>
      <c r="S2256" s="251"/>
      <c r="T2256" s="252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T2256" s="253" t="s">
        <v>174</v>
      </c>
      <c r="AU2256" s="253" t="s">
        <v>82</v>
      </c>
      <c r="AV2256" s="13" t="s">
        <v>80</v>
      </c>
      <c r="AW2256" s="13" t="s">
        <v>34</v>
      </c>
      <c r="AX2256" s="13" t="s">
        <v>73</v>
      </c>
      <c r="AY2256" s="253" t="s">
        <v>164</v>
      </c>
    </row>
    <row r="2257" s="13" customFormat="1">
      <c r="A2257" s="13"/>
      <c r="B2257" s="244"/>
      <c r="C2257" s="245"/>
      <c r="D2257" s="240" t="s">
        <v>174</v>
      </c>
      <c r="E2257" s="246" t="s">
        <v>21</v>
      </c>
      <c r="F2257" s="247" t="s">
        <v>649</v>
      </c>
      <c r="G2257" s="245"/>
      <c r="H2257" s="246" t="s">
        <v>21</v>
      </c>
      <c r="I2257" s="248"/>
      <c r="J2257" s="245"/>
      <c r="K2257" s="245"/>
      <c r="L2257" s="249"/>
      <c r="M2257" s="250"/>
      <c r="N2257" s="251"/>
      <c r="O2257" s="251"/>
      <c r="P2257" s="251"/>
      <c r="Q2257" s="251"/>
      <c r="R2257" s="251"/>
      <c r="S2257" s="251"/>
      <c r="T2257" s="252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T2257" s="253" t="s">
        <v>174</v>
      </c>
      <c r="AU2257" s="253" t="s">
        <v>82</v>
      </c>
      <c r="AV2257" s="13" t="s">
        <v>80</v>
      </c>
      <c r="AW2257" s="13" t="s">
        <v>34</v>
      </c>
      <c r="AX2257" s="13" t="s">
        <v>73</v>
      </c>
      <c r="AY2257" s="253" t="s">
        <v>164</v>
      </c>
    </row>
    <row r="2258" s="14" customFormat="1">
      <c r="A2258" s="14"/>
      <c r="B2258" s="254"/>
      <c r="C2258" s="255"/>
      <c r="D2258" s="240" t="s">
        <v>174</v>
      </c>
      <c r="E2258" s="256" t="s">
        <v>21</v>
      </c>
      <c r="F2258" s="257" t="s">
        <v>688</v>
      </c>
      <c r="G2258" s="255"/>
      <c r="H2258" s="258">
        <v>19</v>
      </c>
      <c r="I2258" s="259"/>
      <c r="J2258" s="255"/>
      <c r="K2258" s="255"/>
      <c r="L2258" s="260"/>
      <c r="M2258" s="261"/>
      <c r="N2258" s="262"/>
      <c r="O2258" s="262"/>
      <c r="P2258" s="262"/>
      <c r="Q2258" s="262"/>
      <c r="R2258" s="262"/>
      <c r="S2258" s="262"/>
      <c r="T2258" s="263"/>
      <c r="U2258" s="14"/>
      <c r="V2258" s="14"/>
      <c r="W2258" s="14"/>
      <c r="X2258" s="14"/>
      <c r="Y2258" s="14"/>
      <c r="Z2258" s="14"/>
      <c r="AA2258" s="14"/>
      <c r="AB2258" s="14"/>
      <c r="AC2258" s="14"/>
      <c r="AD2258" s="14"/>
      <c r="AE2258" s="14"/>
      <c r="AT2258" s="264" t="s">
        <v>174</v>
      </c>
      <c r="AU2258" s="264" t="s">
        <v>82</v>
      </c>
      <c r="AV2258" s="14" t="s">
        <v>82</v>
      </c>
      <c r="AW2258" s="14" t="s">
        <v>34</v>
      </c>
      <c r="AX2258" s="14" t="s">
        <v>73</v>
      </c>
      <c r="AY2258" s="264" t="s">
        <v>164</v>
      </c>
    </row>
    <row r="2259" s="13" customFormat="1">
      <c r="A2259" s="13"/>
      <c r="B2259" s="244"/>
      <c r="C2259" s="245"/>
      <c r="D2259" s="240" t="s">
        <v>174</v>
      </c>
      <c r="E2259" s="246" t="s">
        <v>21</v>
      </c>
      <c r="F2259" s="247" t="s">
        <v>651</v>
      </c>
      <c r="G2259" s="245"/>
      <c r="H2259" s="246" t="s">
        <v>21</v>
      </c>
      <c r="I2259" s="248"/>
      <c r="J2259" s="245"/>
      <c r="K2259" s="245"/>
      <c r="L2259" s="249"/>
      <c r="M2259" s="250"/>
      <c r="N2259" s="251"/>
      <c r="O2259" s="251"/>
      <c r="P2259" s="251"/>
      <c r="Q2259" s="251"/>
      <c r="R2259" s="251"/>
      <c r="S2259" s="251"/>
      <c r="T2259" s="252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T2259" s="253" t="s">
        <v>174</v>
      </c>
      <c r="AU2259" s="253" t="s">
        <v>82</v>
      </c>
      <c r="AV2259" s="13" t="s">
        <v>80</v>
      </c>
      <c r="AW2259" s="13" t="s">
        <v>34</v>
      </c>
      <c r="AX2259" s="13" t="s">
        <v>73</v>
      </c>
      <c r="AY2259" s="253" t="s">
        <v>164</v>
      </c>
    </row>
    <row r="2260" s="14" customFormat="1">
      <c r="A2260" s="14"/>
      <c r="B2260" s="254"/>
      <c r="C2260" s="255"/>
      <c r="D2260" s="240" t="s">
        <v>174</v>
      </c>
      <c r="E2260" s="256" t="s">
        <v>21</v>
      </c>
      <c r="F2260" s="257" t="s">
        <v>689</v>
      </c>
      <c r="G2260" s="255"/>
      <c r="H2260" s="258">
        <v>20.699999999999999</v>
      </c>
      <c r="I2260" s="259"/>
      <c r="J2260" s="255"/>
      <c r="K2260" s="255"/>
      <c r="L2260" s="260"/>
      <c r="M2260" s="261"/>
      <c r="N2260" s="262"/>
      <c r="O2260" s="262"/>
      <c r="P2260" s="262"/>
      <c r="Q2260" s="262"/>
      <c r="R2260" s="262"/>
      <c r="S2260" s="262"/>
      <c r="T2260" s="263"/>
      <c r="U2260" s="14"/>
      <c r="V2260" s="14"/>
      <c r="W2260" s="14"/>
      <c r="X2260" s="14"/>
      <c r="Y2260" s="14"/>
      <c r="Z2260" s="14"/>
      <c r="AA2260" s="14"/>
      <c r="AB2260" s="14"/>
      <c r="AC2260" s="14"/>
      <c r="AD2260" s="14"/>
      <c r="AE2260" s="14"/>
      <c r="AT2260" s="264" t="s">
        <v>174</v>
      </c>
      <c r="AU2260" s="264" t="s">
        <v>82</v>
      </c>
      <c r="AV2260" s="14" t="s">
        <v>82</v>
      </c>
      <c r="AW2260" s="14" t="s">
        <v>34</v>
      </c>
      <c r="AX2260" s="14" t="s">
        <v>73</v>
      </c>
      <c r="AY2260" s="264" t="s">
        <v>164</v>
      </c>
    </row>
    <row r="2261" s="14" customFormat="1">
      <c r="A2261" s="14"/>
      <c r="B2261" s="254"/>
      <c r="C2261" s="255"/>
      <c r="D2261" s="240" t="s">
        <v>174</v>
      </c>
      <c r="E2261" s="256" t="s">
        <v>21</v>
      </c>
      <c r="F2261" s="257" t="s">
        <v>690</v>
      </c>
      <c r="G2261" s="255"/>
      <c r="H2261" s="258">
        <v>5.5250000000000004</v>
      </c>
      <c r="I2261" s="259"/>
      <c r="J2261" s="255"/>
      <c r="K2261" s="255"/>
      <c r="L2261" s="260"/>
      <c r="M2261" s="261"/>
      <c r="N2261" s="262"/>
      <c r="O2261" s="262"/>
      <c r="P2261" s="262"/>
      <c r="Q2261" s="262"/>
      <c r="R2261" s="262"/>
      <c r="S2261" s="262"/>
      <c r="T2261" s="263"/>
      <c r="U2261" s="14"/>
      <c r="V2261" s="14"/>
      <c r="W2261" s="14"/>
      <c r="X2261" s="14"/>
      <c r="Y2261" s="14"/>
      <c r="Z2261" s="14"/>
      <c r="AA2261" s="14"/>
      <c r="AB2261" s="14"/>
      <c r="AC2261" s="14"/>
      <c r="AD2261" s="14"/>
      <c r="AE2261" s="14"/>
      <c r="AT2261" s="264" t="s">
        <v>174</v>
      </c>
      <c r="AU2261" s="264" t="s">
        <v>82</v>
      </c>
      <c r="AV2261" s="14" t="s">
        <v>82</v>
      </c>
      <c r="AW2261" s="14" t="s">
        <v>34</v>
      </c>
      <c r="AX2261" s="14" t="s">
        <v>73</v>
      </c>
      <c r="AY2261" s="264" t="s">
        <v>164</v>
      </c>
    </row>
    <row r="2262" s="13" customFormat="1">
      <c r="A2262" s="13"/>
      <c r="B2262" s="244"/>
      <c r="C2262" s="245"/>
      <c r="D2262" s="240" t="s">
        <v>174</v>
      </c>
      <c r="E2262" s="246" t="s">
        <v>21</v>
      </c>
      <c r="F2262" s="247" t="s">
        <v>653</v>
      </c>
      <c r="G2262" s="245"/>
      <c r="H2262" s="246" t="s">
        <v>21</v>
      </c>
      <c r="I2262" s="248"/>
      <c r="J2262" s="245"/>
      <c r="K2262" s="245"/>
      <c r="L2262" s="249"/>
      <c r="M2262" s="250"/>
      <c r="N2262" s="251"/>
      <c r="O2262" s="251"/>
      <c r="P2262" s="251"/>
      <c r="Q2262" s="251"/>
      <c r="R2262" s="251"/>
      <c r="S2262" s="251"/>
      <c r="T2262" s="252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T2262" s="253" t="s">
        <v>174</v>
      </c>
      <c r="AU2262" s="253" t="s">
        <v>82</v>
      </c>
      <c r="AV2262" s="13" t="s">
        <v>80</v>
      </c>
      <c r="AW2262" s="13" t="s">
        <v>34</v>
      </c>
      <c r="AX2262" s="13" t="s">
        <v>73</v>
      </c>
      <c r="AY2262" s="253" t="s">
        <v>164</v>
      </c>
    </row>
    <row r="2263" s="14" customFormat="1">
      <c r="A2263" s="14"/>
      <c r="B2263" s="254"/>
      <c r="C2263" s="255"/>
      <c r="D2263" s="240" t="s">
        <v>174</v>
      </c>
      <c r="E2263" s="256" t="s">
        <v>21</v>
      </c>
      <c r="F2263" s="257" t="s">
        <v>691</v>
      </c>
      <c r="G2263" s="255"/>
      <c r="H2263" s="258">
        <v>11.15</v>
      </c>
      <c r="I2263" s="259"/>
      <c r="J2263" s="255"/>
      <c r="K2263" s="255"/>
      <c r="L2263" s="260"/>
      <c r="M2263" s="261"/>
      <c r="N2263" s="262"/>
      <c r="O2263" s="262"/>
      <c r="P2263" s="262"/>
      <c r="Q2263" s="262"/>
      <c r="R2263" s="262"/>
      <c r="S2263" s="262"/>
      <c r="T2263" s="263"/>
      <c r="U2263" s="14"/>
      <c r="V2263" s="14"/>
      <c r="W2263" s="14"/>
      <c r="X2263" s="14"/>
      <c r="Y2263" s="14"/>
      <c r="Z2263" s="14"/>
      <c r="AA2263" s="14"/>
      <c r="AB2263" s="14"/>
      <c r="AC2263" s="14"/>
      <c r="AD2263" s="14"/>
      <c r="AE2263" s="14"/>
      <c r="AT2263" s="264" t="s">
        <v>174</v>
      </c>
      <c r="AU2263" s="264" t="s">
        <v>82</v>
      </c>
      <c r="AV2263" s="14" t="s">
        <v>82</v>
      </c>
      <c r="AW2263" s="14" t="s">
        <v>34</v>
      </c>
      <c r="AX2263" s="14" t="s">
        <v>73</v>
      </c>
      <c r="AY2263" s="264" t="s">
        <v>164</v>
      </c>
    </row>
    <row r="2264" s="14" customFormat="1">
      <c r="A2264" s="14"/>
      <c r="B2264" s="254"/>
      <c r="C2264" s="255"/>
      <c r="D2264" s="240" t="s">
        <v>174</v>
      </c>
      <c r="E2264" s="256" t="s">
        <v>21</v>
      </c>
      <c r="F2264" s="257" t="s">
        <v>692</v>
      </c>
      <c r="G2264" s="255"/>
      <c r="H2264" s="258">
        <v>18.937999999999999</v>
      </c>
      <c r="I2264" s="259"/>
      <c r="J2264" s="255"/>
      <c r="K2264" s="255"/>
      <c r="L2264" s="260"/>
      <c r="M2264" s="261"/>
      <c r="N2264" s="262"/>
      <c r="O2264" s="262"/>
      <c r="P2264" s="262"/>
      <c r="Q2264" s="262"/>
      <c r="R2264" s="262"/>
      <c r="S2264" s="262"/>
      <c r="T2264" s="263"/>
      <c r="U2264" s="14"/>
      <c r="V2264" s="14"/>
      <c r="W2264" s="14"/>
      <c r="X2264" s="14"/>
      <c r="Y2264" s="14"/>
      <c r="Z2264" s="14"/>
      <c r="AA2264" s="14"/>
      <c r="AB2264" s="14"/>
      <c r="AC2264" s="14"/>
      <c r="AD2264" s="14"/>
      <c r="AE2264" s="14"/>
      <c r="AT2264" s="264" t="s">
        <v>174</v>
      </c>
      <c r="AU2264" s="264" t="s">
        <v>82</v>
      </c>
      <c r="AV2264" s="14" t="s">
        <v>82</v>
      </c>
      <c r="AW2264" s="14" t="s">
        <v>34</v>
      </c>
      <c r="AX2264" s="14" t="s">
        <v>73</v>
      </c>
      <c r="AY2264" s="264" t="s">
        <v>164</v>
      </c>
    </row>
    <row r="2265" s="13" customFormat="1">
      <c r="A2265" s="13"/>
      <c r="B2265" s="244"/>
      <c r="C2265" s="245"/>
      <c r="D2265" s="240" t="s">
        <v>174</v>
      </c>
      <c r="E2265" s="246" t="s">
        <v>21</v>
      </c>
      <c r="F2265" s="247" t="s">
        <v>655</v>
      </c>
      <c r="G2265" s="245"/>
      <c r="H2265" s="246" t="s">
        <v>21</v>
      </c>
      <c r="I2265" s="248"/>
      <c r="J2265" s="245"/>
      <c r="K2265" s="245"/>
      <c r="L2265" s="249"/>
      <c r="M2265" s="250"/>
      <c r="N2265" s="251"/>
      <c r="O2265" s="251"/>
      <c r="P2265" s="251"/>
      <c r="Q2265" s="251"/>
      <c r="R2265" s="251"/>
      <c r="S2265" s="251"/>
      <c r="T2265" s="252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T2265" s="253" t="s">
        <v>174</v>
      </c>
      <c r="AU2265" s="253" t="s">
        <v>82</v>
      </c>
      <c r="AV2265" s="13" t="s">
        <v>80</v>
      </c>
      <c r="AW2265" s="13" t="s">
        <v>34</v>
      </c>
      <c r="AX2265" s="13" t="s">
        <v>73</v>
      </c>
      <c r="AY2265" s="253" t="s">
        <v>164</v>
      </c>
    </row>
    <row r="2266" s="14" customFormat="1">
      <c r="A2266" s="14"/>
      <c r="B2266" s="254"/>
      <c r="C2266" s="255"/>
      <c r="D2266" s="240" t="s">
        <v>174</v>
      </c>
      <c r="E2266" s="256" t="s">
        <v>21</v>
      </c>
      <c r="F2266" s="257" t="s">
        <v>691</v>
      </c>
      <c r="G2266" s="255"/>
      <c r="H2266" s="258">
        <v>11.15</v>
      </c>
      <c r="I2266" s="259"/>
      <c r="J2266" s="255"/>
      <c r="K2266" s="255"/>
      <c r="L2266" s="260"/>
      <c r="M2266" s="261"/>
      <c r="N2266" s="262"/>
      <c r="O2266" s="262"/>
      <c r="P2266" s="262"/>
      <c r="Q2266" s="262"/>
      <c r="R2266" s="262"/>
      <c r="S2266" s="262"/>
      <c r="T2266" s="263"/>
      <c r="U2266" s="14"/>
      <c r="V2266" s="14"/>
      <c r="W2266" s="14"/>
      <c r="X2266" s="14"/>
      <c r="Y2266" s="14"/>
      <c r="Z2266" s="14"/>
      <c r="AA2266" s="14"/>
      <c r="AB2266" s="14"/>
      <c r="AC2266" s="14"/>
      <c r="AD2266" s="14"/>
      <c r="AE2266" s="14"/>
      <c r="AT2266" s="264" t="s">
        <v>174</v>
      </c>
      <c r="AU2266" s="264" t="s">
        <v>82</v>
      </c>
      <c r="AV2266" s="14" t="s">
        <v>82</v>
      </c>
      <c r="AW2266" s="14" t="s">
        <v>34</v>
      </c>
      <c r="AX2266" s="14" t="s">
        <v>73</v>
      </c>
      <c r="AY2266" s="264" t="s">
        <v>164</v>
      </c>
    </row>
    <row r="2267" s="14" customFormat="1">
      <c r="A2267" s="14"/>
      <c r="B2267" s="254"/>
      <c r="C2267" s="255"/>
      <c r="D2267" s="240" t="s">
        <v>174</v>
      </c>
      <c r="E2267" s="256" t="s">
        <v>21</v>
      </c>
      <c r="F2267" s="257" t="s">
        <v>692</v>
      </c>
      <c r="G2267" s="255"/>
      <c r="H2267" s="258">
        <v>18.937999999999999</v>
      </c>
      <c r="I2267" s="259"/>
      <c r="J2267" s="255"/>
      <c r="K2267" s="255"/>
      <c r="L2267" s="260"/>
      <c r="M2267" s="261"/>
      <c r="N2267" s="262"/>
      <c r="O2267" s="262"/>
      <c r="P2267" s="262"/>
      <c r="Q2267" s="262"/>
      <c r="R2267" s="262"/>
      <c r="S2267" s="262"/>
      <c r="T2267" s="263"/>
      <c r="U2267" s="14"/>
      <c r="V2267" s="14"/>
      <c r="W2267" s="14"/>
      <c r="X2267" s="14"/>
      <c r="Y2267" s="14"/>
      <c r="Z2267" s="14"/>
      <c r="AA2267" s="14"/>
      <c r="AB2267" s="14"/>
      <c r="AC2267" s="14"/>
      <c r="AD2267" s="14"/>
      <c r="AE2267" s="14"/>
      <c r="AT2267" s="264" t="s">
        <v>174</v>
      </c>
      <c r="AU2267" s="264" t="s">
        <v>82</v>
      </c>
      <c r="AV2267" s="14" t="s">
        <v>82</v>
      </c>
      <c r="AW2267" s="14" t="s">
        <v>34</v>
      </c>
      <c r="AX2267" s="14" t="s">
        <v>73</v>
      </c>
      <c r="AY2267" s="264" t="s">
        <v>164</v>
      </c>
    </row>
    <row r="2268" s="15" customFormat="1">
      <c r="A2268" s="15"/>
      <c r="B2268" s="276"/>
      <c r="C2268" s="277"/>
      <c r="D2268" s="240" t="s">
        <v>174</v>
      </c>
      <c r="E2268" s="278" t="s">
        <v>21</v>
      </c>
      <c r="F2268" s="279" t="s">
        <v>225</v>
      </c>
      <c r="G2268" s="277"/>
      <c r="H2268" s="280">
        <v>105.401</v>
      </c>
      <c r="I2268" s="281"/>
      <c r="J2268" s="277"/>
      <c r="K2268" s="277"/>
      <c r="L2268" s="282"/>
      <c r="M2268" s="283"/>
      <c r="N2268" s="284"/>
      <c r="O2268" s="284"/>
      <c r="P2268" s="284"/>
      <c r="Q2268" s="284"/>
      <c r="R2268" s="284"/>
      <c r="S2268" s="284"/>
      <c r="T2268" s="285"/>
      <c r="U2268" s="15"/>
      <c r="V2268" s="15"/>
      <c r="W2268" s="15"/>
      <c r="X2268" s="15"/>
      <c r="Y2268" s="15"/>
      <c r="Z2268" s="15"/>
      <c r="AA2268" s="15"/>
      <c r="AB2268" s="15"/>
      <c r="AC2268" s="15"/>
      <c r="AD2268" s="15"/>
      <c r="AE2268" s="15"/>
      <c r="AT2268" s="286" t="s">
        <v>174</v>
      </c>
      <c r="AU2268" s="286" t="s">
        <v>82</v>
      </c>
      <c r="AV2268" s="15" t="s">
        <v>171</v>
      </c>
      <c r="AW2268" s="15" t="s">
        <v>34</v>
      </c>
      <c r="AX2268" s="15" t="s">
        <v>80</v>
      </c>
      <c r="AY2268" s="286" t="s">
        <v>164</v>
      </c>
    </row>
    <row r="2269" s="2" customFormat="1" ht="16.5" customHeight="1">
      <c r="A2269" s="39"/>
      <c r="B2269" s="40"/>
      <c r="C2269" s="227" t="s">
        <v>2232</v>
      </c>
      <c r="D2269" s="227" t="s">
        <v>166</v>
      </c>
      <c r="E2269" s="228" t="s">
        <v>2233</v>
      </c>
      <c r="F2269" s="229" t="s">
        <v>2234</v>
      </c>
      <c r="G2269" s="230" t="s">
        <v>204</v>
      </c>
      <c r="H2269" s="231">
        <v>105.401</v>
      </c>
      <c r="I2269" s="232"/>
      <c r="J2269" s="233">
        <f>ROUND(I2269*H2269,2)</f>
        <v>0</v>
      </c>
      <c r="K2269" s="229" t="s">
        <v>170</v>
      </c>
      <c r="L2269" s="45"/>
      <c r="M2269" s="234" t="s">
        <v>21</v>
      </c>
      <c r="N2269" s="235" t="s">
        <v>44</v>
      </c>
      <c r="O2269" s="85"/>
      <c r="P2269" s="236">
        <f>O2269*H2269</f>
        <v>0</v>
      </c>
      <c r="Q2269" s="236">
        <v>0</v>
      </c>
      <c r="R2269" s="236">
        <f>Q2269*H2269</f>
        <v>0</v>
      </c>
      <c r="S2269" s="236">
        <v>0.0080000000000000002</v>
      </c>
      <c r="T2269" s="237">
        <f>S2269*H2269</f>
        <v>0.84320799999999996</v>
      </c>
      <c r="U2269" s="39"/>
      <c r="V2269" s="39"/>
      <c r="W2269" s="39"/>
      <c r="X2269" s="39"/>
      <c r="Y2269" s="39"/>
      <c r="Z2269" s="39"/>
      <c r="AA2269" s="39"/>
      <c r="AB2269" s="39"/>
      <c r="AC2269" s="39"/>
      <c r="AD2269" s="39"/>
      <c r="AE2269" s="39"/>
      <c r="AR2269" s="238" t="s">
        <v>277</v>
      </c>
      <c r="AT2269" s="238" t="s">
        <v>166</v>
      </c>
      <c r="AU2269" s="238" t="s">
        <v>82</v>
      </c>
      <c r="AY2269" s="18" t="s">
        <v>164</v>
      </c>
      <c r="BE2269" s="239">
        <f>IF(N2269="základní",J2269,0)</f>
        <v>0</v>
      </c>
      <c r="BF2269" s="239">
        <f>IF(N2269="snížená",J2269,0)</f>
        <v>0</v>
      </c>
      <c r="BG2269" s="239">
        <f>IF(N2269="zákl. přenesená",J2269,0)</f>
        <v>0</v>
      </c>
      <c r="BH2269" s="239">
        <f>IF(N2269="sníž. přenesená",J2269,0)</f>
        <v>0</v>
      </c>
      <c r="BI2269" s="239">
        <f>IF(N2269="nulová",J2269,0)</f>
        <v>0</v>
      </c>
      <c r="BJ2269" s="18" t="s">
        <v>80</v>
      </c>
      <c r="BK2269" s="239">
        <f>ROUND(I2269*H2269,2)</f>
        <v>0</v>
      </c>
      <c r="BL2269" s="18" t="s">
        <v>277</v>
      </c>
      <c r="BM2269" s="238" t="s">
        <v>2235</v>
      </c>
    </row>
    <row r="2270" s="2" customFormat="1">
      <c r="A2270" s="39"/>
      <c r="B2270" s="40"/>
      <c r="C2270" s="41"/>
      <c r="D2270" s="240" t="s">
        <v>173</v>
      </c>
      <c r="E2270" s="41"/>
      <c r="F2270" s="241" t="s">
        <v>2234</v>
      </c>
      <c r="G2270" s="41"/>
      <c r="H2270" s="41"/>
      <c r="I2270" s="147"/>
      <c r="J2270" s="41"/>
      <c r="K2270" s="41"/>
      <c r="L2270" s="45"/>
      <c r="M2270" s="242"/>
      <c r="N2270" s="243"/>
      <c r="O2270" s="85"/>
      <c r="P2270" s="85"/>
      <c r="Q2270" s="85"/>
      <c r="R2270" s="85"/>
      <c r="S2270" s="85"/>
      <c r="T2270" s="86"/>
      <c r="U2270" s="39"/>
      <c r="V2270" s="39"/>
      <c r="W2270" s="39"/>
      <c r="X2270" s="39"/>
      <c r="Y2270" s="39"/>
      <c r="Z2270" s="39"/>
      <c r="AA2270" s="39"/>
      <c r="AB2270" s="39"/>
      <c r="AC2270" s="39"/>
      <c r="AD2270" s="39"/>
      <c r="AE2270" s="39"/>
      <c r="AT2270" s="18" t="s">
        <v>173</v>
      </c>
      <c r="AU2270" s="18" t="s">
        <v>82</v>
      </c>
    </row>
    <row r="2271" s="2" customFormat="1" ht="16.5" customHeight="1">
      <c r="A2271" s="39"/>
      <c r="B2271" s="40"/>
      <c r="C2271" s="227" t="s">
        <v>2236</v>
      </c>
      <c r="D2271" s="227" t="s">
        <v>166</v>
      </c>
      <c r="E2271" s="228" t="s">
        <v>1348</v>
      </c>
      <c r="F2271" s="229" t="s">
        <v>1349</v>
      </c>
      <c r="G2271" s="230" t="s">
        <v>181</v>
      </c>
      <c r="H2271" s="231">
        <v>2.2080000000000002</v>
      </c>
      <c r="I2271" s="232"/>
      <c r="J2271" s="233">
        <f>ROUND(I2271*H2271,2)</f>
        <v>0</v>
      </c>
      <c r="K2271" s="229" t="s">
        <v>170</v>
      </c>
      <c r="L2271" s="45"/>
      <c r="M2271" s="234" t="s">
        <v>21</v>
      </c>
      <c r="N2271" s="235" t="s">
        <v>44</v>
      </c>
      <c r="O2271" s="85"/>
      <c r="P2271" s="236">
        <f>O2271*H2271</f>
        <v>0</v>
      </c>
      <c r="Q2271" s="236">
        <v>0</v>
      </c>
      <c r="R2271" s="236">
        <f>Q2271*H2271</f>
        <v>0</v>
      </c>
      <c r="S2271" s="236">
        <v>0</v>
      </c>
      <c r="T2271" s="237">
        <f>S2271*H2271</f>
        <v>0</v>
      </c>
      <c r="U2271" s="39"/>
      <c r="V2271" s="39"/>
      <c r="W2271" s="39"/>
      <c r="X2271" s="39"/>
      <c r="Y2271" s="39"/>
      <c r="Z2271" s="39"/>
      <c r="AA2271" s="39"/>
      <c r="AB2271" s="39"/>
      <c r="AC2271" s="39"/>
      <c r="AD2271" s="39"/>
      <c r="AE2271" s="39"/>
      <c r="AR2271" s="238" t="s">
        <v>277</v>
      </c>
      <c r="AT2271" s="238" t="s">
        <v>166</v>
      </c>
      <c r="AU2271" s="238" t="s">
        <v>82</v>
      </c>
      <c r="AY2271" s="18" t="s">
        <v>164</v>
      </c>
      <c r="BE2271" s="239">
        <f>IF(N2271="základní",J2271,0)</f>
        <v>0</v>
      </c>
      <c r="BF2271" s="239">
        <f>IF(N2271="snížená",J2271,0)</f>
        <v>0</v>
      </c>
      <c r="BG2271" s="239">
        <f>IF(N2271="zákl. přenesená",J2271,0)</f>
        <v>0</v>
      </c>
      <c r="BH2271" s="239">
        <f>IF(N2271="sníž. přenesená",J2271,0)</f>
        <v>0</v>
      </c>
      <c r="BI2271" s="239">
        <f>IF(N2271="nulová",J2271,0)</f>
        <v>0</v>
      </c>
      <c r="BJ2271" s="18" t="s">
        <v>80</v>
      </c>
      <c r="BK2271" s="239">
        <f>ROUND(I2271*H2271,2)</f>
        <v>0</v>
      </c>
      <c r="BL2271" s="18" t="s">
        <v>277</v>
      </c>
      <c r="BM2271" s="238" t="s">
        <v>2237</v>
      </c>
    </row>
    <row r="2272" s="2" customFormat="1">
      <c r="A2272" s="39"/>
      <c r="B2272" s="40"/>
      <c r="C2272" s="41"/>
      <c r="D2272" s="240" t="s">
        <v>173</v>
      </c>
      <c r="E2272" s="41"/>
      <c r="F2272" s="241" t="s">
        <v>1351</v>
      </c>
      <c r="G2272" s="41"/>
      <c r="H2272" s="41"/>
      <c r="I2272" s="147"/>
      <c r="J2272" s="41"/>
      <c r="K2272" s="41"/>
      <c r="L2272" s="45"/>
      <c r="M2272" s="242"/>
      <c r="N2272" s="243"/>
      <c r="O2272" s="85"/>
      <c r="P2272" s="85"/>
      <c r="Q2272" s="85"/>
      <c r="R2272" s="85"/>
      <c r="S2272" s="85"/>
      <c r="T2272" s="86"/>
      <c r="U2272" s="39"/>
      <c r="V2272" s="39"/>
      <c r="W2272" s="39"/>
      <c r="X2272" s="39"/>
      <c r="Y2272" s="39"/>
      <c r="Z2272" s="39"/>
      <c r="AA2272" s="39"/>
      <c r="AB2272" s="39"/>
      <c r="AC2272" s="39"/>
      <c r="AD2272" s="39"/>
      <c r="AE2272" s="39"/>
      <c r="AT2272" s="18" t="s">
        <v>173</v>
      </c>
      <c r="AU2272" s="18" t="s">
        <v>82</v>
      </c>
    </row>
    <row r="2273" s="2" customFormat="1">
      <c r="A2273" s="39"/>
      <c r="B2273" s="40"/>
      <c r="C2273" s="41"/>
      <c r="D2273" s="240" t="s">
        <v>191</v>
      </c>
      <c r="E2273" s="41"/>
      <c r="F2273" s="275" t="s">
        <v>1352</v>
      </c>
      <c r="G2273" s="41"/>
      <c r="H2273" s="41"/>
      <c r="I2273" s="147"/>
      <c r="J2273" s="41"/>
      <c r="K2273" s="41"/>
      <c r="L2273" s="45"/>
      <c r="M2273" s="242"/>
      <c r="N2273" s="243"/>
      <c r="O2273" s="85"/>
      <c r="P2273" s="85"/>
      <c r="Q2273" s="85"/>
      <c r="R2273" s="85"/>
      <c r="S2273" s="85"/>
      <c r="T2273" s="86"/>
      <c r="U2273" s="39"/>
      <c r="V2273" s="39"/>
      <c r="W2273" s="39"/>
      <c r="X2273" s="39"/>
      <c r="Y2273" s="39"/>
      <c r="Z2273" s="39"/>
      <c r="AA2273" s="39"/>
      <c r="AB2273" s="39"/>
      <c r="AC2273" s="39"/>
      <c r="AD2273" s="39"/>
      <c r="AE2273" s="39"/>
      <c r="AT2273" s="18" t="s">
        <v>191</v>
      </c>
      <c r="AU2273" s="18" t="s">
        <v>82</v>
      </c>
    </row>
    <row r="2274" s="2" customFormat="1" ht="16.5" customHeight="1">
      <c r="A2274" s="39"/>
      <c r="B2274" s="40"/>
      <c r="C2274" s="227" t="s">
        <v>2238</v>
      </c>
      <c r="D2274" s="227" t="s">
        <v>166</v>
      </c>
      <c r="E2274" s="228" t="s">
        <v>1354</v>
      </c>
      <c r="F2274" s="229" t="s">
        <v>1355</v>
      </c>
      <c r="G2274" s="230" t="s">
        <v>181</v>
      </c>
      <c r="H2274" s="231">
        <v>2.2080000000000002</v>
      </c>
      <c r="I2274" s="232"/>
      <c r="J2274" s="233">
        <f>ROUND(I2274*H2274,2)</f>
        <v>0</v>
      </c>
      <c r="K2274" s="229" t="s">
        <v>170</v>
      </c>
      <c r="L2274" s="45"/>
      <c r="M2274" s="234" t="s">
        <v>21</v>
      </c>
      <c r="N2274" s="235" t="s">
        <v>44</v>
      </c>
      <c r="O2274" s="85"/>
      <c r="P2274" s="236">
        <f>O2274*H2274</f>
        <v>0</v>
      </c>
      <c r="Q2274" s="236">
        <v>0</v>
      </c>
      <c r="R2274" s="236">
        <f>Q2274*H2274</f>
        <v>0</v>
      </c>
      <c r="S2274" s="236">
        <v>0</v>
      </c>
      <c r="T2274" s="237">
        <f>S2274*H2274</f>
        <v>0</v>
      </c>
      <c r="U2274" s="39"/>
      <c r="V2274" s="39"/>
      <c r="W2274" s="39"/>
      <c r="X2274" s="39"/>
      <c r="Y2274" s="39"/>
      <c r="Z2274" s="39"/>
      <c r="AA2274" s="39"/>
      <c r="AB2274" s="39"/>
      <c r="AC2274" s="39"/>
      <c r="AD2274" s="39"/>
      <c r="AE2274" s="39"/>
      <c r="AR2274" s="238" t="s">
        <v>277</v>
      </c>
      <c r="AT2274" s="238" t="s">
        <v>166</v>
      </c>
      <c r="AU2274" s="238" t="s">
        <v>82</v>
      </c>
      <c r="AY2274" s="18" t="s">
        <v>164</v>
      </c>
      <c r="BE2274" s="239">
        <f>IF(N2274="základní",J2274,0)</f>
        <v>0</v>
      </c>
      <c r="BF2274" s="239">
        <f>IF(N2274="snížená",J2274,0)</f>
        <v>0</v>
      </c>
      <c r="BG2274" s="239">
        <f>IF(N2274="zákl. přenesená",J2274,0)</f>
        <v>0</v>
      </c>
      <c r="BH2274" s="239">
        <f>IF(N2274="sníž. přenesená",J2274,0)</f>
        <v>0</v>
      </c>
      <c r="BI2274" s="239">
        <f>IF(N2274="nulová",J2274,0)</f>
        <v>0</v>
      </c>
      <c r="BJ2274" s="18" t="s">
        <v>80</v>
      </c>
      <c r="BK2274" s="239">
        <f>ROUND(I2274*H2274,2)</f>
        <v>0</v>
      </c>
      <c r="BL2274" s="18" t="s">
        <v>277</v>
      </c>
      <c r="BM2274" s="238" t="s">
        <v>2239</v>
      </c>
    </row>
    <row r="2275" s="2" customFormat="1">
      <c r="A2275" s="39"/>
      <c r="B2275" s="40"/>
      <c r="C2275" s="41"/>
      <c r="D2275" s="240" t="s">
        <v>173</v>
      </c>
      <c r="E2275" s="41"/>
      <c r="F2275" s="241" t="s">
        <v>1357</v>
      </c>
      <c r="G2275" s="41"/>
      <c r="H2275" s="41"/>
      <c r="I2275" s="147"/>
      <c r="J2275" s="41"/>
      <c r="K2275" s="41"/>
      <c r="L2275" s="45"/>
      <c r="M2275" s="242"/>
      <c r="N2275" s="243"/>
      <c r="O2275" s="85"/>
      <c r="P2275" s="85"/>
      <c r="Q2275" s="85"/>
      <c r="R2275" s="85"/>
      <c r="S2275" s="85"/>
      <c r="T2275" s="86"/>
      <c r="U2275" s="39"/>
      <c r="V2275" s="39"/>
      <c r="W2275" s="39"/>
      <c r="X2275" s="39"/>
      <c r="Y2275" s="39"/>
      <c r="Z2275" s="39"/>
      <c r="AA2275" s="39"/>
      <c r="AB2275" s="39"/>
      <c r="AC2275" s="39"/>
      <c r="AD2275" s="39"/>
      <c r="AE2275" s="39"/>
      <c r="AT2275" s="18" t="s">
        <v>173</v>
      </c>
      <c r="AU2275" s="18" t="s">
        <v>82</v>
      </c>
    </row>
    <row r="2276" s="2" customFormat="1">
      <c r="A2276" s="39"/>
      <c r="B2276" s="40"/>
      <c r="C2276" s="41"/>
      <c r="D2276" s="240" t="s">
        <v>191</v>
      </c>
      <c r="E2276" s="41"/>
      <c r="F2276" s="275" t="s">
        <v>1358</v>
      </c>
      <c r="G2276" s="41"/>
      <c r="H2276" s="41"/>
      <c r="I2276" s="147"/>
      <c r="J2276" s="41"/>
      <c r="K2276" s="41"/>
      <c r="L2276" s="45"/>
      <c r="M2276" s="242"/>
      <c r="N2276" s="243"/>
      <c r="O2276" s="85"/>
      <c r="P2276" s="85"/>
      <c r="Q2276" s="85"/>
      <c r="R2276" s="85"/>
      <c r="S2276" s="85"/>
      <c r="T2276" s="86"/>
      <c r="U2276" s="39"/>
      <c r="V2276" s="39"/>
      <c r="W2276" s="39"/>
      <c r="X2276" s="39"/>
      <c r="Y2276" s="39"/>
      <c r="Z2276" s="39"/>
      <c r="AA2276" s="39"/>
      <c r="AB2276" s="39"/>
      <c r="AC2276" s="39"/>
      <c r="AD2276" s="39"/>
      <c r="AE2276" s="39"/>
      <c r="AT2276" s="18" t="s">
        <v>191</v>
      </c>
      <c r="AU2276" s="18" t="s">
        <v>82</v>
      </c>
    </row>
    <row r="2277" s="2" customFormat="1" ht="21.75" customHeight="1">
      <c r="A2277" s="39"/>
      <c r="B2277" s="40"/>
      <c r="C2277" s="227" t="s">
        <v>2240</v>
      </c>
      <c r="D2277" s="227" t="s">
        <v>166</v>
      </c>
      <c r="E2277" s="228" t="s">
        <v>1360</v>
      </c>
      <c r="F2277" s="229" t="s">
        <v>1361</v>
      </c>
      <c r="G2277" s="230" t="s">
        <v>181</v>
      </c>
      <c r="H2277" s="231">
        <v>24.288</v>
      </c>
      <c r="I2277" s="232"/>
      <c r="J2277" s="233">
        <f>ROUND(I2277*H2277,2)</f>
        <v>0</v>
      </c>
      <c r="K2277" s="229" t="s">
        <v>170</v>
      </c>
      <c r="L2277" s="45"/>
      <c r="M2277" s="234" t="s">
        <v>21</v>
      </c>
      <c r="N2277" s="235" t="s">
        <v>44</v>
      </c>
      <c r="O2277" s="85"/>
      <c r="P2277" s="236">
        <f>O2277*H2277</f>
        <v>0</v>
      </c>
      <c r="Q2277" s="236">
        <v>0</v>
      </c>
      <c r="R2277" s="236">
        <f>Q2277*H2277</f>
        <v>0</v>
      </c>
      <c r="S2277" s="236">
        <v>0</v>
      </c>
      <c r="T2277" s="237">
        <f>S2277*H2277</f>
        <v>0</v>
      </c>
      <c r="U2277" s="39"/>
      <c r="V2277" s="39"/>
      <c r="W2277" s="39"/>
      <c r="X2277" s="39"/>
      <c r="Y2277" s="39"/>
      <c r="Z2277" s="39"/>
      <c r="AA2277" s="39"/>
      <c r="AB2277" s="39"/>
      <c r="AC2277" s="39"/>
      <c r="AD2277" s="39"/>
      <c r="AE2277" s="39"/>
      <c r="AR2277" s="238" t="s">
        <v>277</v>
      </c>
      <c r="AT2277" s="238" t="s">
        <v>166</v>
      </c>
      <c r="AU2277" s="238" t="s">
        <v>82</v>
      </c>
      <c r="AY2277" s="18" t="s">
        <v>164</v>
      </c>
      <c r="BE2277" s="239">
        <f>IF(N2277="základní",J2277,0)</f>
        <v>0</v>
      </c>
      <c r="BF2277" s="239">
        <f>IF(N2277="snížená",J2277,0)</f>
        <v>0</v>
      </c>
      <c r="BG2277" s="239">
        <f>IF(N2277="zákl. přenesená",J2277,0)</f>
        <v>0</v>
      </c>
      <c r="BH2277" s="239">
        <f>IF(N2277="sníž. přenesená",J2277,0)</f>
        <v>0</v>
      </c>
      <c r="BI2277" s="239">
        <f>IF(N2277="nulová",J2277,0)</f>
        <v>0</v>
      </c>
      <c r="BJ2277" s="18" t="s">
        <v>80</v>
      </c>
      <c r="BK2277" s="239">
        <f>ROUND(I2277*H2277,2)</f>
        <v>0</v>
      </c>
      <c r="BL2277" s="18" t="s">
        <v>277</v>
      </c>
      <c r="BM2277" s="238" t="s">
        <v>2241</v>
      </c>
    </row>
    <row r="2278" s="2" customFormat="1">
      <c r="A2278" s="39"/>
      <c r="B2278" s="40"/>
      <c r="C2278" s="41"/>
      <c r="D2278" s="240" t="s">
        <v>173</v>
      </c>
      <c r="E2278" s="41"/>
      <c r="F2278" s="241" t="s">
        <v>1361</v>
      </c>
      <c r="G2278" s="41"/>
      <c r="H2278" s="41"/>
      <c r="I2278" s="147"/>
      <c r="J2278" s="41"/>
      <c r="K2278" s="41"/>
      <c r="L2278" s="45"/>
      <c r="M2278" s="242"/>
      <c r="N2278" s="243"/>
      <c r="O2278" s="85"/>
      <c r="P2278" s="85"/>
      <c r="Q2278" s="85"/>
      <c r="R2278" s="85"/>
      <c r="S2278" s="85"/>
      <c r="T2278" s="86"/>
      <c r="U2278" s="39"/>
      <c r="V2278" s="39"/>
      <c r="W2278" s="39"/>
      <c r="X2278" s="39"/>
      <c r="Y2278" s="39"/>
      <c r="Z2278" s="39"/>
      <c r="AA2278" s="39"/>
      <c r="AB2278" s="39"/>
      <c r="AC2278" s="39"/>
      <c r="AD2278" s="39"/>
      <c r="AE2278" s="39"/>
      <c r="AT2278" s="18" t="s">
        <v>173</v>
      </c>
      <c r="AU2278" s="18" t="s">
        <v>82</v>
      </c>
    </row>
    <row r="2279" s="2" customFormat="1">
      <c r="A2279" s="39"/>
      <c r="B2279" s="40"/>
      <c r="C2279" s="41"/>
      <c r="D2279" s="240" t="s">
        <v>1094</v>
      </c>
      <c r="E2279" s="41"/>
      <c r="F2279" s="275" t="s">
        <v>1363</v>
      </c>
      <c r="G2279" s="41"/>
      <c r="H2279" s="41"/>
      <c r="I2279" s="147"/>
      <c r="J2279" s="41"/>
      <c r="K2279" s="41"/>
      <c r="L2279" s="45"/>
      <c r="M2279" s="242"/>
      <c r="N2279" s="243"/>
      <c r="O2279" s="85"/>
      <c r="P2279" s="85"/>
      <c r="Q2279" s="85"/>
      <c r="R2279" s="85"/>
      <c r="S2279" s="85"/>
      <c r="T2279" s="86"/>
      <c r="U2279" s="39"/>
      <c r="V2279" s="39"/>
      <c r="W2279" s="39"/>
      <c r="X2279" s="39"/>
      <c r="Y2279" s="39"/>
      <c r="Z2279" s="39"/>
      <c r="AA2279" s="39"/>
      <c r="AB2279" s="39"/>
      <c r="AC2279" s="39"/>
      <c r="AD2279" s="39"/>
      <c r="AE2279" s="39"/>
      <c r="AT2279" s="18" t="s">
        <v>1094</v>
      </c>
      <c r="AU2279" s="18" t="s">
        <v>82</v>
      </c>
    </row>
    <row r="2280" s="14" customFormat="1">
      <c r="A2280" s="14"/>
      <c r="B2280" s="254"/>
      <c r="C2280" s="255"/>
      <c r="D2280" s="240" t="s">
        <v>174</v>
      </c>
      <c r="E2280" s="255"/>
      <c r="F2280" s="257" t="s">
        <v>2242</v>
      </c>
      <c r="G2280" s="255"/>
      <c r="H2280" s="258">
        <v>24.288</v>
      </c>
      <c r="I2280" s="259"/>
      <c r="J2280" s="255"/>
      <c r="K2280" s="255"/>
      <c r="L2280" s="260"/>
      <c r="M2280" s="261"/>
      <c r="N2280" s="262"/>
      <c r="O2280" s="262"/>
      <c r="P2280" s="262"/>
      <c r="Q2280" s="262"/>
      <c r="R2280" s="262"/>
      <c r="S2280" s="262"/>
      <c r="T2280" s="263"/>
      <c r="U2280" s="14"/>
      <c r="V2280" s="14"/>
      <c r="W2280" s="14"/>
      <c r="X2280" s="14"/>
      <c r="Y2280" s="14"/>
      <c r="Z2280" s="14"/>
      <c r="AA2280" s="14"/>
      <c r="AB2280" s="14"/>
      <c r="AC2280" s="14"/>
      <c r="AD2280" s="14"/>
      <c r="AE2280" s="14"/>
      <c r="AT2280" s="264" t="s">
        <v>174</v>
      </c>
      <c r="AU2280" s="264" t="s">
        <v>82</v>
      </c>
      <c r="AV2280" s="14" t="s">
        <v>82</v>
      </c>
      <c r="AW2280" s="14" t="s">
        <v>4</v>
      </c>
      <c r="AX2280" s="14" t="s">
        <v>80</v>
      </c>
      <c r="AY2280" s="264" t="s">
        <v>164</v>
      </c>
    </row>
    <row r="2281" s="2" customFormat="1" ht="21.75" customHeight="1">
      <c r="A2281" s="39"/>
      <c r="B2281" s="40"/>
      <c r="C2281" s="227" t="s">
        <v>2243</v>
      </c>
      <c r="D2281" s="227" t="s">
        <v>166</v>
      </c>
      <c r="E2281" s="228" t="s">
        <v>2244</v>
      </c>
      <c r="F2281" s="229" t="s">
        <v>2245</v>
      </c>
      <c r="G2281" s="230" t="s">
        <v>181</v>
      </c>
      <c r="H2281" s="231">
        <v>0.29499999999999998</v>
      </c>
      <c r="I2281" s="232"/>
      <c r="J2281" s="233">
        <f>ROUND(I2281*H2281,2)</f>
        <v>0</v>
      </c>
      <c r="K2281" s="229" t="s">
        <v>170</v>
      </c>
      <c r="L2281" s="45"/>
      <c r="M2281" s="234" t="s">
        <v>21</v>
      </c>
      <c r="N2281" s="235" t="s">
        <v>44</v>
      </c>
      <c r="O2281" s="85"/>
      <c r="P2281" s="236">
        <f>O2281*H2281</f>
        <v>0</v>
      </c>
      <c r="Q2281" s="236">
        <v>0</v>
      </c>
      <c r="R2281" s="236">
        <f>Q2281*H2281</f>
        <v>0</v>
      </c>
      <c r="S2281" s="236">
        <v>0</v>
      </c>
      <c r="T2281" s="237">
        <f>S2281*H2281</f>
        <v>0</v>
      </c>
      <c r="U2281" s="39"/>
      <c r="V2281" s="39"/>
      <c r="W2281" s="39"/>
      <c r="X2281" s="39"/>
      <c r="Y2281" s="39"/>
      <c r="Z2281" s="39"/>
      <c r="AA2281" s="39"/>
      <c r="AB2281" s="39"/>
      <c r="AC2281" s="39"/>
      <c r="AD2281" s="39"/>
      <c r="AE2281" s="39"/>
      <c r="AR2281" s="238" t="s">
        <v>277</v>
      </c>
      <c r="AT2281" s="238" t="s">
        <v>166</v>
      </c>
      <c r="AU2281" s="238" t="s">
        <v>82</v>
      </c>
      <c r="AY2281" s="18" t="s">
        <v>164</v>
      </c>
      <c r="BE2281" s="239">
        <f>IF(N2281="základní",J2281,0)</f>
        <v>0</v>
      </c>
      <c r="BF2281" s="239">
        <f>IF(N2281="snížená",J2281,0)</f>
        <v>0</v>
      </c>
      <c r="BG2281" s="239">
        <f>IF(N2281="zákl. přenesená",J2281,0)</f>
        <v>0</v>
      </c>
      <c r="BH2281" s="239">
        <f>IF(N2281="sníž. přenesená",J2281,0)</f>
        <v>0</v>
      </c>
      <c r="BI2281" s="239">
        <f>IF(N2281="nulová",J2281,0)</f>
        <v>0</v>
      </c>
      <c r="BJ2281" s="18" t="s">
        <v>80</v>
      </c>
      <c r="BK2281" s="239">
        <f>ROUND(I2281*H2281,2)</f>
        <v>0</v>
      </c>
      <c r="BL2281" s="18" t="s">
        <v>277</v>
      </c>
      <c r="BM2281" s="238" t="s">
        <v>2246</v>
      </c>
    </row>
    <row r="2282" s="2" customFormat="1">
      <c r="A2282" s="39"/>
      <c r="B2282" s="40"/>
      <c r="C2282" s="41"/>
      <c r="D2282" s="240" t="s">
        <v>173</v>
      </c>
      <c r="E2282" s="41"/>
      <c r="F2282" s="241" t="s">
        <v>2245</v>
      </c>
      <c r="G2282" s="41"/>
      <c r="H2282" s="41"/>
      <c r="I2282" s="147"/>
      <c r="J2282" s="41"/>
      <c r="K2282" s="41"/>
      <c r="L2282" s="45"/>
      <c r="M2282" s="242"/>
      <c r="N2282" s="243"/>
      <c r="O2282" s="85"/>
      <c r="P2282" s="85"/>
      <c r="Q2282" s="85"/>
      <c r="R2282" s="85"/>
      <c r="S2282" s="85"/>
      <c r="T2282" s="86"/>
      <c r="U2282" s="39"/>
      <c r="V2282" s="39"/>
      <c r="W2282" s="39"/>
      <c r="X2282" s="39"/>
      <c r="Y2282" s="39"/>
      <c r="Z2282" s="39"/>
      <c r="AA2282" s="39"/>
      <c r="AB2282" s="39"/>
      <c r="AC2282" s="39"/>
      <c r="AD2282" s="39"/>
      <c r="AE2282" s="39"/>
      <c r="AT2282" s="18" t="s">
        <v>173</v>
      </c>
      <c r="AU2282" s="18" t="s">
        <v>82</v>
      </c>
    </row>
    <row r="2283" s="14" customFormat="1">
      <c r="A2283" s="14"/>
      <c r="B2283" s="254"/>
      <c r="C2283" s="255"/>
      <c r="D2283" s="240" t="s">
        <v>174</v>
      </c>
      <c r="E2283" s="256" t="s">
        <v>21</v>
      </c>
      <c r="F2283" s="257" t="s">
        <v>2247</v>
      </c>
      <c r="G2283" s="255"/>
      <c r="H2283" s="258">
        <v>0.29499999999999998</v>
      </c>
      <c r="I2283" s="259"/>
      <c r="J2283" s="255"/>
      <c r="K2283" s="255"/>
      <c r="L2283" s="260"/>
      <c r="M2283" s="261"/>
      <c r="N2283" s="262"/>
      <c r="O2283" s="262"/>
      <c r="P2283" s="262"/>
      <c r="Q2283" s="262"/>
      <c r="R2283" s="262"/>
      <c r="S2283" s="262"/>
      <c r="T2283" s="263"/>
      <c r="U2283" s="14"/>
      <c r="V2283" s="14"/>
      <c r="W2283" s="14"/>
      <c r="X2283" s="14"/>
      <c r="Y2283" s="14"/>
      <c r="Z2283" s="14"/>
      <c r="AA2283" s="14"/>
      <c r="AB2283" s="14"/>
      <c r="AC2283" s="14"/>
      <c r="AD2283" s="14"/>
      <c r="AE2283" s="14"/>
      <c r="AT2283" s="264" t="s">
        <v>174</v>
      </c>
      <c r="AU2283" s="264" t="s">
        <v>82</v>
      </c>
      <c r="AV2283" s="14" t="s">
        <v>82</v>
      </c>
      <c r="AW2283" s="14" t="s">
        <v>34</v>
      </c>
      <c r="AX2283" s="14" t="s">
        <v>80</v>
      </c>
      <c r="AY2283" s="264" t="s">
        <v>164</v>
      </c>
    </row>
    <row r="2284" s="2" customFormat="1" ht="21.75" customHeight="1">
      <c r="A2284" s="39"/>
      <c r="B2284" s="40"/>
      <c r="C2284" s="227" t="s">
        <v>2248</v>
      </c>
      <c r="D2284" s="227" t="s">
        <v>166</v>
      </c>
      <c r="E2284" s="228" t="s">
        <v>1657</v>
      </c>
      <c r="F2284" s="229" t="s">
        <v>1658</v>
      </c>
      <c r="G2284" s="230" t="s">
        <v>181</v>
      </c>
      <c r="H2284" s="231">
        <v>1.913</v>
      </c>
      <c r="I2284" s="232"/>
      <c r="J2284" s="233">
        <f>ROUND(I2284*H2284,2)</f>
        <v>0</v>
      </c>
      <c r="K2284" s="229" t="s">
        <v>170</v>
      </c>
      <c r="L2284" s="45"/>
      <c r="M2284" s="234" t="s">
        <v>21</v>
      </c>
      <c r="N2284" s="235" t="s">
        <v>44</v>
      </c>
      <c r="O2284" s="85"/>
      <c r="P2284" s="236">
        <f>O2284*H2284</f>
        <v>0</v>
      </c>
      <c r="Q2284" s="236">
        <v>0</v>
      </c>
      <c r="R2284" s="236">
        <f>Q2284*H2284</f>
        <v>0</v>
      </c>
      <c r="S2284" s="236">
        <v>0</v>
      </c>
      <c r="T2284" s="237">
        <f>S2284*H2284</f>
        <v>0</v>
      </c>
      <c r="U2284" s="39"/>
      <c r="V2284" s="39"/>
      <c r="W2284" s="39"/>
      <c r="X2284" s="39"/>
      <c r="Y2284" s="39"/>
      <c r="Z2284" s="39"/>
      <c r="AA2284" s="39"/>
      <c r="AB2284" s="39"/>
      <c r="AC2284" s="39"/>
      <c r="AD2284" s="39"/>
      <c r="AE2284" s="39"/>
      <c r="AR2284" s="238" t="s">
        <v>277</v>
      </c>
      <c r="AT2284" s="238" t="s">
        <v>166</v>
      </c>
      <c r="AU2284" s="238" t="s">
        <v>82</v>
      </c>
      <c r="AY2284" s="18" t="s">
        <v>164</v>
      </c>
      <c r="BE2284" s="239">
        <f>IF(N2284="základní",J2284,0)</f>
        <v>0</v>
      </c>
      <c r="BF2284" s="239">
        <f>IF(N2284="snížená",J2284,0)</f>
        <v>0</v>
      </c>
      <c r="BG2284" s="239">
        <f>IF(N2284="zákl. přenesená",J2284,0)</f>
        <v>0</v>
      </c>
      <c r="BH2284" s="239">
        <f>IF(N2284="sníž. přenesená",J2284,0)</f>
        <v>0</v>
      </c>
      <c r="BI2284" s="239">
        <f>IF(N2284="nulová",J2284,0)</f>
        <v>0</v>
      </c>
      <c r="BJ2284" s="18" t="s">
        <v>80</v>
      </c>
      <c r="BK2284" s="239">
        <f>ROUND(I2284*H2284,2)</f>
        <v>0</v>
      </c>
      <c r="BL2284" s="18" t="s">
        <v>277</v>
      </c>
      <c r="BM2284" s="238" t="s">
        <v>2249</v>
      </c>
    </row>
    <row r="2285" s="2" customFormat="1">
      <c r="A2285" s="39"/>
      <c r="B2285" s="40"/>
      <c r="C2285" s="41"/>
      <c r="D2285" s="240" t="s">
        <v>173</v>
      </c>
      <c r="E2285" s="41"/>
      <c r="F2285" s="241" t="s">
        <v>1658</v>
      </c>
      <c r="G2285" s="41"/>
      <c r="H2285" s="41"/>
      <c r="I2285" s="147"/>
      <c r="J2285" s="41"/>
      <c r="K2285" s="41"/>
      <c r="L2285" s="45"/>
      <c r="M2285" s="242"/>
      <c r="N2285" s="243"/>
      <c r="O2285" s="85"/>
      <c r="P2285" s="85"/>
      <c r="Q2285" s="85"/>
      <c r="R2285" s="85"/>
      <c r="S2285" s="85"/>
      <c r="T2285" s="86"/>
      <c r="U2285" s="39"/>
      <c r="V2285" s="39"/>
      <c r="W2285" s="39"/>
      <c r="X2285" s="39"/>
      <c r="Y2285" s="39"/>
      <c r="Z2285" s="39"/>
      <c r="AA2285" s="39"/>
      <c r="AB2285" s="39"/>
      <c r="AC2285" s="39"/>
      <c r="AD2285" s="39"/>
      <c r="AE2285" s="39"/>
      <c r="AT2285" s="18" t="s">
        <v>173</v>
      </c>
      <c r="AU2285" s="18" t="s">
        <v>82</v>
      </c>
    </row>
    <row r="2286" s="14" customFormat="1">
      <c r="A2286" s="14"/>
      <c r="B2286" s="254"/>
      <c r="C2286" s="255"/>
      <c r="D2286" s="240" t="s">
        <v>174</v>
      </c>
      <c r="E2286" s="256" t="s">
        <v>21</v>
      </c>
      <c r="F2286" s="257" t="s">
        <v>2250</v>
      </c>
      <c r="G2286" s="255"/>
      <c r="H2286" s="258">
        <v>1.913</v>
      </c>
      <c r="I2286" s="259"/>
      <c r="J2286" s="255"/>
      <c r="K2286" s="255"/>
      <c r="L2286" s="260"/>
      <c r="M2286" s="261"/>
      <c r="N2286" s="262"/>
      <c r="O2286" s="262"/>
      <c r="P2286" s="262"/>
      <c r="Q2286" s="262"/>
      <c r="R2286" s="262"/>
      <c r="S2286" s="262"/>
      <c r="T2286" s="263"/>
      <c r="U2286" s="14"/>
      <c r="V2286" s="14"/>
      <c r="W2286" s="14"/>
      <c r="X2286" s="14"/>
      <c r="Y2286" s="14"/>
      <c r="Z2286" s="14"/>
      <c r="AA2286" s="14"/>
      <c r="AB2286" s="14"/>
      <c r="AC2286" s="14"/>
      <c r="AD2286" s="14"/>
      <c r="AE2286" s="14"/>
      <c r="AT2286" s="264" t="s">
        <v>174</v>
      </c>
      <c r="AU2286" s="264" t="s">
        <v>82</v>
      </c>
      <c r="AV2286" s="14" t="s">
        <v>82</v>
      </c>
      <c r="AW2286" s="14" t="s">
        <v>34</v>
      </c>
      <c r="AX2286" s="14" t="s">
        <v>80</v>
      </c>
      <c r="AY2286" s="264" t="s">
        <v>164</v>
      </c>
    </row>
    <row r="2287" s="2" customFormat="1" ht="16.5" customHeight="1">
      <c r="A2287" s="39"/>
      <c r="B2287" s="40"/>
      <c r="C2287" s="227" t="s">
        <v>2251</v>
      </c>
      <c r="D2287" s="227" t="s">
        <v>166</v>
      </c>
      <c r="E2287" s="228" t="s">
        <v>2252</v>
      </c>
      <c r="F2287" s="229" t="s">
        <v>2253</v>
      </c>
      <c r="G2287" s="230" t="s">
        <v>204</v>
      </c>
      <c r="H2287" s="231">
        <v>7.5679999999999996</v>
      </c>
      <c r="I2287" s="232"/>
      <c r="J2287" s="233">
        <f>ROUND(I2287*H2287,2)</f>
        <v>0</v>
      </c>
      <c r="K2287" s="229" t="s">
        <v>170</v>
      </c>
      <c r="L2287" s="45"/>
      <c r="M2287" s="234" t="s">
        <v>21</v>
      </c>
      <c r="N2287" s="235" t="s">
        <v>44</v>
      </c>
      <c r="O2287" s="85"/>
      <c r="P2287" s="236">
        <f>O2287*H2287</f>
        <v>0</v>
      </c>
      <c r="Q2287" s="236">
        <v>0.00027</v>
      </c>
      <c r="R2287" s="236">
        <f>Q2287*H2287</f>
        <v>0.0020433599999999997</v>
      </c>
      <c r="S2287" s="236">
        <v>0</v>
      </c>
      <c r="T2287" s="237">
        <f>S2287*H2287</f>
        <v>0</v>
      </c>
      <c r="U2287" s="39"/>
      <c r="V2287" s="39"/>
      <c r="W2287" s="39"/>
      <c r="X2287" s="39"/>
      <c r="Y2287" s="39"/>
      <c r="Z2287" s="39"/>
      <c r="AA2287" s="39"/>
      <c r="AB2287" s="39"/>
      <c r="AC2287" s="39"/>
      <c r="AD2287" s="39"/>
      <c r="AE2287" s="39"/>
      <c r="AR2287" s="238" t="s">
        <v>277</v>
      </c>
      <c r="AT2287" s="238" t="s">
        <v>166</v>
      </c>
      <c r="AU2287" s="238" t="s">
        <v>82</v>
      </c>
      <c r="AY2287" s="18" t="s">
        <v>164</v>
      </c>
      <c r="BE2287" s="239">
        <f>IF(N2287="základní",J2287,0)</f>
        <v>0</v>
      </c>
      <c r="BF2287" s="239">
        <f>IF(N2287="snížená",J2287,0)</f>
        <v>0</v>
      </c>
      <c r="BG2287" s="239">
        <f>IF(N2287="zákl. přenesená",J2287,0)</f>
        <v>0</v>
      </c>
      <c r="BH2287" s="239">
        <f>IF(N2287="sníž. přenesená",J2287,0)</f>
        <v>0</v>
      </c>
      <c r="BI2287" s="239">
        <f>IF(N2287="nulová",J2287,0)</f>
        <v>0</v>
      </c>
      <c r="BJ2287" s="18" t="s">
        <v>80</v>
      </c>
      <c r="BK2287" s="239">
        <f>ROUND(I2287*H2287,2)</f>
        <v>0</v>
      </c>
      <c r="BL2287" s="18" t="s">
        <v>277</v>
      </c>
      <c r="BM2287" s="238" t="s">
        <v>2254</v>
      </c>
    </row>
    <row r="2288" s="2" customFormat="1">
      <c r="A2288" s="39"/>
      <c r="B2288" s="40"/>
      <c r="C2288" s="41"/>
      <c r="D2288" s="240" t="s">
        <v>173</v>
      </c>
      <c r="E2288" s="41"/>
      <c r="F2288" s="241" t="s">
        <v>2253</v>
      </c>
      <c r="G2288" s="41"/>
      <c r="H2288" s="41"/>
      <c r="I2288" s="147"/>
      <c r="J2288" s="41"/>
      <c r="K2288" s="41"/>
      <c r="L2288" s="45"/>
      <c r="M2288" s="242"/>
      <c r="N2288" s="243"/>
      <c r="O2288" s="85"/>
      <c r="P2288" s="85"/>
      <c r="Q2288" s="85"/>
      <c r="R2288" s="85"/>
      <c r="S2288" s="85"/>
      <c r="T2288" s="86"/>
      <c r="U2288" s="39"/>
      <c r="V2288" s="39"/>
      <c r="W2288" s="39"/>
      <c r="X2288" s="39"/>
      <c r="Y2288" s="39"/>
      <c r="Z2288" s="39"/>
      <c r="AA2288" s="39"/>
      <c r="AB2288" s="39"/>
      <c r="AC2288" s="39"/>
      <c r="AD2288" s="39"/>
      <c r="AE2288" s="39"/>
      <c r="AT2288" s="18" t="s">
        <v>173</v>
      </c>
      <c r="AU2288" s="18" t="s">
        <v>82</v>
      </c>
    </row>
    <row r="2289" s="13" customFormat="1">
      <c r="A2289" s="13"/>
      <c r="B2289" s="244"/>
      <c r="C2289" s="245"/>
      <c r="D2289" s="240" t="s">
        <v>174</v>
      </c>
      <c r="E2289" s="246" t="s">
        <v>21</v>
      </c>
      <c r="F2289" s="247" t="s">
        <v>2255</v>
      </c>
      <c r="G2289" s="245"/>
      <c r="H2289" s="246" t="s">
        <v>21</v>
      </c>
      <c r="I2289" s="248"/>
      <c r="J2289" s="245"/>
      <c r="K2289" s="245"/>
      <c r="L2289" s="249"/>
      <c r="M2289" s="250"/>
      <c r="N2289" s="251"/>
      <c r="O2289" s="251"/>
      <c r="P2289" s="251"/>
      <c r="Q2289" s="251"/>
      <c r="R2289" s="251"/>
      <c r="S2289" s="251"/>
      <c r="T2289" s="252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T2289" s="253" t="s">
        <v>174</v>
      </c>
      <c r="AU2289" s="253" t="s">
        <v>82</v>
      </c>
      <c r="AV2289" s="13" t="s">
        <v>80</v>
      </c>
      <c r="AW2289" s="13" t="s">
        <v>34</v>
      </c>
      <c r="AX2289" s="13" t="s">
        <v>73</v>
      </c>
      <c r="AY2289" s="253" t="s">
        <v>164</v>
      </c>
    </row>
    <row r="2290" s="13" customFormat="1">
      <c r="A2290" s="13"/>
      <c r="B2290" s="244"/>
      <c r="C2290" s="245"/>
      <c r="D2290" s="240" t="s">
        <v>174</v>
      </c>
      <c r="E2290" s="246" t="s">
        <v>21</v>
      </c>
      <c r="F2290" s="247" t="s">
        <v>2256</v>
      </c>
      <c r="G2290" s="245"/>
      <c r="H2290" s="246" t="s">
        <v>21</v>
      </c>
      <c r="I2290" s="248"/>
      <c r="J2290" s="245"/>
      <c r="K2290" s="245"/>
      <c r="L2290" s="249"/>
      <c r="M2290" s="250"/>
      <c r="N2290" s="251"/>
      <c r="O2290" s="251"/>
      <c r="P2290" s="251"/>
      <c r="Q2290" s="251"/>
      <c r="R2290" s="251"/>
      <c r="S2290" s="251"/>
      <c r="T2290" s="252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T2290" s="253" t="s">
        <v>174</v>
      </c>
      <c r="AU2290" s="253" t="s">
        <v>82</v>
      </c>
      <c r="AV2290" s="13" t="s">
        <v>80</v>
      </c>
      <c r="AW2290" s="13" t="s">
        <v>34</v>
      </c>
      <c r="AX2290" s="13" t="s">
        <v>73</v>
      </c>
      <c r="AY2290" s="253" t="s">
        <v>164</v>
      </c>
    </row>
    <row r="2291" s="13" customFormat="1">
      <c r="A2291" s="13"/>
      <c r="B2291" s="244"/>
      <c r="C2291" s="245"/>
      <c r="D2291" s="240" t="s">
        <v>174</v>
      </c>
      <c r="E2291" s="246" t="s">
        <v>21</v>
      </c>
      <c r="F2291" s="247" t="s">
        <v>2257</v>
      </c>
      <c r="G2291" s="245"/>
      <c r="H2291" s="246" t="s">
        <v>21</v>
      </c>
      <c r="I2291" s="248"/>
      <c r="J2291" s="245"/>
      <c r="K2291" s="245"/>
      <c r="L2291" s="249"/>
      <c r="M2291" s="250"/>
      <c r="N2291" s="251"/>
      <c r="O2291" s="251"/>
      <c r="P2291" s="251"/>
      <c r="Q2291" s="251"/>
      <c r="R2291" s="251"/>
      <c r="S2291" s="251"/>
      <c r="T2291" s="252"/>
      <c r="U2291" s="13"/>
      <c r="V2291" s="13"/>
      <c r="W2291" s="13"/>
      <c r="X2291" s="13"/>
      <c r="Y2291" s="13"/>
      <c r="Z2291" s="13"/>
      <c r="AA2291" s="13"/>
      <c r="AB2291" s="13"/>
      <c r="AC2291" s="13"/>
      <c r="AD2291" s="13"/>
      <c r="AE2291" s="13"/>
      <c r="AT2291" s="253" t="s">
        <v>174</v>
      </c>
      <c r="AU2291" s="253" t="s">
        <v>82</v>
      </c>
      <c r="AV2291" s="13" t="s">
        <v>80</v>
      </c>
      <c r="AW2291" s="13" t="s">
        <v>34</v>
      </c>
      <c r="AX2291" s="13" t="s">
        <v>73</v>
      </c>
      <c r="AY2291" s="253" t="s">
        <v>164</v>
      </c>
    </row>
    <row r="2292" s="13" customFormat="1">
      <c r="A2292" s="13"/>
      <c r="B2292" s="244"/>
      <c r="C2292" s="245"/>
      <c r="D2292" s="240" t="s">
        <v>174</v>
      </c>
      <c r="E2292" s="246" t="s">
        <v>21</v>
      </c>
      <c r="F2292" s="247" t="s">
        <v>2258</v>
      </c>
      <c r="G2292" s="245"/>
      <c r="H2292" s="246" t="s">
        <v>21</v>
      </c>
      <c r="I2292" s="248"/>
      <c r="J2292" s="245"/>
      <c r="K2292" s="245"/>
      <c r="L2292" s="249"/>
      <c r="M2292" s="250"/>
      <c r="N2292" s="251"/>
      <c r="O2292" s="251"/>
      <c r="P2292" s="251"/>
      <c r="Q2292" s="251"/>
      <c r="R2292" s="251"/>
      <c r="S2292" s="251"/>
      <c r="T2292" s="252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T2292" s="253" t="s">
        <v>174</v>
      </c>
      <c r="AU2292" s="253" t="s">
        <v>82</v>
      </c>
      <c r="AV2292" s="13" t="s">
        <v>80</v>
      </c>
      <c r="AW2292" s="13" t="s">
        <v>34</v>
      </c>
      <c r="AX2292" s="13" t="s">
        <v>73</v>
      </c>
      <c r="AY2292" s="253" t="s">
        <v>164</v>
      </c>
    </row>
    <row r="2293" s="14" customFormat="1">
      <c r="A2293" s="14"/>
      <c r="B2293" s="254"/>
      <c r="C2293" s="255"/>
      <c r="D2293" s="240" t="s">
        <v>174</v>
      </c>
      <c r="E2293" s="256" t="s">
        <v>21</v>
      </c>
      <c r="F2293" s="257" t="s">
        <v>601</v>
      </c>
      <c r="G2293" s="255"/>
      <c r="H2293" s="258">
        <v>6.2480000000000002</v>
      </c>
      <c r="I2293" s="259"/>
      <c r="J2293" s="255"/>
      <c r="K2293" s="255"/>
      <c r="L2293" s="260"/>
      <c r="M2293" s="261"/>
      <c r="N2293" s="262"/>
      <c r="O2293" s="262"/>
      <c r="P2293" s="262"/>
      <c r="Q2293" s="262"/>
      <c r="R2293" s="262"/>
      <c r="S2293" s="262"/>
      <c r="T2293" s="263"/>
      <c r="U2293" s="14"/>
      <c r="V2293" s="14"/>
      <c r="W2293" s="14"/>
      <c r="X2293" s="14"/>
      <c r="Y2293" s="14"/>
      <c r="Z2293" s="14"/>
      <c r="AA2293" s="14"/>
      <c r="AB2293" s="14"/>
      <c r="AC2293" s="14"/>
      <c r="AD2293" s="14"/>
      <c r="AE2293" s="14"/>
      <c r="AT2293" s="264" t="s">
        <v>174</v>
      </c>
      <c r="AU2293" s="264" t="s">
        <v>82</v>
      </c>
      <c r="AV2293" s="14" t="s">
        <v>82</v>
      </c>
      <c r="AW2293" s="14" t="s">
        <v>34</v>
      </c>
      <c r="AX2293" s="14" t="s">
        <v>73</v>
      </c>
      <c r="AY2293" s="264" t="s">
        <v>164</v>
      </c>
    </row>
    <row r="2294" s="13" customFormat="1">
      <c r="A2294" s="13"/>
      <c r="B2294" s="244"/>
      <c r="C2294" s="245"/>
      <c r="D2294" s="240" t="s">
        <v>174</v>
      </c>
      <c r="E2294" s="246" t="s">
        <v>21</v>
      </c>
      <c r="F2294" s="247" t="s">
        <v>2259</v>
      </c>
      <c r="G2294" s="245"/>
      <c r="H2294" s="246" t="s">
        <v>21</v>
      </c>
      <c r="I2294" s="248"/>
      <c r="J2294" s="245"/>
      <c r="K2294" s="245"/>
      <c r="L2294" s="249"/>
      <c r="M2294" s="250"/>
      <c r="N2294" s="251"/>
      <c r="O2294" s="251"/>
      <c r="P2294" s="251"/>
      <c r="Q2294" s="251"/>
      <c r="R2294" s="251"/>
      <c r="S2294" s="251"/>
      <c r="T2294" s="252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T2294" s="253" t="s">
        <v>174</v>
      </c>
      <c r="AU2294" s="253" t="s">
        <v>82</v>
      </c>
      <c r="AV2294" s="13" t="s">
        <v>80</v>
      </c>
      <c r="AW2294" s="13" t="s">
        <v>34</v>
      </c>
      <c r="AX2294" s="13" t="s">
        <v>73</v>
      </c>
      <c r="AY2294" s="253" t="s">
        <v>164</v>
      </c>
    </row>
    <row r="2295" s="13" customFormat="1">
      <c r="A2295" s="13"/>
      <c r="B2295" s="244"/>
      <c r="C2295" s="245"/>
      <c r="D2295" s="240" t="s">
        <v>174</v>
      </c>
      <c r="E2295" s="246" t="s">
        <v>21</v>
      </c>
      <c r="F2295" s="247" t="s">
        <v>2260</v>
      </c>
      <c r="G2295" s="245"/>
      <c r="H2295" s="246" t="s">
        <v>21</v>
      </c>
      <c r="I2295" s="248"/>
      <c r="J2295" s="245"/>
      <c r="K2295" s="245"/>
      <c r="L2295" s="249"/>
      <c r="M2295" s="250"/>
      <c r="N2295" s="251"/>
      <c r="O2295" s="251"/>
      <c r="P2295" s="251"/>
      <c r="Q2295" s="251"/>
      <c r="R2295" s="251"/>
      <c r="S2295" s="251"/>
      <c r="T2295" s="252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T2295" s="253" t="s">
        <v>174</v>
      </c>
      <c r="AU2295" s="253" t="s">
        <v>82</v>
      </c>
      <c r="AV2295" s="13" t="s">
        <v>80</v>
      </c>
      <c r="AW2295" s="13" t="s">
        <v>34</v>
      </c>
      <c r="AX2295" s="13" t="s">
        <v>73</v>
      </c>
      <c r="AY2295" s="253" t="s">
        <v>164</v>
      </c>
    </row>
    <row r="2296" s="13" customFormat="1">
      <c r="A2296" s="13"/>
      <c r="B2296" s="244"/>
      <c r="C2296" s="245"/>
      <c r="D2296" s="240" t="s">
        <v>174</v>
      </c>
      <c r="E2296" s="246" t="s">
        <v>21</v>
      </c>
      <c r="F2296" s="247" t="s">
        <v>217</v>
      </c>
      <c r="G2296" s="245"/>
      <c r="H2296" s="246" t="s">
        <v>21</v>
      </c>
      <c r="I2296" s="248"/>
      <c r="J2296" s="245"/>
      <c r="K2296" s="245"/>
      <c r="L2296" s="249"/>
      <c r="M2296" s="250"/>
      <c r="N2296" s="251"/>
      <c r="O2296" s="251"/>
      <c r="P2296" s="251"/>
      <c r="Q2296" s="251"/>
      <c r="R2296" s="251"/>
      <c r="S2296" s="251"/>
      <c r="T2296" s="252"/>
      <c r="U2296" s="13"/>
      <c r="V2296" s="13"/>
      <c r="W2296" s="13"/>
      <c r="X2296" s="13"/>
      <c r="Y2296" s="13"/>
      <c r="Z2296" s="13"/>
      <c r="AA2296" s="13"/>
      <c r="AB2296" s="13"/>
      <c r="AC2296" s="13"/>
      <c r="AD2296" s="13"/>
      <c r="AE2296" s="13"/>
      <c r="AT2296" s="253" t="s">
        <v>174</v>
      </c>
      <c r="AU2296" s="253" t="s">
        <v>82</v>
      </c>
      <c r="AV2296" s="13" t="s">
        <v>80</v>
      </c>
      <c r="AW2296" s="13" t="s">
        <v>34</v>
      </c>
      <c r="AX2296" s="13" t="s">
        <v>73</v>
      </c>
      <c r="AY2296" s="253" t="s">
        <v>164</v>
      </c>
    </row>
    <row r="2297" s="14" customFormat="1">
      <c r="A2297" s="14"/>
      <c r="B2297" s="254"/>
      <c r="C2297" s="255"/>
      <c r="D2297" s="240" t="s">
        <v>174</v>
      </c>
      <c r="E2297" s="256" t="s">
        <v>21</v>
      </c>
      <c r="F2297" s="257" t="s">
        <v>1281</v>
      </c>
      <c r="G2297" s="255"/>
      <c r="H2297" s="258">
        <v>1.3200000000000001</v>
      </c>
      <c r="I2297" s="259"/>
      <c r="J2297" s="255"/>
      <c r="K2297" s="255"/>
      <c r="L2297" s="260"/>
      <c r="M2297" s="261"/>
      <c r="N2297" s="262"/>
      <c r="O2297" s="262"/>
      <c r="P2297" s="262"/>
      <c r="Q2297" s="262"/>
      <c r="R2297" s="262"/>
      <c r="S2297" s="262"/>
      <c r="T2297" s="263"/>
      <c r="U2297" s="14"/>
      <c r="V2297" s="14"/>
      <c r="W2297" s="14"/>
      <c r="X2297" s="14"/>
      <c r="Y2297" s="14"/>
      <c r="Z2297" s="14"/>
      <c r="AA2297" s="14"/>
      <c r="AB2297" s="14"/>
      <c r="AC2297" s="14"/>
      <c r="AD2297" s="14"/>
      <c r="AE2297" s="14"/>
      <c r="AT2297" s="264" t="s">
        <v>174</v>
      </c>
      <c r="AU2297" s="264" t="s">
        <v>82</v>
      </c>
      <c r="AV2297" s="14" t="s">
        <v>82</v>
      </c>
      <c r="AW2297" s="14" t="s">
        <v>34</v>
      </c>
      <c r="AX2297" s="14" t="s">
        <v>73</v>
      </c>
      <c r="AY2297" s="264" t="s">
        <v>164</v>
      </c>
    </row>
    <row r="2298" s="15" customFormat="1">
      <c r="A2298" s="15"/>
      <c r="B2298" s="276"/>
      <c r="C2298" s="277"/>
      <c r="D2298" s="240" t="s">
        <v>174</v>
      </c>
      <c r="E2298" s="278" t="s">
        <v>21</v>
      </c>
      <c r="F2298" s="279" t="s">
        <v>225</v>
      </c>
      <c r="G2298" s="277"/>
      <c r="H2298" s="280">
        <v>7.5679999999999996</v>
      </c>
      <c r="I2298" s="281"/>
      <c r="J2298" s="277"/>
      <c r="K2298" s="277"/>
      <c r="L2298" s="282"/>
      <c r="M2298" s="283"/>
      <c r="N2298" s="284"/>
      <c r="O2298" s="284"/>
      <c r="P2298" s="284"/>
      <c r="Q2298" s="284"/>
      <c r="R2298" s="284"/>
      <c r="S2298" s="284"/>
      <c r="T2298" s="285"/>
      <c r="U2298" s="15"/>
      <c r="V2298" s="15"/>
      <c r="W2298" s="15"/>
      <c r="X2298" s="15"/>
      <c r="Y2298" s="15"/>
      <c r="Z2298" s="15"/>
      <c r="AA2298" s="15"/>
      <c r="AB2298" s="15"/>
      <c r="AC2298" s="15"/>
      <c r="AD2298" s="15"/>
      <c r="AE2298" s="15"/>
      <c r="AT2298" s="286" t="s">
        <v>174</v>
      </c>
      <c r="AU2298" s="286" t="s">
        <v>82</v>
      </c>
      <c r="AV2298" s="15" t="s">
        <v>171</v>
      </c>
      <c r="AW2298" s="15" t="s">
        <v>34</v>
      </c>
      <c r="AX2298" s="15" t="s">
        <v>80</v>
      </c>
      <c r="AY2298" s="286" t="s">
        <v>164</v>
      </c>
    </row>
    <row r="2299" s="2" customFormat="1" ht="16.5" customHeight="1">
      <c r="A2299" s="39"/>
      <c r="B2299" s="40"/>
      <c r="C2299" s="265" t="s">
        <v>2261</v>
      </c>
      <c r="D2299" s="265" t="s">
        <v>178</v>
      </c>
      <c r="E2299" s="266" t="s">
        <v>2262</v>
      </c>
      <c r="F2299" s="267" t="s">
        <v>2263</v>
      </c>
      <c r="G2299" s="268" t="s">
        <v>204</v>
      </c>
      <c r="H2299" s="269">
        <v>7.5679999999999996</v>
      </c>
      <c r="I2299" s="270"/>
      <c r="J2299" s="271">
        <f>ROUND(I2299*H2299,2)</f>
        <v>0</v>
      </c>
      <c r="K2299" s="267" t="s">
        <v>170</v>
      </c>
      <c r="L2299" s="272"/>
      <c r="M2299" s="273" t="s">
        <v>21</v>
      </c>
      <c r="N2299" s="274" t="s">
        <v>44</v>
      </c>
      <c r="O2299" s="85"/>
      <c r="P2299" s="236">
        <f>O2299*H2299</f>
        <v>0</v>
      </c>
      <c r="Q2299" s="236">
        <v>0.03056</v>
      </c>
      <c r="R2299" s="236">
        <f>Q2299*H2299</f>
        <v>0.23127808</v>
      </c>
      <c r="S2299" s="236">
        <v>0</v>
      </c>
      <c r="T2299" s="237">
        <f>S2299*H2299</f>
        <v>0</v>
      </c>
      <c r="U2299" s="39"/>
      <c r="V2299" s="39"/>
      <c r="W2299" s="39"/>
      <c r="X2299" s="39"/>
      <c r="Y2299" s="39"/>
      <c r="Z2299" s="39"/>
      <c r="AA2299" s="39"/>
      <c r="AB2299" s="39"/>
      <c r="AC2299" s="39"/>
      <c r="AD2299" s="39"/>
      <c r="AE2299" s="39"/>
      <c r="AR2299" s="238" t="s">
        <v>382</v>
      </c>
      <c r="AT2299" s="238" t="s">
        <v>178</v>
      </c>
      <c r="AU2299" s="238" t="s">
        <v>82</v>
      </c>
      <c r="AY2299" s="18" t="s">
        <v>164</v>
      </c>
      <c r="BE2299" s="239">
        <f>IF(N2299="základní",J2299,0)</f>
        <v>0</v>
      </c>
      <c r="BF2299" s="239">
        <f>IF(N2299="snížená",J2299,0)</f>
        <v>0</v>
      </c>
      <c r="BG2299" s="239">
        <f>IF(N2299="zákl. přenesená",J2299,0)</f>
        <v>0</v>
      </c>
      <c r="BH2299" s="239">
        <f>IF(N2299="sníž. přenesená",J2299,0)</f>
        <v>0</v>
      </c>
      <c r="BI2299" s="239">
        <f>IF(N2299="nulová",J2299,0)</f>
        <v>0</v>
      </c>
      <c r="BJ2299" s="18" t="s">
        <v>80</v>
      </c>
      <c r="BK2299" s="239">
        <f>ROUND(I2299*H2299,2)</f>
        <v>0</v>
      </c>
      <c r="BL2299" s="18" t="s">
        <v>277</v>
      </c>
      <c r="BM2299" s="238" t="s">
        <v>2264</v>
      </c>
    </row>
    <row r="2300" s="2" customFormat="1">
      <c r="A2300" s="39"/>
      <c r="B2300" s="40"/>
      <c r="C2300" s="41"/>
      <c r="D2300" s="240" t="s">
        <v>173</v>
      </c>
      <c r="E2300" s="41"/>
      <c r="F2300" s="241" t="s">
        <v>2263</v>
      </c>
      <c r="G2300" s="41"/>
      <c r="H2300" s="41"/>
      <c r="I2300" s="147"/>
      <c r="J2300" s="41"/>
      <c r="K2300" s="41"/>
      <c r="L2300" s="45"/>
      <c r="M2300" s="242"/>
      <c r="N2300" s="243"/>
      <c r="O2300" s="85"/>
      <c r="P2300" s="85"/>
      <c r="Q2300" s="85"/>
      <c r="R2300" s="85"/>
      <c r="S2300" s="85"/>
      <c r="T2300" s="86"/>
      <c r="U2300" s="39"/>
      <c r="V2300" s="39"/>
      <c r="W2300" s="39"/>
      <c r="X2300" s="39"/>
      <c r="Y2300" s="39"/>
      <c r="Z2300" s="39"/>
      <c r="AA2300" s="39"/>
      <c r="AB2300" s="39"/>
      <c r="AC2300" s="39"/>
      <c r="AD2300" s="39"/>
      <c r="AE2300" s="39"/>
      <c r="AT2300" s="18" t="s">
        <v>173</v>
      </c>
      <c r="AU2300" s="18" t="s">
        <v>82</v>
      </c>
    </row>
    <row r="2301" s="2" customFormat="1" ht="16.5" customHeight="1">
      <c r="A2301" s="39"/>
      <c r="B2301" s="40"/>
      <c r="C2301" s="265" t="s">
        <v>2265</v>
      </c>
      <c r="D2301" s="265" t="s">
        <v>178</v>
      </c>
      <c r="E2301" s="266" t="s">
        <v>2266</v>
      </c>
      <c r="F2301" s="267" t="s">
        <v>2267</v>
      </c>
      <c r="G2301" s="268" t="s">
        <v>204</v>
      </c>
      <c r="H2301" s="269">
        <v>1.3200000000000001</v>
      </c>
      <c r="I2301" s="270"/>
      <c r="J2301" s="271">
        <f>ROUND(I2301*H2301,2)</f>
        <v>0</v>
      </c>
      <c r="K2301" s="267" t="s">
        <v>21</v>
      </c>
      <c r="L2301" s="272"/>
      <c r="M2301" s="273" t="s">
        <v>21</v>
      </c>
      <c r="N2301" s="274" t="s">
        <v>44</v>
      </c>
      <c r="O2301" s="85"/>
      <c r="P2301" s="236">
        <f>O2301*H2301</f>
        <v>0</v>
      </c>
      <c r="Q2301" s="236">
        <v>0.034720000000000001</v>
      </c>
      <c r="R2301" s="236">
        <f>Q2301*H2301</f>
        <v>0.0458304</v>
      </c>
      <c r="S2301" s="236">
        <v>0</v>
      </c>
      <c r="T2301" s="237">
        <f>S2301*H2301</f>
        <v>0</v>
      </c>
      <c r="U2301" s="39"/>
      <c r="V2301" s="39"/>
      <c r="W2301" s="39"/>
      <c r="X2301" s="39"/>
      <c r="Y2301" s="39"/>
      <c r="Z2301" s="39"/>
      <c r="AA2301" s="39"/>
      <c r="AB2301" s="39"/>
      <c r="AC2301" s="39"/>
      <c r="AD2301" s="39"/>
      <c r="AE2301" s="39"/>
      <c r="AR2301" s="238" t="s">
        <v>382</v>
      </c>
      <c r="AT2301" s="238" t="s">
        <v>178</v>
      </c>
      <c r="AU2301" s="238" t="s">
        <v>82</v>
      </c>
      <c r="AY2301" s="18" t="s">
        <v>164</v>
      </c>
      <c r="BE2301" s="239">
        <f>IF(N2301="základní",J2301,0)</f>
        <v>0</v>
      </c>
      <c r="BF2301" s="239">
        <f>IF(N2301="snížená",J2301,0)</f>
        <v>0</v>
      </c>
      <c r="BG2301" s="239">
        <f>IF(N2301="zákl. přenesená",J2301,0)</f>
        <v>0</v>
      </c>
      <c r="BH2301" s="239">
        <f>IF(N2301="sníž. přenesená",J2301,0)</f>
        <v>0</v>
      </c>
      <c r="BI2301" s="239">
        <f>IF(N2301="nulová",J2301,0)</f>
        <v>0</v>
      </c>
      <c r="BJ2301" s="18" t="s">
        <v>80</v>
      </c>
      <c r="BK2301" s="239">
        <f>ROUND(I2301*H2301,2)</f>
        <v>0</v>
      </c>
      <c r="BL2301" s="18" t="s">
        <v>277</v>
      </c>
      <c r="BM2301" s="238" t="s">
        <v>2268</v>
      </c>
    </row>
    <row r="2302" s="2" customFormat="1">
      <c r="A2302" s="39"/>
      <c r="B2302" s="40"/>
      <c r="C2302" s="41"/>
      <c r="D2302" s="240" t="s">
        <v>173</v>
      </c>
      <c r="E2302" s="41"/>
      <c r="F2302" s="241" t="s">
        <v>2267</v>
      </c>
      <c r="G2302" s="41"/>
      <c r="H2302" s="41"/>
      <c r="I2302" s="147"/>
      <c r="J2302" s="41"/>
      <c r="K2302" s="41"/>
      <c r="L2302" s="45"/>
      <c r="M2302" s="242"/>
      <c r="N2302" s="243"/>
      <c r="O2302" s="85"/>
      <c r="P2302" s="85"/>
      <c r="Q2302" s="85"/>
      <c r="R2302" s="85"/>
      <c r="S2302" s="85"/>
      <c r="T2302" s="86"/>
      <c r="U2302" s="39"/>
      <c r="V2302" s="39"/>
      <c r="W2302" s="39"/>
      <c r="X2302" s="39"/>
      <c r="Y2302" s="39"/>
      <c r="Z2302" s="39"/>
      <c r="AA2302" s="39"/>
      <c r="AB2302" s="39"/>
      <c r="AC2302" s="39"/>
      <c r="AD2302" s="39"/>
      <c r="AE2302" s="39"/>
      <c r="AT2302" s="18" t="s">
        <v>173</v>
      </c>
      <c r="AU2302" s="18" t="s">
        <v>82</v>
      </c>
    </row>
    <row r="2303" s="14" customFormat="1">
      <c r="A2303" s="14"/>
      <c r="B2303" s="254"/>
      <c r="C2303" s="255"/>
      <c r="D2303" s="240" t="s">
        <v>174</v>
      </c>
      <c r="E2303" s="256" t="s">
        <v>21</v>
      </c>
      <c r="F2303" s="257" t="s">
        <v>1281</v>
      </c>
      <c r="G2303" s="255"/>
      <c r="H2303" s="258">
        <v>1.3200000000000001</v>
      </c>
      <c r="I2303" s="259"/>
      <c r="J2303" s="255"/>
      <c r="K2303" s="255"/>
      <c r="L2303" s="260"/>
      <c r="M2303" s="261"/>
      <c r="N2303" s="262"/>
      <c r="O2303" s="262"/>
      <c r="P2303" s="262"/>
      <c r="Q2303" s="262"/>
      <c r="R2303" s="262"/>
      <c r="S2303" s="262"/>
      <c r="T2303" s="263"/>
      <c r="U2303" s="14"/>
      <c r="V2303" s="14"/>
      <c r="W2303" s="14"/>
      <c r="X2303" s="14"/>
      <c r="Y2303" s="14"/>
      <c r="Z2303" s="14"/>
      <c r="AA2303" s="14"/>
      <c r="AB2303" s="14"/>
      <c r="AC2303" s="14"/>
      <c r="AD2303" s="14"/>
      <c r="AE2303" s="14"/>
      <c r="AT2303" s="264" t="s">
        <v>174</v>
      </c>
      <c r="AU2303" s="264" t="s">
        <v>82</v>
      </c>
      <c r="AV2303" s="14" t="s">
        <v>82</v>
      </c>
      <c r="AW2303" s="14" t="s">
        <v>34</v>
      </c>
      <c r="AX2303" s="14" t="s">
        <v>80</v>
      </c>
      <c r="AY2303" s="264" t="s">
        <v>164</v>
      </c>
    </row>
    <row r="2304" s="2" customFormat="1" ht="16.5" customHeight="1">
      <c r="A2304" s="39"/>
      <c r="B2304" s="40"/>
      <c r="C2304" s="227" t="s">
        <v>2269</v>
      </c>
      <c r="D2304" s="227" t="s">
        <v>166</v>
      </c>
      <c r="E2304" s="228" t="s">
        <v>2270</v>
      </c>
      <c r="F2304" s="229" t="s">
        <v>2271</v>
      </c>
      <c r="G2304" s="230" t="s">
        <v>204</v>
      </c>
      <c r="H2304" s="231">
        <v>56.968000000000004</v>
      </c>
      <c r="I2304" s="232"/>
      <c r="J2304" s="233">
        <f>ROUND(I2304*H2304,2)</f>
        <v>0</v>
      </c>
      <c r="K2304" s="229" t="s">
        <v>170</v>
      </c>
      <c r="L2304" s="45"/>
      <c r="M2304" s="234" t="s">
        <v>21</v>
      </c>
      <c r="N2304" s="235" t="s">
        <v>44</v>
      </c>
      <c r="O2304" s="85"/>
      <c r="P2304" s="236">
        <f>O2304*H2304</f>
        <v>0</v>
      </c>
      <c r="Q2304" s="236">
        <v>0.00025999999999999998</v>
      </c>
      <c r="R2304" s="236">
        <f>Q2304*H2304</f>
        <v>0.014811679999999999</v>
      </c>
      <c r="S2304" s="236">
        <v>0</v>
      </c>
      <c r="T2304" s="237">
        <f>S2304*H2304</f>
        <v>0</v>
      </c>
      <c r="U2304" s="39"/>
      <c r="V2304" s="39"/>
      <c r="W2304" s="39"/>
      <c r="X2304" s="39"/>
      <c r="Y2304" s="39"/>
      <c r="Z2304" s="39"/>
      <c r="AA2304" s="39"/>
      <c r="AB2304" s="39"/>
      <c r="AC2304" s="39"/>
      <c r="AD2304" s="39"/>
      <c r="AE2304" s="39"/>
      <c r="AR2304" s="238" t="s">
        <v>277</v>
      </c>
      <c r="AT2304" s="238" t="s">
        <v>166</v>
      </c>
      <c r="AU2304" s="238" t="s">
        <v>82</v>
      </c>
      <c r="AY2304" s="18" t="s">
        <v>164</v>
      </c>
      <c r="BE2304" s="239">
        <f>IF(N2304="základní",J2304,0)</f>
        <v>0</v>
      </c>
      <c r="BF2304" s="239">
        <f>IF(N2304="snížená",J2304,0)</f>
        <v>0</v>
      </c>
      <c r="BG2304" s="239">
        <f>IF(N2304="zákl. přenesená",J2304,0)</f>
        <v>0</v>
      </c>
      <c r="BH2304" s="239">
        <f>IF(N2304="sníž. přenesená",J2304,0)</f>
        <v>0</v>
      </c>
      <c r="BI2304" s="239">
        <f>IF(N2304="nulová",J2304,0)</f>
        <v>0</v>
      </c>
      <c r="BJ2304" s="18" t="s">
        <v>80</v>
      </c>
      <c r="BK2304" s="239">
        <f>ROUND(I2304*H2304,2)</f>
        <v>0</v>
      </c>
      <c r="BL2304" s="18" t="s">
        <v>277</v>
      </c>
      <c r="BM2304" s="238" t="s">
        <v>2272</v>
      </c>
    </row>
    <row r="2305" s="2" customFormat="1">
      <c r="A2305" s="39"/>
      <c r="B2305" s="40"/>
      <c r="C2305" s="41"/>
      <c r="D2305" s="240" t="s">
        <v>173</v>
      </c>
      <c r="E2305" s="41"/>
      <c r="F2305" s="241" t="s">
        <v>2271</v>
      </c>
      <c r="G2305" s="41"/>
      <c r="H2305" s="41"/>
      <c r="I2305" s="147"/>
      <c r="J2305" s="41"/>
      <c r="K2305" s="41"/>
      <c r="L2305" s="45"/>
      <c r="M2305" s="242"/>
      <c r="N2305" s="243"/>
      <c r="O2305" s="85"/>
      <c r="P2305" s="85"/>
      <c r="Q2305" s="85"/>
      <c r="R2305" s="85"/>
      <c r="S2305" s="85"/>
      <c r="T2305" s="86"/>
      <c r="U2305" s="39"/>
      <c r="V2305" s="39"/>
      <c r="W2305" s="39"/>
      <c r="X2305" s="39"/>
      <c r="Y2305" s="39"/>
      <c r="Z2305" s="39"/>
      <c r="AA2305" s="39"/>
      <c r="AB2305" s="39"/>
      <c r="AC2305" s="39"/>
      <c r="AD2305" s="39"/>
      <c r="AE2305" s="39"/>
      <c r="AT2305" s="18" t="s">
        <v>173</v>
      </c>
      <c r="AU2305" s="18" t="s">
        <v>82</v>
      </c>
    </row>
    <row r="2306" s="13" customFormat="1">
      <c r="A2306" s="13"/>
      <c r="B2306" s="244"/>
      <c r="C2306" s="245"/>
      <c r="D2306" s="240" t="s">
        <v>174</v>
      </c>
      <c r="E2306" s="246" t="s">
        <v>21</v>
      </c>
      <c r="F2306" s="247" t="s">
        <v>2273</v>
      </c>
      <c r="G2306" s="245"/>
      <c r="H2306" s="246" t="s">
        <v>21</v>
      </c>
      <c r="I2306" s="248"/>
      <c r="J2306" s="245"/>
      <c r="K2306" s="245"/>
      <c r="L2306" s="249"/>
      <c r="M2306" s="250"/>
      <c r="N2306" s="251"/>
      <c r="O2306" s="251"/>
      <c r="P2306" s="251"/>
      <c r="Q2306" s="251"/>
      <c r="R2306" s="251"/>
      <c r="S2306" s="251"/>
      <c r="T2306" s="252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T2306" s="253" t="s">
        <v>174</v>
      </c>
      <c r="AU2306" s="253" t="s">
        <v>82</v>
      </c>
      <c r="AV2306" s="13" t="s">
        <v>80</v>
      </c>
      <c r="AW2306" s="13" t="s">
        <v>34</v>
      </c>
      <c r="AX2306" s="13" t="s">
        <v>73</v>
      </c>
      <c r="AY2306" s="253" t="s">
        <v>164</v>
      </c>
    </row>
    <row r="2307" s="14" customFormat="1">
      <c r="A2307" s="14"/>
      <c r="B2307" s="254"/>
      <c r="C2307" s="255"/>
      <c r="D2307" s="240" t="s">
        <v>174</v>
      </c>
      <c r="E2307" s="256" t="s">
        <v>21</v>
      </c>
      <c r="F2307" s="257" t="s">
        <v>598</v>
      </c>
      <c r="G2307" s="255"/>
      <c r="H2307" s="258">
        <v>5.0140000000000002</v>
      </c>
      <c r="I2307" s="259"/>
      <c r="J2307" s="255"/>
      <c r="K2307" s="255"/>
      <c r="L2307" s="260"/>
      <c r="M2307" s="261"/>
      <c r="N2307" s="262"/>
      <c r="O2307" s="262"/>
      <c r="P2307" s="262"/>
      <c r="Q2307" s="262"/>
      <c r="R2307" s="262"/>
      <c r="S2307" s="262"/>
      <c r="T2307" s="263"/>
      <c r="U2307" s="14"/>
      <c r="V2307" s="14"/>
      <c r="W2307" s="14"/>
      <c r="X2307" s="14"/>
      <c r="Y2307" s="14"/>
      <c r="Z2307" s="14"/>
      <c r="AA2307" s="14"/>
      <c r="AB2307" s="14"/>
      <c r="AC2307" s="14"/>
      <c r="AD2307" s="14"/>
      <c r="AE2307" s="14"/>
      <c r="AT2307" s="264" t="s">
        <v>174</v>
      </c>
      <c r="AU2307" s="264" t="s">
        <v>82</v>
      </c>
      <c r="AV2307" s="14" t="s">
        <v>82</v>
      </c>
      <c r="AW2307" s="14" t="s">
        <v>34</v>
      </c>
      <c r="AX2307" s="14" t="s">
        <v>73</v>
      </c>
      <c r="AY2307" s="264" t="s">
        <v>164</v>
      </c>
    </row>
    <row r="2308" s="13" customFormat="1">
      <c r="A2308" s="13"/>
      <c r="B2308" s="244"/>
      <c r="C2308" s="245"/>
      <c r="D2308" s="240" t="s">
        <v>174</v>
      </c>
      <c r="E2308" s="246" t="s">
        <v>21</v>
      </c>
      <c r="F2308" s="247" t="s">
        <v>2274</v>
      </c>
      <c r="G2308" s="245"/>
      <c r="H2308" s="246" t="s">
        <v>21</v>
      </c>
      <c r="I2308" s="248"/>
      <c r="J2308" s="245"/>
      <c r="K2308" s="245"/>
      <c r="L2308" s="249"/>
      <c r="M2308" s="250"/>
      <c r="N2308" s="251"/>
      <c r="O2308" s="251"/>
      <c r="P2308" s="251"/>
      <c r="Q2308" s="251"/>
      <c r="R2308" s="251"/>
      <c r="S2308" s="251"/>
      <c r="T2308" s="252"/>
      <c r="U2308" s="13"/>
      <c r="V2308" s="13"/>
      <c r="W2308" s="13"/>
      <c r="X2308" s="13"/>
      <c r="Y2308" s="13"/>
      <c r="Z2308" s="13"/>
      <c r="AA2308" s="13"/>
      <c r="AB2308" s="13"/>
      <c r="AC2308" s="13"/>
      <c r="AD2308" s="13"/>
      <c r="AE2308" s="13"/>
      <c r="AT2308" s="253" t="s">
        <v>174</v>
      </c>
      <c r="AU2308" s="253" t="s">
        <v>82</v>
      </c>
      <c r="AV2308" s="13" t="s">
        <v>80</v>
      </c>
      <c r="AW2308" s="13" t="s">
        <v>34</v>
      </c>
      <c r="AX2308" s="13" t="s">
        <v>73</v>
      </c>
      <c r="AY2308" s="253" t="s">
        <v>164</v>
      </c>
    </row>
    <row r="2309" s="14" customFormat="1">
      <c r="A2309" s="14"/>
      <c r="B2309" s="254"/>
      <c r="C2309" s="255"/>
      <c r="D2309" s="240" t="s">
        <v>174</v>
      </c>
      <c r="E2309" s="256" t="s">
        <v>21</v>
      </c>
      <c r="F2309" s="257" t="s">
        <v>599</v>
      </c>
      <c r="G2309" s="255"/>
      <c r="H2309" s="258">
        <v>5.3630000000000004</v>
      </c>
      <c r="I2309" s="259"/>
      <c r="J2309" s="255"/>
      <c r="K2309" s="255"/>
      <c r="L2309" s="260"/>
      <c r="M2309" s="261"/>
      <c r="N2309" s="262"/>
      <c r="O2309" s="262"/>
      <c r="P2309" s="262"/>
      <c r="Q2309" s="262"/>
      <c r="R2309" s="262"/>
      <c r="S2309" s="262"/>
      <c r="T2309" s="263"/>
      <c r="U2309" s="14"/>
      <c r="V2309" s="14"/>
      <c r="W2309" s="14"/>
      <c r="X2309" s="14"/>
      <c r="Y2309" s="14"/>
      <c r="Z2309" s="14"/>
      <c r="AA2309" s="14"/>
      <c r="AB2309" s="14"/>
      <c r="AC2309" s="14"/>
      <c r="AD2309" s="14"/>
      <c r="AE2309" s="14"/>
      <c r="AT2309" s="264" t="s">
        <v>174</v>
      </c>
      <c r="AU2309" s="264" t="s">
        <v>82</v>
      </c>
      <c r="AV2309" s="14" t="s">
        <v>82</v>
      </c>
      <c r="AW2309" s="14" t="s">
        <v>34</v>
      </c>
      <c r="AX2309" s="14" t="s">
        <v>73</v>
      </c>
      <c r="AY2309" s="264" t="s">
        <v>164</v>
      </c>
    </row>
    <row r="2310" s="13" customFormat="1">
      <c r="A2310" s="13"/>
      <c r="B2310" s="244"/>
      <c r="C2310" s="245"/>
      <c r="D2310" s="240" t="s">
        <v>174</v>
      </c>
      <c r="E2310" s="246" t="s">
        <v>21</v>
      </c>
      <c r="F2310" s="247" t="s">
        <v>2275</v>
      </c>
      <c r="G2310" s="245"/>
      <c r="H2310" s="246" t="s">
        <v>21</v>
      </c>
      <c r="I2310" s="248"/>
      <c r="J2310" s="245"/>
      <c r="K2310" s="245"/>
      <c r="L2310" s="249"/>
      <c r="M2310" s="250"/>
      <c r="N2310" s="251"/>
      <c r="O2310" s="251"/>
      <c r="P2310" s="251"/>
      <c r="Q2310" s="251"/>
      <c r="R2310" s="251"/>
      <c r="S2310" s="251"/>
      <c r="T2310" s="252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T2310" s="253" t="s">
        <v>174</v>
      </c>
      <c r="AU2310" s="253" t="s">
        <v>82</v>
      </c>
      <c r="AV2310" s="13" t="s">
        <v>80</v>
      </c>
      <c r="AW2310" s="13" t="s">
        <v>34</v>
      </c>
      <c r="AX2310" s="13" t="s">
        <v>73</v>
      </c>
      <c r="AY2310" s="253" t="s">
        <v>164</v>
      </c>
    </row>
    <row r="2311" s="14" customFormat="1">
      <c r="A2311" s="14"/>
      <c r="B2311" s="254"/>
      <c r="C2311" s="255"/>
      <c r="D2311" s="240" t="s">
        <v>174</v>
      </c>
      <c r="E2311" s="256" t="s">
        <v>21</v>
      </c>
      <c r="F2311" s="257" t="s">
        <v>600</v>
      </c>
      <c r="G2311" s="255"/>
      <c r="H2311" s="258">
        <v>10.529999999999999</v>
      </c>
      <c r="I2311" s="259"/>
      <c r="J2311" s="255"/>
      <c r="K2311" s="255"/>
      <c r="L2311" s="260"/>
      <c r="M2311" s="261"/>
      <c r="N2311" s="262"/>
      <c r="O2311" s="262"/>
      <c r="P2311" s="262"/>
      <c r="Q2311" s="262"/>
      <c r="R2311" s="262"/>
      <c r="S2311" s="262"/>
      <c r="T2311" s="263"/>
      <c r="U2311" s="14"/>
      <c r="V2311" s="14"/>
      <c r="W2311" s="14"/>
      <c r="X2311" s="14"/>
      <c r="Y2311" s="14"/>
      <c r="Z2311" s="14"/>
      <c r="AA2311" s="14"/>
      <c r="AB2311" s="14"/>
      <c r="AC2311" s="14"/>
      <c r="AD2311" s="14"/>
      <c r="AE2311" s="14"/>
      <c r="AT2311" s="264" t="s">
        <v>174</v>
      </c>
      <c r="AU2311" s="264" t="s">
        <v>82</v>
      </c>
      <c r="AV2311" s="14" t="s">
        <v>82</v>
      </c>
      <c r="AW2311" s="14" t="s">
        <v>34</v>
      </c>
      <c r="AX2311" s="14" t="s">
        <v>73</v>
      </c>
      <c r="AY2311" s="264" t="s">
        <v>164</v>
      </c>
    </row>
    <row r="2312" s="13" customFormat="1">
      <c r="A2312" s="13"/>
      <c r="B2312" s="244"/>
      <c r="C2312" s="245"/>
      <c r="D2312" s="240" t="s">
        <v>174</v>
      </c>
      <c r="E2312" s="246" t="s">
        <v>21</v>
      </c>
      <c r="F2312" s="247" t="s">
        <v>2276</v>
      </c>
      <c r="G2312" s="245"/>
      <c r="H2312" s="246" t="s">
        <v>21</v>
      </c>
      <c r="I2312" s="248"/>
      <c r="J2312" s="245"/>
      <c r="K2312" s="245"/>
      <c r="L2312" s="249"/>
      <c r="M2312" s="250"/>
      <c r="N2312" s="251"/>
      <c r="O2312" s="251"/>
      <c r="P2312" s="251"/>
      <c r="Q2312" s="251"/>
      <c r="R2312" s="251"/>
      <c r="S2312" s="251"/>
      <c r="T2312" s="252"/>
      <c r="U2312" s="13"/>
      <c r="V2312" s="13"/>
      <c r="W2312" s="13"/>
      <c r="X2312" s="13"/>
      <c r="Y2312" s="13"/>
      <c r="Z2312" s="13"/>
      <c r="AA2312" s="13"/>
      <c r="AB2312" s="13"/>
      <c r="AC2312" s="13"/>
      <c r="AD2312" s="13"/>
      <c r="AE2312" s="13"/>
      <c r="AT2312" s="253" t="s">
        <v>174</v>
      </c>
      <c r="AU2312" s="253" t="s">
        <v>82</v>
      </c>
      <c r="AV2312" s="13" t="s">
        <v>80</v>
      </c>
      <c r="AW2312" s="13" t="s">
        <v>34</v>
      </c>
      <c r="AX2312" s="13" t="s">
        <v>73</v>
      </c>
      <c r="AY2312" s="253" t="s">
        <v>164</v>
      </c>
    </row>
    <row r="2313" s="14" customFormat="1">
      <c r="A2313" s="14"/>
      <c r="B2313" s="254"/>
      <c r="C2313" s="255"/>
      <c r="D2313" s="240" t="s">
        <v>174</v>
      </c>
      <c r="E2313" s="256" t="s">
        <v>21</v>
      </c>
      <c r="F2313" s="257" t="s">
        <v>602</v>
      </c>
      <c r="G2313" s="255"/>
      <c r="H2313" s="258">
        <v>7.173</v>
      </c>
      <c r="I2313" s="259"/>
      <c r="J2313" s="255"/>
      <c r="K2313" s="255"/>
      <c r="L2313" s="260"/>
      <c r="M2313" s="261"/>
      <c r="N2313" s="262"/>
      <c r="O2313" s="262"/>
      <c r="P2313" s="262"/>
      <c r="Q2313" s="262"/>
      <c r="R2313" s="262"/>
      <c r="S2313" s="262"/>
      <c r="T2313" s="263"/>
      <c r="U2313" s="14"/>
      <c r="V2313" s="14"/>
      <c r="W2313" s="14"/>
      <c r="X2313" s="14"/>
      <c r="Y2313" s="14"/>
      <c r="Z2313" s="14"/>
      <c r="AA2313" s="14"/>
      <c r="AB2313" s="14"/>
      <c r="AC2313" s="14"/>
      <c r="AD2313" s="14"/>
      <c r="AE2313" s="14"/>
      <c r="AT2313" s="264" t="s">
        <v>174</v>
      </c>
      <c r="AU2313" s="264" t="s">
        <v>82</v>
      </c>
      <c r="AV2313" s="14" t="s">
        <v>82</v>
      </c>
      <c r="AW2313" s="14" t="s">
        <v>34</v>
      </c>
      <c r="AX2313" s="14" t="s">
        <v>73</v>
      </c>
      <c r="AY2313" s="264" t="s">
        <v>164</v>
      </c>
    </row>
    <row r="2314" s="13" customFormat="1">
      <c r="A2314" s="13"/>
      <c r="B2314" s="244"/>
      <c r="C2314" s="245"/>
      <c r="D2314" s="240" t="s">
        <v>174</v>
      </c>
      <c r="E2314" s="246" t="s">
        <v>21</v>
      </c>
      <c r="F2314" s="247" t="s">
        <v>2277</v>
      </c>
      <c r="G2314" s="245"/>
      <c r="H2314" s="246" t="s">
        <v>21</v>
      </c>
      <c r="I2314" s="248"/>
      <c r="J2314" s="245"/>
      <c r="K2314" s="245"/>
      <c r="L2314" s="249"/>
      <c r="M2314" s="250"/>
      <c r="N2314" s="251"/>
      <c r="O2314" s="251"/>
      <c r="P2314" s="251"/>
      <c r="Q2314" s="251"/>
      <c r="R2314" s="251"/>
      <c r="S2314" s="251"/>
      <c r="T2314" s="252"/>
      <c r="U2314" s="13"/>
      <c r="V2314" s="13"/>
      <c r="W2314" s="13"/>
      <c r="X2314" s="13"/>
      <c r="Y2314" s="13"/>
      <c r="Z2314" s="13"/>
      <c r="AA2314" s="13"/>
      <c r="AB2314" s="13"/>
      <c r="AC2314" s="13"/>
      <c r="AD2314" s="13"/>
      <c r="AE2314" s="13"/>
      <c r="AT2314" s="253" t="s">
        <v>174</v>
      </c>
      <c r="AU2314" s="253" t="s">
        <v>82</v>
      </c>
      <c r="AV2314" s="13" t="s">
        <v>80</v>
      </c>
      <c r="AW2314" s="13" t="s">
        <v>34</v>
      </c>
      <c r="AX2314" s="13" t="s">
        <v>73</v>
      </c>
      <c r="AY2314" s="253" t="s">
        <v>164</v>
      </c>
    </row>
    <row r="2315" s="14" customFormat="1">
      <c r="A2315" s="14"/>
      <c r="B2315" s="254"/>
      <c r="C2315" s="255"/>
      <c r="D2315" s="240" t="s">
        <v>174</v>
      </c>
      <c r="E2315" s="256" t="s">
        <v>21</v>
      </c>
      <c r="F2315" s="257" t="s">
        <v>603</v>
      </c>
      <c r="G2315" s="255"/>
      <c r="H2315" s="258">
        <v>4.2130000000000001</v>
      </c>
      <c r="I2315" s="259"/>
      <c r="J2315" s="255"/>
      <c r="K2315" s="255"/>
      <c r="L2315" s="260"/>
      <c r="M2315" s="261"/>
      <c r="N2315" s="262"/>
      <c r="O2315" s="262"/>
      <c r="P2315" s="262"/>
      <c r="Q2315" s="262"/>
      <c r="R2315" s="262"/>
      <c r="S2315" s="262"/>
      <c r="T2315" s="263"/>
      <c r="U2315" s="14"/>
      <c r="V2315" s="14"/>
      <c r="W2315" s="14"/>
      <c r="X2315" s="14"/>
      <c r="Y2315" s="14"/>
      <c r="Z2315" s="14"/>
      <c r="AA2315" s="14"/>
      <c r="AB2315" s="14"/>
      <c r="AC2315" s="14"/>
      <c r="AD2315" s="14"/>
      <c r="AE2315" s="14"/>
      <c r="AT2315" s="264" t="s">
        <v>174</v>
      </c>
      <c r="AU2315" s="264" t="s">
        <v>82</v>
      </c>
      <c r="AV2315" s="14" t="s">
        <v>82</v>
      </c>
      <c r="AW2315" s="14" t="s">
        <v>34</v>
      </c>
      <c r="AX2315" s="14" t="s">
        <v>73</v>
      </c>
      <c r="AY2315" s="264" t="s">
        <v>164</v>
      </c>
    </row>
    <row r="2316" s="13" customFormat="1">
      <c r="A2316" s="13"/>
      <c r="B2316" s="244"/>
      <c r="C2316" s="245"/>
      <c r="D2316" s="240" t="s">
        <v>174</v>
      </c>
      <c r="E2316" s="246" t="s">
        <v>21</v>
      </c>
      <c r="F2316" s="247" t="s">
        <v>2278</v>
      </c>
      <c r="G2316" s="245"/>
      <c r="H2316" s="246" t="s">
        <v>21</v>
      </c>
      <c r="I2316" s="248"/>
      <c r="J2316" s="245"/>
      <c r="K2316" s="245"/>
      <c r="L2316" s="249"/>
      <c r="M2316" s="250"/>
      <c r="N2316" s="251"/>
      <c r="O2316" s="251"/>
      <c r="P2316" s="251"/>
      <c r="Q2316" s="251"/>
      <c r="R2316" s="251"/>
      <c r="S2316" s="251"/>
      <c r="T2316" s="252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T2316" s="253" t="s">
        <v>174</v>
      </c>
      <c r="AU2316" s="253" t="s">
        <v>82</v>
      </c>
      <c r="AV2316" s="13" t="s">
        <v>80</v>
      </c>
      <c r="AW2316" s="13" t="s">
        <v>34</v>
      </c>
      <c r="AX2316" s="13" t="s">
        <v>73</v>
      </c>
      <c r="AY2316" s="253" t="s">
        <v>164</v>
      </c>
    </row>
    <row r="2317" s="14" customFormat="1">
      <c r="A2317" s="14"/>
      <c r="B2317" s="254"/>
      <c r="C2317" s="255"/>
      <c r="D2317" s="240" t="s">
        <v>174</v>
      </c>
      <c r="E2317" s="256" t="s">
        <v>21</v>
      </c>
      <c r="F2317" s="257" t="s">
        <v>604</v>
      </c>
      <c r="G2317" s="255"/>
      <c r="H2317" s="258">
        <v>22.050000000000001</v>
      </c>
      <c r="I2317" s="259"/>
      <c r="J2317" s="255"/>
      <c r="K2317" s="255"/>
      <c r="L2317" s="260"/>
      <c r="M2317" s="261"/>
      <c r="N2317" s="262"/>
      <c r="O2317" s="262"/>
      <c r="P2317" s="262"/>
      <c r="Q2317" s="262"/>
      <c r="R2317" s="262"/>
      <c r="S2317" s="262"/>
      <c r="T2317" s="263"/>
      <c r="U2317" s="14"/>
      <c r="V2317" s="14"/>
      <c r="W2317" s="14"/>
      <c r="X2317" s="14"/>
      <c r="Y2317" s="14"/>
      <c r="Z2317" s="14"/>
      <c r="AA2317" s="14"/>
      <c r="AB2317" s="14"/>
      <c r="AC2317" s="14"/>
      <c r="AD2317" s="14"/>
      <c r="AE2317" s="14"/>
      <c r="AT2317" s="264" t="s">
        <v>174</v>
      </c>
      <c r="AU2317" s="264" t="s">
        <v>82</v>
      </c>
      <c r="AV2317" s="14" t="s">
        <v>82</v>
      </c>
      <c r="AW2317" s="14" t="s">
        <v>34</v>
      </c>
      <c r="AX2317" s="14" t="s">
        <v>73</v>
      </c>
      <c r="AY2317" s="264" t="s">
        <v>164</v>
      </c>
    </row>
    <row r="2318" s="13" customFormat="1">
      <c r="A2318" s="13"/>
      <c r="B2318" s="244"/>
      <c r="C2318" s="245"/>
      <c r="D2318" s="240" t="s">
        <v>174</v>
      </c>
      <c r="E2318" s="246" t="s">
        <v>21</v>
      </c>
      <c r="F2318" s="247" t="s">
        <v>2279</v>
      </c>
      <c r="G2318" s="245"/>
      <c r="H2318" s="246" t="s">
        <v>21</v>
      </c>
      <c r="I2318" s="248"/>
      <c r="J2318" s="245"/>
      <c r="K2318" s="245"/>
      <c r="L2318" s="249"/>
      <c r="M2318" s="250"/>
      <c r="N2318" s="251"/>
      <c r="O2318" s="251"/>
      <c r="P2318" s="251"/>
      <c r="Q2318" s="251"/>
      <c r="R2318" s="251"/>
      <c r="S2318" s="251"/>
      <c r="T2318" s="252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T2318" s="253" t="s">
        <v>174</v>
      </c>
      <c r="AU2318" s="253" t="s">
        <v>82</v>
      </c>
      <c r="AV2318" s="13" t="s">
        <v>80</v>
      </c>
      <c r="AW2318" s="13" t="s">
        <v>34</v>
      </c>
      <c r="AX2318" s="13" t="s">
        <v>73</v>
      </c>
      <c r="AY2318" s="253" t="s">
        <v>164</v>
      </c>
    </row>
    <row r="2319" s="14" customFormat="1">
      <c r="A2319" s="14"/>
      <c r="B2319" s="254"/>
      <c r="C2319" s="255"/>
      <c r="D2319" s="240" t="s">
        <v>174</v>
      </c>
      <c r="E2319" s="256" t="s">
        <v>21</v>
      </c>
      <c r="F2319" s="257" t="s">
        <v>605</v>
      </c>
      <c r="G2319" s="255"/>
      <c r="H2319" s="258">
        <v>2.625</v>
      </c>
      <c r="I2319" s="259"/>
      <c r="J2319" s="255"/>
      <c r="K2319" s="255"/>
      <c r="L2319" s="260"/>
      <c r="M2319" s="261"/>
      <c r="N2319" s="262"/>
      <c r="O2319" s="262"/>
      <c r="P2319" s="262"/>
      <c r="Q2319" s="262"/>
      <c r="R2319" s="262"/>
      <c r="S2319" s="262"/>
      <c r="T2319" s="263"/>
      <c r="U2319" s="14"/>
      <c r="V2319" s="14"/>
      <c r="W2319" s="14"/>
      <c r="X2319" s="14"/>
      <c r="Y2319" s="14"/>
      <c r="Z2319" s="14"/>
      <c r="AA2319" s="14"/>
      <c r="AB2319" s="14"/>
      <c r="AC2319" s="14"/>
      <c r="AD2319" s="14"/>
      <c r="AE2319" s="14"/>
      <c r="AT2319" s="264" t="s">
        <v>174</v>
      </c>
      <c r="AU2319" s="264" t="s">
        <v>82</v>
      </c>
      <c r="AV2319" s="14" t="s">
        <v>82</v>
      </c>
      <c r="AW2319" s="14" t="s">
        <v>34</v>
      </c>
      <c r="AX2319" s="14" t="s">
        <v>73</v>
      </c>
      <c r="AY2319" s="264" t="s">
        <v>164</v>
      </c>
    </row>
    <row r="2320" s="15" customFormat="1">
      <c r="A2320" s="15"/>
      <c r="B2320" s="276"/>
      <c r="C2320" s="277"/>
      <c r="D2320" s="240" t="s">
        <v>174</v>
      </c>
      <c r="E2320" s="278" t="s">
        <v>21</v>
      </c>
      <c r="F2320" s="279" t="s">
        <v>225</v>
      </c>
      <c r="G2320" s="277"/>
      <c r="H2320" s="280">
        <v>56.968000000000004</v>
      </c>
      <c r="I2320" s="281"/>
      <c r="J2320" s="277"/>
      <c r="K2320" s="277"/>
      <c r="L2320" s="282"/>
      <c r="M2320" s="283"/>
      <c r="N2320" s="284"/>
      <c r="O2320" s="284"/>
      <c r="P2320" s="284"/>
      <c r="Q2320" s="284"/>
      <c r="R2320" s="284"/>
      <c r="S2320" s="284"/>
      <c r="T2320" s="285"/>
      <c r="U2320" s="15"/>
      <c r="V2320" s="15"/>
      <c r="W2320" s="15"/>
      <c r="X2320" s="15"/>
      <c r="Y2320" s="15"/>
      <c r="Z2320" s="15"/>
      <c r="AA2320" s="15"/>
      <c r="AB2320" s="15"/>
      <c r="AC2320" s="15"/>
      <c r="AD2320" s="15"/>
      <c r="AE2320" s="15"/>
      <c r="AT2320" s="286" t="s">
        <v>174</v>
      </c>
      <c r="AU2320" s="286" t="s">
        <v>82</v>
      </c>
      <c r="AV2320" s="15" t="s">
        <v>171</v>
      </c>
      <c r="AW2320" s="15" t="s">
        <v>34</v>
      </c>
      <c r="AX2320" s="15" t="s">
        <v>80</v>
      </c>
      <c r="AY2320" s="286" t="s">
        <v>164</v>
      </c>
    </row>
    <row r="2321" s="2" customFormat="1" ht="16.5" customHeight="1">
      <c r="A2321" s="39"/>
      <c r="B2321" s="40"/>
      <c r="C2321" s="265" t="s">
        <v>2280</v>
      </c>
      <c r="D2321" s="265" t="s">
        <v>178</v>
      </c>
      <c r="E2321" s="266" t="s">
        <v>2281</v>
      </c>
      <c r="F2321" s="267" t="s">
        <v>2282</v>
      </c>
      <c r="G2321" s="268" t="s">
        <v>204</v>
      </c>
      <c r="H2321" s="269">
        <v>32.292999999999999</v>
      </c>
      <c r="I2321" s="270"/>
      <c r="J2321" s="271">
        <f>ROUND(I2321*H2321,2)</f>
        <v>0</v>
      </c>
      <c r="K2321" s="267" t="s">
        <v>170</v>
      </c>
      <c r="L2321" s="272"/>
      <c r="M2321" s="273" t="s">
        <v>21</v>
      </c>
      <c r="N2321" s="274" t="s">
        <v>44</v>
      </c>
      <c r="O2321" s="85"/>
      <c r="P2321" s="236">
        <f>O2321*H2321</f>
        <v>0</v>
      </c>
      <c r="Q2321" s="236">
        <v>0.0287</v>
      </c>
      <c r="R2321" s="236">
        <f>Q2321*H2321</f>
        <v>0.92680909999999994</v>
      </c>
      <c r="S2321" s="236">
        <v>0</v>
      </c>
      <c r="T2321" s="237">
        <f>S2321*H2321</f>
        <v>0</v>
      </c>
      <c r="U2321" s="39"/>
      <c r="V2321" s="39"/>
      <c r="W2321" s="39"/>
      <c r="X2321" s="39"/>
      <c r="Y2321" s="39"/>
      <c r="Z2321" s="39"/>
      <c r="AA2321" s="39"/>
      <c r="AB2321" s="39"/>
      <c r="AC2321" s="39"/>
      <c r="AD2321" s="39"/>
      <c r="AE2321" s="39"/>
      <c r="AR2321" s="238" t="s">
        <v>382</v>
      </c>
      <c r="AT2321" s="238" t="s">
        <v>178</v>
      </c>
      <c r="AU2321" s="238" t="s">
        <v>82</v>
      </c>
      <c r="AY2321" s="18" t="s">
        <v>164</v>
      </c>
      <c r="BE2321" s="239">
        <f>IF(N2321="základní",J2321,0)</f>
        <v>0</v>
      </c>
      <c r="BF2321" s="239">
        <f>IF(N2321="snížená",J2321,0)</f>
        <v>0</v>
      </c>
      <c r="BG2321" s="239">
        <f>IF(N2321="zákl. přenesená",J2321,0)</f>
        <v>0</v>
      </c>
      <c r="BH2321" s="239">
        <f>IF(N2321="sníž. přenesená",J2321,0)</f>
        <v>0</v>
      </c>
      <c r="BI2321" s="239">
        <f>IF(N2321="nulová",J2321,0)</f>
        <v>0</v>
      </c>
      <c r="BJ2321" s="18" t="s">
        <v>80</v>
      </c>
      <c r="BK2321" s="239">
        <f>ROUND(I2321*H2321,2)</f>
        <v>0</v>
      </c>
      <c r="BL2321" s="18" t="s">
        <v>277</v>
      </c>
      <c r="BM2321" s="238" t="s">
        <v>2283</v>
      </c>
    </row>
    <row r="2322" s="2" customFormat="1">
      <c r="A2322" s="39"/>
      <c r="B2322" s="40"/>
      <c r="C2322" s="41"/>
      <c r="D2322" s="240" t="s">
        <v>173</v>
      </c>
      <c r="E2322" s="41"/>
      <c r="F2322" s="241" t="s">
        <v>2282</v>
      </c>
      <c r="G2322" s="41"/>
      <c r="H2322" s="41"/>
      <c r="I2322" s="147"/>
      <c r="J2322" s="41"/>
      <c r="K2322" s="41"/>
      <c r="L2322" s="45"/>
      <c r="M2322" s="242"/>
      <c r="N2322" s="243"/>
      <c r="O2322" s="85"/>
      <c r="P2322" s="85"/>
      <c r="Q2322" s="85"/>
      <c r="R2322" s="85"/>
      <c r="S2322" s="85"/>
      <c r="T2322" s="86"/>
      <c r="U2322" s="39"/>
      <c r="V2322" s="39"/>
      <c r="W2322" s="39"/>
      <c r="X2322" s="39"/>
      <c r="Y2322" s="39"/>
      <c r="Z2322" s="39"/>
      <c r="AA2322" s="39"/>
      <c r="AB2322" s="39"/>
      <c r="AC2322" s="39"/>
      <c r="AD2322" s="39"/>
      <c r="AE2322" s="39"/>
      <c r="AT2322" s="18" t="s">
        <v>173</v>
      </c>
      <c r="AU2322" s="18" t="s">
        <v>82</v>
      </c>
    </row>
    <row r="2323" s="13" customFormat="1">
      <c r="A2323" s="13"/>
      <c r="B2323" s="244"/>
      <c r="C2323" s="245"/>
      <c r="D2323" s="240" t="s">
        <v>174</v>
      </c>
      <c r="E2323" s="246" t="s">
        <v>21</v>
      </c>
      <c r="F2323" s="247" t="s">
        <v>2273</v>
      </c>
      <c r="G2323" s="245"/>
      <c r="H2323" s="246" t="s">
        <v>21</v>
      </c>
      <c r="I2323" s="248"/>
      <c r="J2323" s="245"/>
      <c r="K2323" s="245"/>
      <c r="L2323" s="249"/>
      <c r="M2323" s="250"/>
      <c r="N2323" s="251"/>
      <c r="O2323" s="251"/>
      <c r="P2323" s="251"/>
      <c r="Q2323" s="251"/>
      <c r="R2323" s="251"/>
      <c r="S2323" s="251"/>
      <c r="T2323" s="252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T2323" s="253" t="s">
        <v>174</v>
      </c>
      <c r="AU2323" s="253" t="s">
        <v>82</v>
      </c>
      <c r="AV2323" s="13" t="s">
        <v>80</v>
      </c>
      <c r="AW2323" s="13" t="s">
        <v>34</v>
      </c>
      <c r="AX2323" s="13" t="s">
        <v>73</v>
      </c>
      <c r="AY2323" s="253" t="s">
        <v>164</v>
      </c>
    </row>
    <row r="2324" s="14" customFormat="1">
      <c r="A2324" s="14"/>
      <c r="B2324" s="254"/>
      <c r="C2324" s="255"/>
      <c r="D2324" s="240" t="s">
        <v>174</v>
      </c>
      <c r="E2324" s="256" t="s">
        <v>21</v>
      </c>
      <c r="F2324" s="257" t="s">
        <v>598</v>
      </c>
      <c r="G2324" s="255"/>
      <c r="H2324" s="258">
        <v>5.0140000000000002</v>
      </c>
      <c r="I2324" s="259"/>
      <c r="J2324" s="255"/>
      <c r="K2324" s="255"/>
      <c r="L2324" s="260"/>
      <c r="M2324" s="261"/>
      <c r="N2324" s="262"/>
      <c r="O2324" s="262"/>
      <c r="P2324" s="262"/>
      <c r="Q2324" s="262"/>
      <c r="R2324" s="262"/>
      <c r="S2324" s="262"/>
      <c r="T2324" s="263"/>
      <c r="U2324" s="14"/>
      <c r="V2324" s="14"/>
      <c r="W2324" s="14"/>
      <c r="X2324" s="14"/>
      <c r="Y2324" s="14"/>
      <c r="Z2324" s="14"/>
      <c r="AA2324" s="14"/>
      <c r="AB2324" s="14"/>
      <c r="AC2324" s="14"/>
      <c r="AD2324" s="14"/>
      <c r="AE2324" s="14"/>
      <c r="AT2324" s="264" t="s">
        <v>174</v>
      </c>
      <c r="AU2324" s="264" t="s">
        <v>82</v>
      </c>
      <c r="AV2324" s="14" t="s">
        <v>82</v>
      </c>
      <c r="AW2324" s="14" t="s">
        <v>34</v>
      </c>
      <c r="AX2324" s="14" t="s">
        <v>73</v>
      </c>
      <c r="AY2324" s="264" t="s">
        <v>164</v>
      </c>
    </row>
    <row r="2325" s="13" customFormat="1">
      <c r="A2325" s="13"/>
      <c r="B2325" s="244"/>
      <c r="C2325" s="245"/>
      <c r="D2325" s="240" t="s">
        <v>174</v>
      </c>
      <c r="E2325" s="246" t="s">
        <v>21</v>
      </c>
      <c r="F2325" s="247" t="s">
        <v>2274</v>
      </c>
      <c r="G2325" s="245"/>
      <c r="H2325" s="246" t="s">
        <v>21</v>
      </c>
      <c r="I2325" s="248"/>
      <c r="J2325" s="245"/>
      <c r="K2325" s="245"/>
      <c r="L2325" s="249"/>
      <c r="M2325" s="250"/>
      <c r="N2325" s="251"/>
      <c r="O2325" s="251"/>
      <c r="P2325" s="251"/>
      <c r="Q2325" s="251"/>
      <c r="R2325" s="251"/>
      <c r="S2325" s="251"/>
      <c r="T2325" s="252"/>
      <c r="U2325" s="13"/>
      <c r="V2325" s="13"/>
      <c r="W2325" s="13"/>
      <c r="X2325" s="13"/>
      <c r="Y2325" s="13"/>
      <c r="Z2325" s="13"/>
      <c r="AA2325" s="13"/>
      <c r="AB2325" s="13"/>
      <c r="AC2325" s="13"/>
      <c r="AD2325" s="13"/>
      <c r="AE2325" s="13"/>
      <c r="AT2325" s="253" t="s">
        <v>174</v>
      </c>
      <c r="AU2325" s="253" t="s">
        <v>82</v>
      </c>
      <c r="AV2325" s="13" t="s">
        <v>80</v>
      </c>
      <c r="AW2325" s="13" t="s">
        <v>34</v>
      </c>
      <c r="AX2325" s="13" t="s">
        <v>73</v>
      </c>
      <c r="AY2325" s="253" t="s">
        <v>164</v>
      </c>
    </row>
    <row r="2326" s="14" customFormat="1">
      <c r="A2326" s="14"/>
      <c r="B2326" s="254"/>
      <c r="C2326" s="255"/>
      <c r="D2326" s="240" t="s">
        <v>174</v>
      </c>
      <c r="E2326" s="256" t="s">
        <v>21</v>
      </c>
      <c r="F2326" s="257" t="s">
        <v>599</v>
      </c>
      <c r="G2326" s="255"/>
      <c r="H2326" s="258">
        <v>5.3630000000000004</v>
      </c>
      <c r="I2326" s="259"/>
      <c r="J2326" s="255"/>
      <c r="K2326" s="255"/>
      <c r="L2326" s="260"/>
      <c r="M2326" s="261"/>
      <c r="N2326" s="262"/>
      <c r="O2326" s="262"/>
      <c r="P2326" s="262"/>
      <c r="Q2326" s="262"/>
      <c r="R2326" s="262"/>
      <c r="S2326" s="262"/>
      <c r="T2326" s="263"/>
      <c r="U2326" s="14"/>
      <c r="V2326" s="14"/>
      <c r="W2326" s="14"/>
      <c r="X2326" s="14"/>
      <c r="Y2326" s="14"/>
      <c r="Z2326" s="14"/>
      <c r="AA2326" s="14"/>
      <c r="AB2326" s="14"/>
      <c r="AC2326" s="14"/>
      <c r="AD2326" s="14"/>
      <c r="AE2326" s="14"/>
      <c r="AT2326" s="264" t="s">
        <v>174</v>
      </c>
      <c r="AU2326" s="264" t="s">
        <v>82</v>
      </c>
      <c r="AV2326" s="14" t="s">
        <v>82</v>
      </c>
      <c r="AW2326" s="14" t="s">
        <v>34</v>
      </c>
      <c r="AX2326" s="14" t="s">
        <v>73</v>
      </c>
      <c r="AY2326" s="264" t="s">
        <v>164</v>
      </c>
    </row>
    <row r="2327" s="13" customFormat="1">
      <c r="A2327" s="13"/>
      <c r="B2327" s="244"/>
      <c r="C2327" s="245"/>
      <c r="D2327" s="240" t="s">
        <v>174</v>
      </c>
      <c r="E2327" s="246" t="s">
        <v>21</v>
      </c>
      <c r="F2327" s="247" t="s">
        <v>2275</v>
      </c>
      <c r="G2327" s="245"/>
      <c r="H2327" s="246" t="s">
        <v>21</v>
      </c>
      <c r="I2327" s="248"/>
      <c r="J2327" s="245"/>
      <c r="K2327" s="245"/>
      <c r="L2327" s="249"/>
      <c r="M2327" s="250"/>
      <c r="N2327" s="251"/>
      <c r="O2327" s="251"/>
      <c r="P2327" s="251"/>
      <c r="Q2327" s="251"/>
      <c r="R2327" s="251"/>
      <c r="S2327" s="251"/>
      <c r="T2327" s="252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T2327" s="253" t="s">
        <v>174</v>
      </c>
      <c r="AU2327" s="253" t="s">
        <v>82</v>
      </c>
      <c r="AV2327" s="13" t="s">
        <v>80</v>
      </c>
      <c r="AW2327" s="13" t="s">
        <v>34</v>
      </c>
      <c r="AX2327" s="13" t="s">
        <v>73</v>
      </c>
      <c r="AY2327" s="253" t="s">
        <v>164</v>
      </c>
    </row>
    <row r="2328" s="14" customFormat="1">
      <c r="A2328" s="14"/>
      <c r="B2328" s="254"/>
      <c r="C2328" s="255"/>
      <c r="D2328" s="240" t="s">
        <v>174</v>
      </c>
      <c r="E2328" s="256" t="s">
        <v>21</v>
      </c>
      <c r="F2328" s="257" t="s">
        <v>600</v>
      </c>
      <c r="G2328" s="255"/>
      <c r="H2328" s="258">
        <v>10.529999999999999</v>
      </c>
      <c r="I2328" s="259"/>
      <c r="J2328" s="255"/>
      <c r="K2328" s="255"/>
      <c r="L2328" s="260"/>
      <c r="M2328" s="261"/>
      <c r="N2328" s="262"/>
      <c r="O2328" s="262"/>
      <c r="P2328" s="262"/>
      <c r="Q2328" s="262"/>
      <c r="R2328" s="262"/>
      <c r="S2328" s="262"/>
      <c r="T2328" s="263"/>
      <c r="U2328" s="14"/>
      <c r="V2328" s="14"/>
      <c r="W2328" s="14"/>
      <c r="X2328" s="14"/>
      <c r="Y2328" s="14"/>
      <c r="Z2328" s="14"/>
      <c r="AA2328" s="14"/>
      <c r="AB2328" s="14"/>
      <c r="AC2328" s="14"/>
      <c r="AD2328" s="14"/>
      <c r="AE2328" s="14"/>
      <c r="AT2328" s="264" t="s">
        <v>174</v>
      </c>
      <c r="AU2328" s="264" t="s">
        <v>82</v>
      </c>
      <c r="AV2328" s="14" t="s">
        <v>82</v>
      </c>
      <c r="AW2328" s="14" t="s">
        <v>34</v>
      </c>
      <c r="AX2328" s="14" t="s">
        <v>73</v>
      </c>
      <c r="AY2328" s="264" t="s">
        <v>164</v>
      </c>
    </row>
    <row r="2329" s="13" customFormat="1">
      <c r="A2329" s="13"/>
      <c r="B2329" s="244"/>
      <c r="C2329" s="245"/>
      <c r="D2329" s="240" t="s">
        <v>174</v>
      </c>
      <c r="E2329" s="246" t="s">
        <v>21</v>
      </c>
      <c r="F2329" s="247" t="s">
        <v>2276</v>
      </c>
      <c r="G2329" s="245"/>
      <c r="H2329" s="246" t="s">
        <v>21</v>
      </c>
      <c r="I2329" s="248"/>
      <c r="J2329" s="245"/>
      <c r="K2329" s="245"/>
      <c r="L2329" s="249"/>
      <c r="M2329" s="250"/>
      <c r="N2329" s="251"/>
      <c r="O2329" s="251"/>
      <c r="P2329" s="251"/>
      <c r="Q2329" s="251"/>
      <c r="R2329" s="251"/>
      <c r="S2329" s="251"/>
      <c r="T2329" s="252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T2329" s="253" t="s">
        <v>174</v>
      </c>
      <c r="AU2329" s="253" t="s">
        <v>82</v>
      </c>
      <c r="AV2329" s="13" t="s">
        <v>80</v>
      </c>
      <c r="AW2329" s="13" t="s">
        <v>34</v>
      </c>
      <c r="AX2329" s="13" t="s">
        <v>73</v>
      </c>
      <c r="AY2329" s="253" t="s">
        <v>164</v>
      </c>
    </row>
    <row r="2330" s="14" customFormat="1">
      <c r="A2330" s="14"/>
      <c r="B2330" s="254"/>
      <c r="C2330" s="255"/>
      <c r="D2330" s="240" t="s">
        <v>174</v>
      </c>
      <c r="E2330" s="256" t="s">
        <v>21</v>
      </c>
      <c r="F2330" s="257" t="s">
        <v>602</v>
      </c>
      <c r="G2330" s="255"/>
      <c r="H2330" s="258">
        <v>7.173</v>
      </c>
      <c r="I2330" s="259"/>
      <c r="J2330" s="255"/>
      <c r="K2330" s="255"/>
      <c r="L2330" s="260"/>
      <c r="M2330" s="261"/>
      <c r="N2330" s="262"/>
      <c r="O2330" s="262"/>
      <c r="P2330" s="262"/>
      <c r="Q2330" s="262"/>
      <c r="R2330" s="262"/>
      <c r="S2330" s="262"/>
      <c r="T2330" s="263"/>
      <c r="U2330" s="14"/>
      <c r="V2330" s="14"/>
      <c r="W2330" s="14"/>
      <c r="X2330" s="14"/>
      <c r="Y2330" s="14"/>
      <c r="Z2330" s="14"/>
      <c r="AA2330" s="14"/>
      <c r="AB2330" s="14"/>
      <c r="AC2330" s="14"/>
      <c r="AD2330" s="14"/>
      <c r="AE2330" s="14"/>
      <c r="AT2330" s="264" t="s">
        <v>174</v>
      </c>
      <c r="AU2330" s="264" t="s">
        <v>82</v>
      </c>
      <c r="AV2330" s="14" t="s">
        <v>82</v>
      </c>
      <c r="AW2330" s="14" t="s">
        <v>34</v>
      </c>
      <c r="AX2330" s="14" t="s">
        <v>73</v>
      </c>
      <c r="AY2330" s="264" t="s">
        <v>164</v>
      </c>
    </row>
    <row r="2331" s="13" customFormat="1">
      <c r="A2331" s="13"/>
      <c r="B2331" s="244"/>
      <c r="C2331" s="245"/>
      <c r="D2331" s="240" t="s">
        <v>174</v>
      </c>
      <c r="E2331" s="246" t="s">
        <v>21</v>
      </c>
      <c r="F2331" s="247" t="s">
        <v>2277</v>
      </c>
      <c r="G2331" s="245"/>
      <c r="H2331" s="246" t="s">
        <v>21</v>
      </c>
      <c r="I2331" s="248"/>
      <c r="J2331" s="245"/>
      <c r="K2331" s="245"/>
      <c r="L2331" s="249"/>
      <c r="M2331" s="250"/>
      <c r="N2331" s="251"/>
      <c r="O2331" s="251"/>
      <c r="P2331" s="251"/>
      <c r="Q2331" s="251"/>
      <c r="R2331" s="251"/>
      <c r="S2331" s="251"/>
      <c r="T2331" s="252"/>
      <c r="U2331" s="13"/>
      <c r="V2331" s="13"/>
      <c r="W2331" s="13"/>
      <c r="X2331" s="13"/>
      <c r="Y2331" s="13"/>
      <c r="Z2331" s="13"/>
      <c r="AA2331" s="13"/>
      <c r="AB2331" s="13"/>
      <c r="AC2331" s="13"/>
      <c r="AD2331" s="13"/>
      <c r="AE2331" s="13"/>
      <c r="AT2331" s="253" t="s">
        <v>174</v>
      </c>
      <c r="AU2331" s="253" t="s">
        <v>82</v>
      </c>
      <c r="AV2331" s="13" t="s">
        <v>80</v>
      </c>
      <c r="AW2331" s="13" t="s">
        <v>34</v>
      </c>
      <c r="AX2331" s="13" t="s">
        <v>73</v>
      </c>
      <c r="AY2331" s="253" t="s">
        <v>164</v>
      </c>
    </row>
    <row r="2332" s="14" customFormat="1">
      <c r="A2332" s="14"/>
      <c r="B2332" s="254"/>
      <c r="C2332" s="255"/>
      <c r="D2332" s="240" t="s">
        <v>174</v>
      </c>
      <c r="E2332" s="256" t="s">
        <v>21</v>
      </c>
      <c r="F2332" s="257" t="s">
        <v>603</v>
      </c>
      <c r="G2332" s="255"/>
      <c r="H2332" s="258">
        <v>4.2130000000000001</v>
      </c>
      <c r="I2332" s="259"/>
      <c r="J2332" s="255"/>
      <c r="K2332" s="255"/>
      <c r="L2332" s="260"/>
      <c r="M2332" s="261"/>
      <c r="N2332" s="262"/>
      <c r="O2332" s="262"/>
      <c r="P2332" s="262"/>
      <c r="Q2332" s="262"/>
      <c r="R2332" s="262"/>
      <c r="S2332" s="262"/>
      <c r="T2332" s="263"/>
      <c r="U2332" s="14"/>
      <c r="V2332" s="14"/>
      <c r="W2332" s="14"/>
      <c r="X2332" s="14"/>
      <c r="Y2332" s="14"/>
      <c r="Z2332" s="14"/>
      <c r="AA2332" s="14"/>
      <c r="AB2332" s="14"/>
      <c r="AC2332" s="14"/>
      <c r="AD2332" s="14"/>
      <c r="AE2332" s="14"/>
      <c r="AT2332" s="264" t="s">
        <v>174</v>
      </c>
      <c r="AU2332" s="264" t="s">
        <v>82</v>
      </c>
      <c r="AV2332" s="14" t="s">
        <v>82</v>
      </c>
      <c r="AW2332" s="14" t="s">
        <v>34</v>
      </c>
      <c r="AX2332" s="14" t="s">
        <v>73</v>
      </c>
      <c r="AY2332" s="264" t="s">
        <v>164</v>
      </c>
    </row>
    <row r="2333" s="2" customFormat="1" ht="16.5" customHeight="1">
      <c r="A2333" s="39"/>
      <c r="B2333" s="40"/>
      <c r="C2333" s="265" t="s">
        <v>2284</v>
      </c>
      <c r="D2333" s="265" t="s">
        <v>178</v>
      </c>
      <c r="E2333" s="266" t="s">
        <v>2285</v>
      </c>
      <c r="F2333" s="267" t="s">
        <v>2286</v>
      </c>
      <c r="G2333" s="268" t="s">
        <v>204</v>
      </c>
      <c r="H2333" s="269">
        <v>24.675000000000001</v>
      </c>
      <c r="I2333" s="270"/>
      <c r="J2333" s="271">
        <f>ROUND(I2333*H2333,2)</f>
        <v>0</v>
      </c>
      <c r="K2333" s="267" t="s">
        <v>170</v>
      </c>
      <c r="L2333" s="272"/>
      <c r="M2333" s="273" t="s">
        <v>21</v>
      </c>
      <c r="N2333" s="274" t="s">
        <v>44</v>
      </c>
      <c r="O2333" s="85"/>
      <c r="P2333" s="236">
        <f>O2333*H2333</f>
        <v>0</v>
      </c>
      <c r="Q2333" s="236">
        <v>0.036110000000000003</v>
      </c>
      <c r="R2333" s="236">
        <f>Q2333*H2333</f>
        <v>0.89101425000000012</v>
      </c>
      <c r="S2333" s="236">
        <v>0</v>
      </c>
      <c r="T2333" s="237">
        <f>S2333*H2333</f>
        <v>0</v>
      </c>
      <c r="U2333" s="39"/>
      <c r="V2333" s="39"/>
      <c r="W2333" s="39"/>
      <c r="X2333" s="39"/>
      <c r="Y2333" s="39"/>
      <c r="Z2333" s="39"/>
      <c r="AA2333" s="39"/>
      <c r="AB2333" s="39"/>
      <c r="AC2333" s="39"/>
      <c r="AD2333" s="39"/>
      <c r="AE2333" s="39"/>
      <c r="AR2333" s="238" t="s">
        <v>382</v>
      </c>
      <c r="AT2333" s="238" t="s">
        <v>178</v>
      </c>
      <c r="AU2333" s="238" t="s">
        <v>82</v>
      </c>
      <c r="AY2333" s="18" t="s">
        <v>164</v>
      </c>
      <c r="BE2333" s="239">
        <f>IF(N2333="základní",J2333,0)</f>
        <v>0</v>
      </c>
      <c r="BF2333" s="239">
        <f>IF(N2333="snížená",J2333,0)</f>
        <v>0</v>
      </c>
      <c r="BG2333" s="239">
        <f>IF(N2333="zákl. přenesená",J2333,0)</f>
        <v>0</v>
      </c>
      <c r="BH2333" s="239">
        <f>IF(N2333="sníž. přenesená",J2333,0)</f>
        <v>0</v>
      </c>
      <c r="BI2333" s="239">
        <f>IF(N2333="nulová",J2333,0)</f>
        <v>0</v>
      </c>
      <c r="BJ2333" s="18" t="s">
        <v>80</v>
      </c>
      <c r="BK2333" s="239">
        <f>ROUND(I2333*H2333,2)</f>
        <v>0</v>
      </c>
      <c r="BL2333" s="18" t="s">
        <v>277</v>
      </c>
      <c r="BM2333" s="238" t="s">
        <v>2287</v>
      </c>
    </row>
    <row r="2334" s="2" customFormat="1">
      <c r="A2334" s="39"/>
      <c r="B2334" s="40"/>
      <c r="C2334" s="41"/>
      <c r="D2334" s="240" t="s">
        <v>173</v>
      </c>
      <c r="E2334" s="41"/>
      <c r="F2334" s="241" t="s">
        <v>2286</v>
      </c>
      <c r="G2334" s="41"/>
      <c r="H2334" s="41"/>
      <c r="I2334" s="147"/>
      <c r="J2334" s="41"/>
      <c r="K2334" s="41"/>
      <c r="L2334" s="45"/>
      <c r="M2334" s="242"/>
      <c r="N2334" s="243"/>
      <c r="O2334" s="85"/>
      <c r="P2334" s="85"/>
      <c r="Q2334" s="85"/>
      <c r="R2334" s="85"/>
      <c r="S2334" s="85"/>
      <c r="T2334" s="86"/>
      <c r="U2334" s="39"/>
      <c r="V2334" s="39"/>
      <c r="W2334" s="39"/>
      <c r="X2334" s="39"/>
      <c r="Y2334" s="39"/>
      <c r="Z2334" s="39"/>
      <c r="AA2334" s="39"/>
      <c r="AB2334" s="39"/>
      <c r="AC2334" s="39"/>
      <c r="AD2334" s="39"/>
      <c r="AE2334" s="39"/>
      <c r="AT2334" s="18" t="s">
        <v>173</v>
      </c>
      <c r="AU2334" s="18" t="s">
        <v>82</v>
      </c>
    </row>
    <row r="2335" s="14" customFormat="1">
      <c r="A2335" s="14"/>
      <c r="B2335" s="254"/>
      <c r="C2335" s="255"/>
      <c r="D2335" s="240" t="s">
        <v>174</v>
      </c>
      <c r="E2335" s="256" t="s">
        <v>21</v>
      </c>
      <c r="F2335" s="257" t="s">
        <v>604</v>
      </c>
      <c r="G2335" s="255"/>
      <c r="H2335" s="258">
        <v>22.050000000000001</v>
      </c>
      <c r="I2335" s="259"/>
      <c r="J2335" s="255"/>
      <c r="K2335" s="255"/>
      <c r="L2335" s="260"/>
      <c r="M2335" s="261"/>
      <c r="N2335" s="262"/>
      <c r="O2335" s="262"/>
      <c r="P2335" s="262"/>
      <c r="Q2335" s="262"/>
      <c r="R2335" s="262"/>
      <c r="S2335" s="262"/>
      <c r="T2335" s="263"/>
      <c r="U2335" s="14"/>
      <c r="V2335" s="14"/>
      <c r="W2335" s="14"/>
      <c r="X2335" s="14"/>
      <c r="Y2335" s="14"/>
      <c r="Z2335" s="14"/>
      <c r="AA2335" s="14"/>
      <c r="AB2335" s="14"/>
      <c r="AC2335" s="14"/>
      <c r="AD2335" s="14"/>
      <c r="AE2335" s="14"/>
      <c r="AT2335" s="264" t="s">
        <v>174</v>
      </c>
      <c r="AU2335" s="264" t="s">
        <v>82</v>
      </c>
      <c r="AV2335" s="14" t="s">
        <v>82</v>
      </c>
      <c r="AW2335" s="14" t="s">
        <v>34</v>
      </c>
      <c r="AX2335" s="14" t="s">
        <v>73</v>
      </c>
      <c r="AY2335" s="264" t="s">
        <v>164</v>
      </c>
    </row>
    <row r="2336" s="14" customFormat="1">
      <c r="A2336" s="14"/>
      <c r="B2336" s="254"/>
      <c r="C2336" s="255"/>
      <c r="D2336" s="240" t="s">
        <v>174</v>
      </c>
      <c r="E2336" s="256" t="s">
        <v>21</v>
      </c>
      <c r="F2336" s="257" t="s">
        <v>605</v>
      </c>
      <c r="G2336" s="255"/>
      <c r="H2336" s="258">
        <v>2.625</v>
      </c>
      <c r="I2336" s="259"/>
      <c r="J2336" s="255"/>
      <c r="K2336" s="255"/>
      <c r="L2336" s="260"/>
      <c r="M2336" s="261"/>
      <c r="N2336" s="262"/>
      <c r="O2336" s="262"/>
      <c r="P2336" s="262"/>
      <c r="Q2336" s="262"/>
      <c r="R2336" s="262"/>
      <c r="S2336" s="262"/>
      <c r="T2336" s="263"/>
      <c r="U2336" s="14"/>
      <c r="V2336" s="14"/>
      <c r="W2336" s="14"/>
      <c r="X2336" s="14"/>
      <c r="Y2336" s="14"/>
      <c r="Z2336" s="14"/>
      <c r="AA2336" s="14"/>
      <c r="AB2336" s="14"/>
      <c r="AC2336" s="14"/>
      <c r="AD2336" s="14"/>
      <c r="AE2336" s="14"/>
      <c r="AT2336" s="264" t="s">
        <v>174</v>
      </c>
      <c r="AU2336" s="264" t="s">
        <v>82</v>
      </c>
      <c r="AV2336" s="14" t="s">
        <v>82</v>
      </c>
      <c r="AW2336" s="14" t="s">
        <v>34</v>
      </c>
      <c r="AX2336" s="14" t="s">
        <v>73</v>
      </c>
      <c r="AY2336" s="264" t="s">
        <v>164</v>
      </c>
    </row>
    <row r="2337" s="2" customFormat="1" ht="16.5" customHeight="1">
      <c r="A2337" s="39"/>
      <c r="B2337" s="40"/>
      <c r="C2337" s="227" t="s">
        <v>2288</v>
      </c>
      <c r="D2337" s="227" t="s">
        <v>166</v>
      </c>
      <c r="E2337" s="228" t="s">
        <v>2289</v>
      </c>
      <c r="F2337" s="229" t="s">
        <v>2290</v>
      </c>
      <c r="G2337" s="230" t="s">
        <v>229</v>
      </c>
      <c r="H2337" s="231">
        <v>5</v>
      </c>
      <c r="I2337" s="232"/>
      <c r="J2337" s="233">
        <f>ROUND(I2337*H2337,2)</f>
        <v>0</v>
      </c>
      <c r="K2337" s="229" t="s">
        <v>170</v>
      </c>
      <c r="L2337" s="45"/>
      <c r="M2337" s="234" t="s">
        <v>21</v>
      </c>
      <c r="N2337" s="235" t="s">
        <v>44</v>
      </c>
      <c r="O2337" s="85"/>
      <c r="P2337" s="236">
        <f>O2337*H2337</f>
        <v>0</v>
      </c>
      <c r="Q2337" s="236">
        <v>0.00027</v>
      </c>
      <c r="R2337" s="236">
        <f>Q2337*H2337</f>
        <v>0.0013500000000000001</v>
      </c>
      <c r="S2337" s="236">
        <v>0</v>
      </c>
      <c r="T2337" s="237">
        <f>S2337*H2337</f>
        <v>0</v>
      </c>
      <c r="U2337" s="39"/>
      <c r="V2337" s="39"/>
      <c r="W2337" s="39"/>
      <c r="X2337" s="39"/>
      <c r="Y2337" s="39"/>
      <c r="Z2337" s="39"/>
      <c r="AA2337" s="39"/>
      <c r="AB2337" s="39"/>
      <c r="AC2337" s="39"/>
      <c r="AD2337" s="39"/>
      <c r="AE2337" s="39"/>
      <c r="AR2337" s="238" t="s">
        <v>277</v>
      </c>
      <c r="AT2337" s="238" t="s">
        <v>166</v>
      </c>
      <c r="AU2337" s="238" t="s">
        <v>82</v>
      </c>
      <c r="AY2337" s="18" t="s">
        <v>164</v>
      </c>
      <c r="BE2337" s="239">
        <f>IF(N2337="základní",J2337,0)</f>
        <v>0</v>
      </c>
      <c r="BF2337" s="239">
        <f>IF(N2337="snížená",J2337,0)</f>
        <v>0</v>
      </c>
      <c r="BG2337" s="239">
        <f>IF(N2337="zákl. přenesená",J2337,0)</f>
        <v>0</v>
      </c>
      <c r="BH2337" s="239">
        <f>IF(N2337="sníž. přenesená",J2337,0)</f>
        <v>0</v>
      </c>
      <c r="BI2337" s="239">
        <f>IF(N2337="nulová",J2337,0)</f>
        <v>0</v>
      </c>
      <c r="BJ2337" s="18" t="s">
        <v>80</v>
      </c>
      <c r="BK2337" s="239">
        <f>ROUND(I2337*H2337,2)</f>
        <v>0</v>
      </c>
      <c r="BL2337" s="18" t="s">
        <v>277</v>
      </c>
      <c r="BM2337" s="238" t="s">
        <v>2291</v>
      </c>
    </row>
    <row r="2338" s="2" customFormat="1">
      <c r="A2338" s="39"/>
      <c r="B2338" s="40"/>
      <c r="C2338" s="41"/>
      <c r="D2338" s="240" t="s">
        <v>173</v>
      </c>
      <c r="E2338" s="41"/>
      <c r="F2338" s="241" t="s">
        <v>2290</v>
      </c>
      <c r="G2338" s="41"/>
      <c r="H2338" s="41"/>
      <c r="I2338" s="147"/>
      <c r="J2338" s="41"/>
      <c r="K2338" s="41"/>
      <c r="L2338" s="45"/>
      <c r="M2338" s="242"/>
      <c r="N2338" s="243"/>
      <c r="O2338" s="85"/>
      <c r="P2338" s="85"/>
      <c r="Q2338" s="85"/>
      <c r="R2338" s="85"/>
      <c r="S2338" s="85"/>
      <c r="T2338" s="86"/>
      <c r="U2338" s="39"/>
      <c r="V2338" s="39"/>
      <c r="W2338" s="39"/>
      <c r="X2338" s="39"/>
      <c r="Y2338" s="39"/>
      <c r="Z2338" s="39"/>
      <c r="AA2338" s="39"/>
      <c r="AB2338" s="39"/>
      <c r="AC2338" s="39"/>
      <c r="AD2338" s="39"/>
      <c r="AE2338" s="39"/>
      <c r="AT2338" s="18" t="s">
        <v>173</v>
      </c>
      <c r="AU2338" s="18" t="s">
        <v>82</v>
      </c>
    </row>
    <row r="2339" s="13" customFormat="1">
      <c r="A2339" s="13"/>
      <c r="B2339" s="244"/>
      <c r="C2339" s="245"/>
      <c r="D2339" s="240" t="s">
        <v>174</v>
      </c>
      <c r="E2339" s="246" t="s">
        <v>21</v>
      </c>
      <c r="F2339" s="247" t="s">
        <v>2292</v>
      </c>
      <c r="G2339" s="245"/>
      <c r="H2339" s="246" t="s">
        <v>21</v>
      </c>
      <c r="I2339" s="248"/>
      <c r="J2339" s="245"/>
      <c r="K2339" s="245"/>
      <c r="L2339" s="249"/>
      <c r="M2339" s="250"/>
      <c r="N2339" s="251"/>
      <c r="O2339" s="251"/>
      <c r="P2339" s="251"/>
      <c r="Q2339" s="251"/>
      <c r="R2339" s="251"/>
      <c r="S2339" s="251"/>
      <c r="T2339" s="252"/>
      <c r="U2339" s="13"/>
      <c r="V2339" s="13"/>
      <c r="W2339" s="13"/>
      <c r="X2339" s="13"/>
      <c r="Y2339" s="13"/>
      <c r="Z2339" s="13"/>
      <c r="AA2339" s="13"/>
      <c r="AB2339" s="13"/>
      <c r="AC2339" s="13"/>
      <c r="AD2339" s="13"/>
      <c r="AE2339" s="13"/>
      <c r="AT2339" s="253" t="s">
        <v>174</v>
      </c>
      <c r="AU2339" s="253" t="s">
        <v>82</v>
      </c>
      <c r="AV2339" s="13" t="s">
        <v>80</v>
      </c>
      <c r="AW2339" s="13" t="s">
        <v>34</v>
      </c>
      <c r="AX2339" s="13" t="s">
        <v>73</v>
      </c>
      <c r="AY2339" s="253" t="s">
        <v>164</v>
      </c>
    </row>
    <row r="2340" s="14" customFormat="1">
      <c r="A2340" s="14"/>
      <c r="B2340" s="254"/>
      <c r="C2340" s="255"/>
      <c r="D2340" s="240" t="s">
        <v>174</v>
      </c>
      <c r="E2340" s="256" t="s">
        <v>21</v>
      </c>
      <c r="F2340" s="257" t="s">
        <v>80</v>
      </c>
      <c r="G2340" s="255"/>
      <c r="H2340" s="258">
        <v>1</v>
      </c>
      <c r="I2340" s="259"/>
      <c r="J2340" s="255"/>
      <c r="K2340" s="255"/>
      <c r="L2340" s="260"/>
      <c r="M2340" s="261"/>
      <c r="N2340" s="262"/>
      <c r="O2340" s="262"/>
      <c r="P2340" s="262"/>
      <c r="Q2340" s="262"/>
      <c r="R2340" s="262"/>
      <c r="S2340" s="262"/>
      <c r="T2340" s="263"/>
      <c r="U2340" s="14"/>
      <c r="V2340" s="14"/>
      <c r="W2340" s="14"/>
      <c r="X2340" s="14"/>
      <c r="Y2340" s="14"/>
      <c r="Z2340" s="14"/>
      <c r="AA2340" s="14"/>
      <c r="AB2340" s="14"/>
      <c r="AC2340" s="14"/>
      <c r="AD2340" s="14"/>
      <c r="AE2340" s="14"/>
      <c r="AT2340" s="264" t="s">
        <v>174</v>
      </c>
      <c r="AU2340" s="264" t="s">
        <v>82</v>
      </c>
      <c r="AV2340" s="14" t="s">
        <v>82</v>
      </c>
      <c r="AW2340" s="14" t="s">
        <v>34</v>
      </c>
      <c r="AX2340" s="14" t="s">
        <v>73</v>
      </c>
      <c r="AY2340" s="264" t="s">
        <v>164</v>
      </c>
    </row>
    <row r="2341" s="13" customFormat="1">
      <c r="A2341" s="13"/>
      <c r="B2341" s="244"/>
      <c r="C2341" s="245"/>
      <c r="D2341" s="240" t="s">
        <v>174</v>
      </c>
      <c r="E2341" s="246" t="s">
        <v>21</v>
      </c>
      <c r="F2341" s="247" t="s">
        <v>2293</v>
      </c>
      <c r="G2341" s="245"/>
      <c r="H2341" s="246" t="s">
        <v>21</v>
      </c>
      <c r="I2341" s="248"/>
      <c r="J2341" s="245"/>
      <c r="K2341" s="245"/>
      <c r="L2341" s="249"/>
      <c r="M2341" s="250"/>
      <c r="N2341" s="251"/>
      <c r="O2341" s="251"/>
      <c r="P2341" s="251"/>
      <c r="Q2341" s="251"/>
      <c r="R2341" s="251"/>
      <c r="S2341" s="251"/>
      <c r="T2341" s="252"/>
      <c r="U2341" s="13"/>
      <c r="V2341" s="13"/>
      <c r="W2341" s="13"/>
      <c r="X2341" s="13"/>
      <c r="Y2341" s="13"/>
      <c r="Z2341" s="13"/>
      <c r="AA2341" s="13"/>
      <c r="AB2341" s="13"/>
      <c r="AC2341" s="13"/>
      <c r="AD2341" s="13"/>
      <c r="AE2341" s="13"/>
      <c r="AT2341" s="253" t="s">
        <v>174</v>
      </c>
      <c r="AU2341" s="253" t="s">
        <v>82</v>
      </c>
      <c r="AV2341" s="13" t="s">
        <v>80</v>
      </c>
      <c r="AW2341" s="13" t="s">
        <v>34</v>
      </c>
      <c r="AX2341" s="13" t="s">
        <v>73</v>
      </c>
      <c r="AY2341" s="253" t="s">
        <v>164</v>
      </c>
    </row>
    <row r="2342" s="14" customFormat="1">
      <c r="A2342" s="14"/>
      <c r="B2342" s="254"/>
      <c r="C2342" s="255"/>
      <c r="D2342" s="240" t="s">
        <v>174</v>
      </c>
      <c r="E2342" s="256" t="s">
        <v>21</v>
      </c>
      <c r="F2342" s="257" t="s">
        <v>171</v>
      </c>
      <c r="G2342" s="255"/>
      <c r="H2342" s="258">
        <v>4</v>
      </c>
      <c r="I2342" s="259"/>
      <c r="J2342" s="255"/>
      <c r="K2342" s="255"/>
      <c r="L2342" s="260"/>
      <c r="M2342" s="261"/>
      <c r="N2342" s="262"/>
      <c r="O2342" s="262"/>
      <c r="P2342" s="262"/>
      <c r="Q2342" s="262"/>
      <c r="R2342" s="262"/>
      <c r="S2342" s="262"/>
      <c r="T2342" s="263"/>
      <c r="U2342" s="14"/>
      <c r="V2342" s="14"/>
      <c r="W2342" s="14"/>
      <c r="X2342" s="14"/>
      <c r="Y2342" s="14"/>
      <c r="Z2342" s="14"/>
      <c r="AA2342" s="14"/>
      <c r="AB2342" s="14"/>
      <c r="AC2342" s="14"/>
      <c r="AD2342" s="14"/>
      <c r="AE2342" s="14"/>
      <c r="AT2342" s="264" t="s">
        <v>174</v>
      </c>
      <c r="AU2342" s="264" t="s">
        <v>82</v>
      </c>
      <c r="AV2342" s="14" t="s">
        <v>82</v>
      </c>
      <c r="AW2342" s="14" t="s">
        <v>34</v>
      </c>
      <c r="AX2342" s="14" t="s">
        <v>73</v>
      </c>
      <c r="AY2342" s="264" t="s">
        <v>164</v>
      </c>
    </row>
    <row r="2343" s="15" customFormat="1">
      <c r="A2343" s="15"/>
      <c r="B2343" s="276"/>
      <c r="C2343" s="277"/>
      <c r="D2343" s="240" t="s">
        <v>174</v>
      </c>
      <c r="E2343" s="278" t="s">
        <v>21</v>
      </c>
      <c r="F2343" s="279" t="s">
        <v>225</v>
      </c>
      <c r="G2343" s="277"/>
      <c r="H2343" s="280">
        <v>5</v>
      </c>
      <c r="I2343" s="281"/>
      <c r="J2343" s="277"/>
      <c r="K2343" s="277"/>
      <c r="L2343" s="282"/>
      <c r="M2343" s="283"/>
      <c r="N2343" s="284"/>
      <c r="O2343" s="284"/>
      <c r="P2343" s="284"/>
      <c r="Q2343" s="284"/>
      <c r="R2343" s="284"/>
      <c r="S2343" s="284"/>
      <c r="T2343" s="285"/>
      <c r="U2343" s="15"/>
      <c r="V2343" s="15"/>
      <c r="W2343" s="15"/>
      <c r="X2343" s="15"/>
      <c r="Y2343" s="15"/>
      <c r="Z2343" s="15"/>
      <c r="AA2343" s="15"/>
      <c r="AB2343" s="15"/>
      <c r="AC2343" s="15"/>
      <c r="AD2343" s="15"/>
      <c r="AE2343" s="15"/>
      <c r="AT2343" s="286" t="s">
        <v>174</v>
      </c>
      <c r="AU2343" s="286" t="s">
        <v>82</v>
      </c>
      <c r="AV2343" s="15" t="s">
        <v>171</v>
      </c>
      <c r="AW2343" s="15" t="s">
        <v>34</v>
      </c>
      <c r="AX2343" s="15" t="s">
        <v>80</v>
      </c>
      <c r="AY2343" s="286" t="s">
        <v>164</v>
      </c>
    </row>
    <row r="2344" s="2" customFormat="1" ht="16.5" customHeight="1">
      <c r="A2344" s="39"/>
      <c r="B2344" s="40"/>
      <c r="C2344" s="265" t="s">
        <v>2294</v>
      </c>
      <c r="D2344" s="265" t="s">
        <v>178</v>
      </c>
      <c r="E2344" s="266" t="s">
        <v>2295</v>
      </c>
      <c r="F2344" s="267" t="s">
        <v>2296</v>
      </c>
      <c r="G2344" s="268" t="s">
        <v>204</v>
      </c>
      <c r="H2344" s="269">
        <v>4.1689999999999996</v>
      </c>
      <c r="I2344" s="270"/>
      <c r="J2344" s="271">
        <f>ROUND(I2344*H2344,2)</f>
        <v>0</v>
      </c>
      <c r="K2344" s="267" t="s">
        <v>170</v>
      </c>
      <c r="L2344" s="272"/>
      <c r="M2344" s="273" t="s">
        <v>21</v>
      </c>
      <c r="N2344" s="274" t="s">
        <v>44</v>
      </c>
      <c r="O2344" s="85"/>
      <c r="P2344" s="236">
        <f>O2344*H2344</f>
        <v>0</v>
      </c>
      <c r="Q2344" s="236">
        <v>0.034720000000000001</v>
      </c>
      <c r="R2344" s="236">
        <f>Q2344*H2344</f>
        <v>0.14474767999999999</v>
      </c>
      <c r="S2344" s="236">
        <v>0</v>
      </c>
      <c r="T2344" s="237">
        <f>S2344*H2344</f>
        <v>0</v>
      </c>
      <c r="U2344" s="39"/>
      <c r="V2344" s="39"/>
      <c r="W2344" s="39"/>
      <c r="X2344" s="39"/>
      <c r="Y2344" s="39"/>
      <c r="Z2344" s="39"/>
      <c r="AA2344" s="39"/>
      <c r="AB2344" s="39"/>
      <c r="AC2344" s="39"/>
      <c r="AD2344" s="39"/>
      <c r="AE2344" s="39"/>
      <c r="AR2344" s="238" t="s">
        <v>382</v>
      </c>
      <c r="AT2344" s="238" t="s">
        <v>178</v>
      </c>
      <c r="AU2344" s="238" t="s">
        <v>82</v>
      </c>
      <c r="AY2344" s="18" t="s">
        <v>164</v>
      </c>
      <c r="BE2344" s="239">
        <f>IF(N2344="základní",J2344,0)</f>
        <v>0</v>
      </c>
      <c r="BF2344" s="239">
        <f>IF(N2344="snížená",J2344,0)</f>
        <v>0</v>
      </c>
      <c r="BG2344" s="239">
        <f>IF(N2344="zákl. přenesená",J2344,0)</f>
        <v>0</v>
      </c>
      <c r="BH2344" s="239">
        <f>IF(N2344="sníž. přenesená",J2344,0)</f>
        <v>0</v>
      </c>
      <c r="BI2344" s="239">
        <f>IF(N2344="nulová",J2344,0)</f>
        <v>0</v>
      </c>
      <c r="BJ2344" s="18" t="s">
        <v>80</v>
      </c>
      <c r="BK2344" s="239">
        <f>ROUND(I2344*H2344,2)</f>
        <v>0</v>
      </c>
      <c r="BL2344" s="18" t="s">
        <v>277</v>
      </c>
      <c r="BM2344" s="238" t="s">
        <v>2297</v>
      </c>
    </row>
    <row r="2345" s="2" customFormat="1">
      <c r="A2345" s="39"/>
      <c r="B2345" s="40"/>
      <c r="C2345" s="41"/>
      <c r="D2345" s="240" t="s">
        <v>173</v>
      </c>
      <c r="E2345" s="41"/>
      <c r="F2345" s="241" t="s">
        <v>2296</v>
      </c>
      <c r="G2345" s="41"/>
      <c r="H2345" s="41"/>
      <c r="I2345" s="147"/>
      <c r="J2345" s="41"/>
      <c r="K2345" s="41"/>
      <c r="L2345" s="45"/>
      <c r="M2345" s="242"/>
      <c r="N2345" s="243"/>
      <c r="O2345" s="85"/>
      <c r="P2345" s="85"/>
      <c r="Q2345" s="85"/>
      <c r="R2345" s="85"/>
      <c r="S2345" s="85"/>
      <c r="T2345" s="86"/>
      <c r="U2345" s="39"/>
      <c r="V2345" s="39"/>
      <c r="W2345" s="39"/>
      <c r="X2345" s="39"/>
      <c r="Y2345" s="39"/>
      <c r="Z2345" s="39"/>
      <c r="AA2345" s="39"/>
      <c r="AB2345" s="39"/>
      <c r="AC2345" s="39"/>
      <c r="AD2345" s="39"/>
      <c r="AE2345" s="39"/>
      <c r="AT2345" s="18" t="s">
        <v>173</v>
      </c>
      <c r="AU2345" s="18" t="s">
        <v>82</v>
      </c>
    </row>
    <row r="2346" s="13" customFormat="1">
      <c r="A2346" s="13"/>
      <c r="B2346" s="244"/>
      <c r="C2346" s="245"/>
      <c r="D2346" s="240" t="s">
        <v>174</v>
      </c>
      <c r="E2346" s="246" t="s">
        <v>21</v>
      </c>
      <c r="F2346" s="247" t="s">
        <v>2292</v>
      </c>
      <c r="G2346" s="245"/>
      <c r="H2346" s="246" t="s">
        <v>21</v>
      </c>
      <c r="I2346" s="248"/>
      <c r="J2346" s="245"/>
      <c r="K2346" s="245"/>
      <c r="L2346" s="249"/>
      <c r="M2346" s="250"/>
      <c r="N2346" s="251"/>
      <c r="O2346" s="251"/>
      <c r="P2346" s="251"/>
      <c r="Q2346" s="251"/>
      <c r="R2346" s="251"/>
      <c r="S2346" s="251"/>
      <c r="T2346" s="252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T2346" s="253" t="s">
        <v>174</v>
      </c>
      <c r="AU2346" s="253" t="s">
        <v>82</v>
      </c>
      <c r="AV2346" s="13" t="s">
        <v>80</v>
      </c>
      <c r="AW2346" s="13" t="s">
        <v>34</v>
      </c>
      <c r="AX2346" s="13" t="s">
        <v>73</v>
      </c>
      <c r="AY2346" s="253" t="s">
        <v>164</v>
      </c>
    </row>
    <row r="2347" s="14" customFormat="1">
      <c r="A2347" s="14"/>
      <c r="B2347" s="254"/>
      <c r="C2347" s="255"/>
      <c r="D2347" s="240" t="s">
        <v>174</v>
      </c>
      <c r="E2347" s="256" t="s">
        <v>21</v>
      </c>
      <c r="F2347" s="257" t="s">
        <v>606</v>
      </c>
      <c r="G2347" s="255"/>
      <c r="H2347" s="258">
        <v>0.92800000000000005</v>
      </c>
      <c r="I2347" s="259"/>
      <c r="J2347" s="255"/>
      <c r="K2347" s="255"/>
      <c r="L2347" s="260"/>
      <c r="M2347" s="261"/>
      <c r="N2347" s="262"/>
      <c r="O2347" s="262"/>
      <c r="P2347" s="262"/>
      <c r="Q2347" s="262"/>
      <c r="R2347" s="262"/>
      <c r="S2347" s="262"/>
      <c r="T2347" s="263"/>
      <c r="U2347" s="14"/>
      <c r="V2347" s="14"/>
      <c r="W2347" s="14"/>
      <c r="X2347" s="14"/>
      <c r="Y2347" s="14"/>
      <c r="Z2347" s="14"/>
      <c r="AA2347" s="14"/>
      <c r="AB2347" s="14"/>
      <c r="AC2347" s="14"/>
      <c r="AD2347" s="14"/>
      <c r="AE2347" s="14"/>
      <c r="AT2347" s="264" t="s">
        <v>174</v>
      </c>
      <c r="AU2347" s="264" t="s">
        <v>82</v>
      </c>
      <c r="AV2347" s="14" t="s">
        <v>82</v>
      </c>
      <c r="AW2347" s="14" t="s">
        <v>34</v>
      </c>
      <c r="AX2347" s="14" t="s">
        <v>73</v>
      </c>
      <c r="AY2347" s="264" t="s">
        <v>164</v>
      </c>
    </row>
    <row r="2348" s="13" customFormat="1">
      <c r="A2348" s="13"/>
      <c r="B2348" s="244"/>
      <c r="C2348" s="245"/>
      <c r="D2348" s="240" t="s">
        <v>174</v>
      </c>
      <c r="E2348" s="246" t="s">
        <v>21</v>
      </c>
      <c r="F2348" s="247" t="s">
        <v>2293</v>
      </c>
      <c r="G2348" s="245"/>
      <c r="H2348" s="246" t="s">
        <v>21</v>
      </c>
      <c r="I2348" s="248"/>
      <c r="J2348" s="245"/>
      <c r="K2348" s="245"/>
      <c r="L2348" s="249"/>
      <c r="M2348" s="250"/>
      <c r="N2348" s="251"/>
      <c r="O2348" s="251"/>
      <c r="P2348" s="251"/>
      <c r="Q2348" s="251"/>
      <c r="R2348" s="251"/>
      <c r="S2348" s="251"/>
      <c r="T2348" s="252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T2348" s="253" t="s">
        <v>174</v>
      </c>
      <c r="AU2348" s="253" t="s">
        <v>82</v>
      </c>
      <c r="AV2348" s="13" t="s">
        <v>80</v>
      </c>
      <c r="AW2348" s="13" t="s">
        <v>34</v>
      </c>
      <c r="AX2348" s="13" t="s">
        <v>73</v>
      </c>
      <c r="AY2348" s="253" t="s">
        <v>164</v>
      </c>
    </row>
    <row r="2349" s="14" customFormat="1">
      <c r="A2349" s="14"/>
      <c r="B2349" s="254"/>
      <c r="C2349" s="255"/>
      <c r="D2349" s="240" t="s">
        <v>174</v>
      </c>
      <c r="E2349" s="256" t="s">
        <v>21</v>
      </c>
      <c r="F2349" s="257" t="s">
        <v>607</v>
      </c>
      <c r="G2349" s="255"/>
      <c r="H2349" s="258">
        <v>3.2410000000000001</v>
      </c>
      <c r="I2349" s="259"/>
      <c r="J2349" s="255"/>
      <c r="K2349" s="255"/>
      <c r="L2349" s="260"/>
      <c r="M2349" s="261"/>
      <c r="N2349" s="262"/>
      <c r="O2349" s="262"/>
      <c r="P2349" s="262"/>
      <c r="Q2349" s="262"/>
      <c r="R2349" s="262"/>
      <c r="S2349" s="262"/>
      <c r="T2349" s="263"/>
      <c r="U2349" s="14"/>
      <c r="V2349" s="14"/>
      <c r="W2349" s="14"/>
      <c r="X2349" s="14"/>
      <c r="Y2349" s="14"/>
      <c r="Z2349" s="14"/>
      <c r="AA2349" s="14"/>
      <c r="AB2349" s="14"/>
      <c r="AC2349" s="14"/>
      <c r="AD2349" s="14"/>
      <c r="AE2349" s="14"/>
      <c r="AT2349" s="264" t="s">
        <v>174</v>
      </c>
      <c r="AU2349" s="264" t="s">
        <v>82</v>
      </c>
      <c r="AV2349" s="14" t="s">
        <v>82</v>
      </c>
      <c r="AW2349" s="14" t="s">
        <v>34</v>
      </c>
      <c r="AX2349" s="14" t="s">
        <v>73</v>
      </c>
      <c r="AY2349" s="264" t="s">
        <v>164</v>
      </c>
    </row>
    <row r="2350" s="2" customFormat="1" ht="21.75" customHeight="1">
      <c r="A2350" s="39"/>
      <c r="B2350" s="40"/>
      <c r="C2350" s="227" t="s">
        <v>2298</v>
      </c>
      <c r="D2350" s="227" t="s">
        <v>166</v>
      </c>
      <c r="E2350" s="228" t="s">
        <v>2299</v>
      </c>
      <c r="F2350" s="229" t="s">
        <v>2300</v>
      </c>
      <c r="G2350" s="230" t="s">
        <v>229</v>
      </c>
      <c r="H2350" s="231">
        <v>13</v>
      </c>
      <c r="I2350" s="232"/>
      <c r="J2350" s="233">
        <f>ROUND(I2350*H2350,2)</f>
        <v>0</v>
      </c>
      <c r="K2350" s="229" t="s">
        <v>170</v>
      </c>
      <c r="L2350" s="45"/>
      <c r="M2350" s="234" t="s">
        <v>21</v>
      </c>
      <c r="N2350" s="235" t="s">
        <v>44</v>
      </c>
      <c r="O2350" s="85"/>
      <c r="P2350" s="236">
        <f>O2350*H2350</f>
        <v>0</v>
      </c>
      <c r="Q2350" s="236">
        <v>0</v>
      </c>
      <c r="R2350" s="236">
        <f>Q2350*H2350</f>
        <v>0</v>
      </c>
      <c r="S2350" s="236">
        <v>0</v>
      </c>
      <c r="T2350" s="237">
        <f>S2350*H2350</f>
        <v>0</v>
      </c>
      <c r="U2350" s="39"/>
      <c r="V2350" s="39"/>
      <c r="W2350" s="39"/>
      <c r="X2350" s="39"/>
      <c r="Y2350" s="39"/>
      <c r="Z2350" s="39"/>
      <c r="AA2350" s="39"/>
      <c r="AB2350" s="39"/>
      <c r="AC2350" s="39"/>
      <c r="AD2350" s="39"/>
      <c r="AE2350" s="39"/>
      <c r="AR2350" s="238" t="s">
        <v>277</v>
      </c>
      <c r="AT2350" s="238" t="s">
        <v>166</v>
      </c>
      <c r="AU2350" s="238" t="s">
        <v>82</v>
      </c>
      <c r="AY2350" s="18" t="s">
        <v>164</v>
      </c>
      <c r="BE2350" s="239">
        <f>IF(N2350="základní",J2350,0)</f>
        <v>0</v>
      </c>
      <c r="BF2350" s="239">
        <f>IF(N2350="snížená",J2350,0)</f>
        <v>0</v>
      </c>
      <c r="BG2350" s="239">
        <f>IF(N2350="zákl. přenesená",J2350,0)</f>
        <v>0</v>
      </c>
      <c r="BH2350" s="239">
        <f>IF(N2350="sníž. přenesená",J2350,0)</f>
        <v>0</v>
      </c>
      <c r="BI2350" s="239">
        <f>IF(N2350="nulová",J2350,0)</f>
        <v>0</v>
      </c>
      <c r="BJ2350" s="18" t="s">
        <v>80</v>
      </c>
      <c r="BK2350" s="239">
        <f>ROUND(I2350*H2350,2)</f>
        <v>0</v>
      </c>
      <c r="BL2350" s="18" t="s">
        <v>277</v>
      </c>
      <c r="BM2350" s="238" t="s">
        <v>2301</v>
      </c>
    </row>
    <row r="2351" s="2" customFormat="1">
      <c r="A2351" s="39"/>
      <c r="B2351" s="40"/>
      <c r="C2351" s="41"/>
      <c r="D2351" s="240" t="s">
        <v>173</v>
      </c>
      <c r="E2351" s="41"/>
      <c r="F2351" s="241" t="s">
        <v>2300</v>
      </c>
      <c r="G2351" s="41"/>
      <c r="H2351" s="41"/>
      <c r="I2351" s="147"/>
      <c r="J2351" s="41"/>
      <c r="K2351" s="41"/>
      <c r="L2351" s="45"/>
      <c r="M2351" s="242"/>
      <c r="N2351" s="243"/>
      <c r="O2351" s="85"/>
      <c r="P2351" s="85"/>
      <c r="Q2351" s="85"/>
      <c r="R2351" s="85"/>
      <c r="S2351" s="85"/>
      <c r="T2351" s="86"/>
      <c r="U2351" s="39"/>
      <c r="V2351" s="39"/>
      <c r="W2351" s="39"/>
      <c r="X2351" s="39"/>
      <c r="Y2351" s="39"/>
      <c r="Z2351" s="39"/>
      <c r="AA2351" s="39"/>
      <c r="AB2351" s="39"/>
      <c r="AC2351" s="39"/>
      <c r="AD2351" s="39"/>
      <c r="AE2351" s="39"/>
      <c r="AT2351" s="18" t="s">
        <v>173</v>
      </c>
      <c r="AU2351" s="18" t="s">
        <v>82</v>
      </c>
    </row>
    <row r="2352" s="13" customFormat="1">
      <c r="A2352" s="13"/>
      <c r="B2352" s="244"/>
      <c r="C2352" s="245"/>
      <c r="D2352" s="240" t="s">
        <v>174</v>
      </c>
      <c r="E2352" s="246" t="s">
        <v>21</v>
      </c>
      <c r="F2352" s="247" t="s">
        <v>2302</v>
      </c>
      <c r="G2352" s="245"/>
      <c r="H2352" s="246" t="s">
        <v>21</v>
      </c>
      <c r="I2352" s="248"/>
      <c r="J2352" s="245"/>
      <c r="K2352" s="245"/>
      <c r="L2352" s="249"/>
      <c r="M2352" s="250"/>
      <c r="N2352" s="251"/>
      <c r="O2352" s="251"/>
      <c r="P2352" s="251"/>
      <c r="Q2352" s="251"/>
      <c r="R2352" s="251"/>
      <c r="S2352" s="251"/>
      <c r="T2352" s="252"/>
      <c r="U2352" s="13"/>
      <c r="V2352" s="13"/>
      <c r="W2352" s="13"/>
      <c r="X2352" s="13"/>
      <c r="Y2352" s="13"/>
      <c r="Z2352" s="13"/>
      <c r="AA2352" s="13"/>
      <c r="AB2352" s="13"/>
      <c r="AC2352" s="13"/>
      <c r="AD2352" s="13"/>
      <c r="AE2352" s="13"/>
      <c r="AT2352" s="253" t="s">
        <v>174</v>
      </c>
      <c r="AU2352" s="253" t="s">
        <v>82</v>
      </c>
      <c r="AV2352" s="13" t="s">
        <v>80</v>
      </c>
      <c r="AW2352" s="13" t="s">
        <v>34</v>
      </c>
      <c r="AX2352" s="13" t="s">
        <v>73</v>
      </c>
      <c r="AY2352" s="253" t="s">
        <v>164</v>
      </c>
    </row>
    <row r="2353" s="13" customFormat="1">
      <c r="A2353" s="13"/>
      <c r="B2353" s="244"/>
      <c r="C2353" s="245"/>
      <c r="D2353" s="240" t="s">
        <v>174</v>
      </c>
      <c r="E2353" s="246" t="s">
        <v>21</v>
      </c>
      <c r="F2353" s="247" t="s">
        <v>2276</v>
      </c>
      <c r="G2353" s="245"/>
      <c r="H2353" s="246" t="s">
        <v>21</v>
      </c>
      <c r="I2353" s="248"/>
      <c r="J2353" s="245"/>
      <c r="K2353" s="245"/>
      <c r="L2353" s="249"/>
      <c r="M2353" s="250"/>
      <c r="N2353" s="251"/>
      <c r="O2353" s="251"/>
      <c r="P2353" s="251"/>
      <c r="Q2353" s="251"/>
      <c r="R2353" s="251"/>
      <c r="S2353" s="251"/>
      <c r="T2353" s="252"/>
      <c r="U2353" s="13"/>
      <c r="V2353" s="13"/>
      <c r="W2353" s="13"/>
      <c r="X2353" s="13"/>
      <c r="Y2353" s="13"/>
      <c r="Z2353" s="13"/>
      <c r="AA2353" s="13"/>
      <c r="AB2353" s="13"/>
      <c r="AC2353" s="13"/>
      <c r="AD2353" s="13"/>
      <c r="AE2353" s="13"/>
      <c r="AT2353" s="253" t="s">
        <v>174</v>
      </c>
      <c r="AU2353" s="253" t="s">
        <v>82</v>
      </c>
      <c r="AV2353" s="13" t="s">
        <v>80</v>
      </c>
      <c r="AW2353" s="13" t="s">
        <v>34</v>
      </c>
      <c r="AX2353" s="13" t="s">
        <v>73</v>
      </c>
      <c r="AY2353" s="253" t="s">
        <v>164</v>
      </c>
    </row>
    <row r="2354" s="14" customFormat="1">
      <c r="A2354" s="14"/>
      <c r="B2354" s="254"/>
      <c r="C2354" s="255"/>
      <c r="D2354" s="240" t="s">
        <v>174</v>
      </c>
      <c r="E2354" s="256" t="s">
        <v>21</v>
      </c>
      <c r="F2354" s="257" t="s">
        <v>201</v>
      </c>
      <c r="G2354" s="255"/>
      <c r="H2354" s="258">
        <v>5</v>
      </c>
      <c r="I2354" s="259"/>
      <c r="J2354" s="255"/>
      <c r="K2354" s="255"/>
      <c r="L2354" s="260"/>
      <c r="M2354" s="261"/>
      <c r="N2354" s="262"/>
      <c r="O2354" s="262"/>
      <c r="P2354" s="262"/>
      <c r="Q2354" s="262"/>
      <c r="R2354" s="262"/>
      <c r="S2354" s="262"/>
      <c r="T2354" s="263"/>
      <c r="U2354" s="14"/>
      <c r="V2354" s="14"/>
      <c r="W2354" s="14"/>
      <c r="X2354" s="14"/>
      <c r="Y2354" s="14"/>
      <c r="Z2354" s="14"/>
      <c r="AA2354" s="14"/>
      <c r="AB2354" s="14"/>
      <c r="AC2354" s="14"/>
      <c r="AD2354" s="14"/>
      <c r="AE2354" s="14"/>
      <c r="AT2354" s="264" t="s">
        <v>174</v>
      </c>
      <c r="AU2354" s="264" t="s">
        <v>82</v>
      </c>
      <c r="AV2354" s="14" t="s">
        <v>82</v>
      </c>
      <c r="AW2354" s="14" t="s">
        <v>34</v>
      </c>
      <c r="AX2354" s="14" t="s">
        <v>73</v>
      </c>
      <c r="AY2354" s="264" t="s">
        <v>164</v>
      </c>
    </row>
    <row r="2355" s="13" customFormat="1">
      <c r="A2355" s="13"/>
      <c r="B2355" s="244"/>
      <c r="C2355" s="245"/>
      <c r="D2355" s="240" t="s">
        <v>174</v>
      </c>
      <c r="E2355" s="246" t="s">
        <v>21</v>
      </c>
      <c r="F2355" s="247" t="s">
        <v>2277</v>
      </c>
      <c r="G2355" s="245"/>
      <c r="H2355" s="246" t="s">
        <v>21</v>
      </c>
      <c r="I2355" s="248"/>
      <c r="J2355" s="245"/>
      <c r="K2355" s="245"/>
      <c r="L2355" s="249"/>
      <c r="M2355" s="250"/>
      <c r="N2355" s="251"/>
      <c r="O2355" s="251"/>
      <c r="P2355" s="251"/>
      <c r="Q2355" s="251"/>
      <c r="R2355" s="251"/>
      <c r="S2355" s="251"/>
      <c r="T2355" s="252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T2355" s="253" t="s">
        <v>174</v>
      </c>
      <c r="AU2355" s="253" t="s">
        <v>82</v>
      </c>
      <c r="AV2355" s="13" t="s">
        <v>80</v>
      </c>
      <c r="AW2355" s="13" t="s">
        <v>34</v>
      </c>
      <c r="AX2355" s="13" t="s">
        <v>73</v>
      </c>
      <c r="AY2355" s="253" t="s">
        <v>164</v>
      </c>
    </row>
    <row r="2356" s="14" customFormat="1">
      <c r="A2356" s="14"/>
      <c r="B2356" s="254"/>
      <c r="C2356" s="255"/>
      <c r="D2356" s="240" t="s">
        <v>174</v>
      </c>
      <c r="E2356" s="256" t="s">
        <v>21</v>
      </c>
      <c r="F2356" s="257" t="s">
        <v>186</v>
      </c>
      <c r="G2356" s="255"/>
      <c r="H2356" s="258">
        <v>3</v>
      </c>
      <c r="I2356" s="259"/>
      <c r="J2356" s="255"/>
      <c r="K2356" s="255"/>
      <c r="L2356" s="260"/>
      <c r="M2356" s="261"/>
      <c r="N2356" s="262"/>
      <c r="O2356" s="262"/>
      <c r="P2356" s="262"/>
      <c r="Q2356" s="262"/>
      <c r="R2356" s="262"/>
      <c r="S2356" s="262"/>
      <c r="T2356" s="263"/>
      <c r="U2356" s="14"/>
      <c r="V2356" s="14"/>
      <c r="W2356" s="14"/>
      <c r="X2356" s="14"/>
      <c r="Y2356" s="14"/>
      <c r="Z2356" s="14"/>
      <c r="AA2356" s="14"/>
      <c r="AB2356" s="14"/>
      <c r="AC2356" s="14"/>
      <c r="AD2356" s="14"/>
      <c r="AE2356" s="14"/>
      <c r="AT2356" s="264" t="s">
        <v>174</v>
      </c>
      <c r="AU2356" s="264" t="s">
        <v>82</v>
      </c>
      <c r="AV2356" s="14" t="s">
        <v>82</v>
      </c>
      <c r="AW2356" s="14" t="s">
        <v>34</v>
      </c>
      <c r="AX2356" s="14" t="s">
        <v>73</v>
      </c>
      <c r="AY2356" s="264" t="s">
        <v>164</v>
      </c>
    </row>
    <row r="2357" s="13" customFormat="1">
      <c r="A2357" s="13"/>
      <c r="B2357" s="244"/>
      <c r="C2357" s="245"/>
      <c r="D2357" s="240" t="s">
        <v>174</v>
      </c>
      <c r="E2357" s="246" t="s">
        <v>21</v>
      </c>
      <c r="F2357" s="247" t="s">
        <v>2292</v>
      </c>
      <c r="G2357" s="245"/>
      <c r="H2357" s="246" t="s">
        <v>21</v>
      </c>
      <c r="I2357" s="248"/>
      <c r="J2357" s="245"/>
      <c r="K2357" s="245"/>
      <c r="L2357" s="249"/>
      <c r="M2357" s="250"/>
      <c r="N2357" s="251"/>
      <c r="O2357" s="251"/>
      <c r="P2357" s="251"/>
      <c r="Q2357" s="251"/>
      <c r="R2357" s="251"/>
      <c r="S2357" s="251"/>
      <c r="T2357" s="252"/>
      <c r="U2357" s="13"/>
      <c r="V2357" s="13"/>
      <c r="W2357" s="13"/>
      <c r="X2357" s="13"/>
      <c r="Y2357" s="13"/>
      <c r="Z2357" s="13"/>
      <c r="AA2357" s="13"/>
      <c r="AB2357" s="13"/>
      <c r="AC2357" s="13"/>
      <c r="AD2357" s="13"/>
      <c r="AE2357" s="13"/>
      <c r="AT2357" s="253" t="s">
        <v>174</v>
      </c>
      <c r="AU2357" s="253" t="s">
        <v>82</v>
      </c>
      <c r="AV2357" s="13" t="s">
        <v>80</v>
      </c>
      <c r="AW2357" s="13" t="s">
        <v>34</v>
      </c>
      <c r="AX2357" s="13" t="s">
        <v>73</v>
      </c>
      <c r="AY2357" s="253" t="s">
        <v>164</v>
      </c>
    </row>
    <row r="2358" s="14" customFormat="1">
      <c r="A2358" s="14"/>
      <c r="B2358" s="254"/>
      <c r="C2358" s="255"/>
      <c r="D2358" s="240" t="s">
        <v>174</v>
      </c>
      <c r="E2358" s="256" t="s">
        <v>21</v>
      </c>
      <c r="F2358" s="257" t="s">
        <v>80</v>
      </c>
      <c r="G2358" s="255"/>
      <c r="H2358" s="258">
        <v>1</v>
      </c>
      <c r="I2358" s="259"/>
      <c r="J2358" s="255"/>
      <c r="K2358" s="255"/>
      <c r="L2358" s="260"/>
      <c r="M2358" s="261"/>
      <c r="N2358" s="262"/>
      <c r="O2358" s="262"/>
      <c r="P2358" s="262"/>
      <c r="Q2358" s="262"/>
      <c r="R2358" s="262"/>
      <c r="S2358" s="262"/>
      <c r="T2358" s="263"/>
      <c r="U2358" s="14"/>
      <c r="V2358" s="14"/>
      <c r="W2358" s="14"/>
      <c r="X2358" s="14"/>
      <c r="Y2358" s="14"/>
      <c r="Z2358" s="14"/>
      <c r="AA2358" s="14"/>
      <c r="AB2358" s="14"/>
      <c r="AC2358" s="14"/>
      <c r="AD2358" s="14"/>
      <c r="AE2358" s="14"/>
      <c r="AT2358" s="264" t="s">
        <v>174</v>
      </c>
      <c r="AU2358" s="264" t="s">
        <v>82</v>
      </c>
      <c r="AV2358" s="14" t="s">
        <v>82</v>
      </c>
      <c r="AW2358" s="14" t="s">
        <v>34</v>
      </c>
      <c r="AX2358" s="14" t="s">
        <v>73</v>
      </c>
      <c r="AY2358" s="264" t="s">
        <v>164</v>
      </c>
    </row>
    <row r="2359" s="13" customFormat="1">
      <c r="A2359" s="13"/>
      <c r="B2359" s="244"/>
      <c r="C2359" s="245"/>
      <c r="D2359" s="240" t="s">
        <v>174</v>
      </c>
      <c r="E2359" s="246" t="s">
        <v>21</v>
      </c>
      <c r="F2359" s="247" t="s">
        <v>2293</v>
      </c>
      <c r="G2359" s="245"/>
      <c r="H2359" s="246" t="s">
        <v>21</v>
      </c>
      <c r="I2359" s="248"/>
      <c r="J2359" s="245"/>
      <c r="K2359" s="245"/>
      <c r="L2359" s="249"/>
      <c r="M2359" s="250"/>
      <c r="N2359" s="251"/>
      <c r="O2359" s="251"/>
      <c r="P2359" s="251"/>
      <c r="Q2359" s="251"/>
      <c r="R2359" s="251"/>
      <c r="S2359" s="251"/>
      <c r="T2359" s="252"/>
      <c r="U2359" s="13"/>
      <c r="V2359" s="13"/>
      <c r="W2359" s="13"/>
      <c r="X2359" s="13"/>
      <c r="Y2359" s="13"/>
      <c r="Z2359" s="13"/>
      <c r="AA2359" s="13"/>
      <c r="AB2359" s="13"/>
      <c r="AC2359" s="13"/>
      <c r="AD2359" s="13"/>
      <c r="AE2359" s="13"/>
      <c r="AT2359" s="253" t="s">
        <v>174</v>
      </c>
      <c r="AU2359" s="253" t="s">
        <v>82</v>
      </c>
      <c r="AV2359" s="13" t="s">
        <v>80</v>
      </c>
      <c r="AW2359" s="13" t="s">
        <v>34</v>
      </c>
      <c r="AX2359" s="13" t="s">
        <v>73</v>
      </c>
      <c r="AY2359" s="253" t="s">
        <v>164</v>
      </c>
    </row>
    <row r="2360" s="14" customFormat="1">
      <c r="A2360" s="14"/>
      <c r="B2360" s="254"/>
      <c r="C2360" s="255"/>
      <c r="D2360" s="240" t="s">
        <v>174</v>
      </c>
      <c r="E2360" s="256" t="s">
        <v>21</v>
      </c>
      <c r="F2360" s="257" t="s">
        <v>171</v>
      </c>
      <c r="G2360" s="255"/>
      <c r="H2360" s="258">
        <v>4</v>
      </c>
      <c r="I2360" s="259"/>
      <c r="J2360" s="255"/>
      <c r="K2360" s="255"/>
      <c r="L2360" s="260"/>
      <c r="M2360" s="261"/>
      <c r="N2360" s="262"/>
      <c r="O2360" s="262"/>
      <c r="P2360" s="262"/>
      <c r="Q2360" s="262"/>
      <c r="R2360" s="262"/>
      <c r="S2360" s="262"/>
      <c r="T2360" s="263"/>
      <c r="U2360" s="14"/>
      <c r="V2360" s="14"/>
      <c r="W2360" s="14"/>
      <c r="X2360" s="14"/>
      <c r="Y2360" s="14"/>
      <c r="Z2360" s="14"/>
      <c r="AA2360" s="14"/>
      <c r="AB2360" s="14"/>
      <c r="AC2360" s="14"/>
      <c r="AD2360" s="14"/>
      <c r="AE2360" s="14"/>
      <c r="AT2360" s="264" t="s">
        <v>174</v>
      </c>
      <c r="AU2360" s="264" t="s">
        <v>82</v>
      </c>
      <c r="AV2360" s="14" t="s">
        <v>82</v>
      </c>
      <c r="AW2360" s="14" t="s">
        <v>34</v>
      </c>
      <c r="AX2360" s="14" t="s">
        <v>73</v>
      </c>
      <c r="AY2360" s="264" t="s">
        <v>164</v>
      </c>
    </row>
    <row r="2361" s="15" customFormat="1">
      <c r="A2361" s="15"/>
      <c r="B2361" s="276"/>
      <c r="C2361" s="277"/>
      <c r="D2361" s="240" t="s">
        <v>174</v>
      </c>
      <c r="E2361" s="278" t="s">
        <v>21</v>
      </c>
      <c r="F2361" s="279" t="s">
        <v>225</v>
      </c>
      <c r="G2361" s="277"/>
      <c r="H2361" s="280">
        <v>13</v>
      </c>
      <c r="I2361" s="281"/>
      <c r="J2361" s="277"/>
      <c r="K2361" s="277"/>
      <c r="L2361" s="282"/>
      <c r="M2361" s="283"/>
      <c r="N2361" s="284"/>
      <c r="O2361" s="284"/>
      <c r="P2361" s="284"/>
      <c r="Q2361" s="284"/>
      <c r="R2361" s="284"/>
      <c r="S2361" s="284"/>
      <c r="T2361" s="285"/>
      <c r="U2361" s="15"/>
      <c r="V2361" s="15"/>
      <c r="W2361" s="15"/>
      <c r="X2361" s="15"/>
      <c r="Y2361" s="15"/>
      <c r="Z2361" s="15"/>
      <c r="AA2361" s="15"/>
      <c r="AB2361" s="15"/>
      <c r="AC2361" s="15"/>
      <c r="AD2361" s="15"/>
      <c r="AE2361" s="15"/>
      <c r="AT2361" s="286" t="s">
        <v>174</v>
      </c>
      <c r="AU2361" s="286" t="s">
        <v>82</v>
      </c>
      <c r="AV2361" s="15" t="s">
        <v>171</v>
      </c>
      <c r="AW2361" s="15" t="s">
        <v>34</v>
      </c>
      <c r="AX2361" s="15" t="s">
        <v>80</v>
      </c>
      <c r="AY2361" s="286" t="s">
        <v>164</v>
      </c>
    </row>
    <row r="2362" s="2" customFormat="1" ht="21.75" customHeight="1">
      <c r="A2362" s="39"/>
      <c r="B2362" s="40"/>
      <c r="C2362" s="227" t="s">
        <v>2303</v>
      </c>
      <c r="D2362" s="227" t="s">
        <v>166</v>
      </c>
      <c r="E2362" s="228" t="s">
        <v>2304</v>
      </c>
      <c r="F2362" s="229" t="s">
        <v>2305</v>
      </c>
      <c r="G2362" s="230" t="s">
        <v>229</v>
      </c>
      <c r="H2362" s="231">
        <v>23</v>
      </c>
      <c r="I2362" s="232"/>
      <c r="J2362" s="233">
        <f>ROUND(I2362*H2362,2)</f>
        <v>0</v>
      </c>
      <c r="K2362" s="229" t="s">
        <v>170</v>
      </c>
      <c r="L2362" s="45"/>
      <c r="M2362" s="234" t="s">
        <v>21</v>
      </c>
      <c r="N2362" s="235" t="s">
        <v>44</v>
      </c>
      <c r="O2362" s="85"/>
      <c r="P2362" s="236">
        <f>O2362*H2362</f>
        <v>0</v>
      </c>
      <c r="Q2362" s="236">
        <v>0</v>
      </c>
      <c r="R2362" s="236">
        <f>Q2362*H2362</f>
        <v>0</v>
      </c>
      <c r="S2362" s="236">
        <v>0</v>
      </c>
      <c r="T2362" s="237">
        <f>S2362*H2362</f>
        <v>0</v>
      </c>
      <c r="U2362" s="39"/>
      <c r="V2362" s="39"/>
      <c r="W2362" s="39"/>
      <c r="X2362" s="39"/>
      <c r="Y2362" s="39"/>
      <c r="Z2362" s="39"/>
      <c r="AA2362" s="39"/>
      <c r="AB2362" s="39"/>
      <c r="AC2362" s="39"/>
      <c r="AD2362" s="39"/>
      <c r="AE2362" s="39"/>
      <c r="AR2362" s="238" t="s">
        <v>277</v>
      </c>
      <c r="AT2362" s="238" t="s">
        <v>166</v>
      </c>
      <c r="AU2362" s="238" t="s">
        <v>82</v>
      </c>
      <c r="AY2362" s="18" t="s">
        <v>164</v>
      </c>
      <c r="BE2362" s="239">
        <f>IF(N2362="základní",J2362,0)</f>
        <v>0</v>
      </c>
      <c r="BF2362" s="239">
        <f>IF(N2362="snížená",J2362,0)</f>
        <v>0</v>
      </c>
      <c r="BG2362" s="239">
        <f>IF(N2362="zákl. přenesená",J2362,0)</f>
        <v>0</v>
      </c>
      <c r="BH2362" s="239">
        <f>IF(N2362="sníž. přenesená",J2362,0)</f>
        <v>0</v>
      </c>
      <c r="BI2362" s="239">
        <f>IF(N2362="nulová",J2362,0)</f>
        <v>0</v>
      </c>
      <c r="BJ2362" s="18" t="s">
        <v>80</v>
      </c>
      <c r="BK2362" s="239">
        <f>ROUND(I2362*H2362,2)</f>
        <v>0</v>
      </c>
      <c r="BL2362" s="18" t="s">
        <v>277</v>
      </c>
      <c r="BM2362" s="238" t="s">
        <v>2306</v>
      </c>
    </row>
    <row r="2363" s="2" customFormat="1">
      <c r="A2363" s="39"/>
      <c r="B2363" s="40"/>
      <c r="C2363" s="41"/>
      <c r="D2363" s="240" t="s">
        <v>173</v>
      </c>
      <c r="E2363" s="41"/>
      <c r="F2363" s="241" t="s">
        <v>2305</v>
      </c>
      <c r="G2363" s="41"/>
      <c r="H2363" s="41"/>
      <c r="I2363" s="147"/>
      <c r="J2363" s="41"/>
      <c r="K2363" s="41"/>
      <c r="L2363" s="45"/>
      <c r="M2363" s="242"/>
      <c r="N2363" s="243"/>
      <c r="O2363" s="85"/>
      <c r="P2363" s="85"/>
      <c r="Q2363" s="85"/>
      <c r="R2363" s="85"/>
      <c r="S2363" s="85"/>
      <c r="T2363" s="86"/>
      <c r="U2363" s="39"/>
      <c r="V2363" s="39"/>
      <c r="W2363" s="39"/>
      <c r="X2363" s="39"/>
      <c r="Y2363" s="39"/>
      <c r="Z2363" s="39"/>
      <c r="AA2363" s="39"/>
      <c r="AB2363" s="39"/>
      <c r="AC2363" s="39"/>
      <c r="AD2363" s="39"/>
      <c r="AE2363" s="39"/>
      <c r="AT2363" s="18" t="s">
        <v>173</v>
      </c>
      <c r="AU2363" s="18" t="s">
        <v>82</v>
      </c>
    </row>
    <row r="2364" s="13" customFormat="1">
      <c r="A2364" s="13"/>
      <c r="B2364" s="244"/>
      <c r="C2364" s="245"/>
      <c r="D2364" s="240" t="s">
        <v>174</v>
      </c>
      <c r="E2364" s="246" t="s">
        <v>21</v>
      </c>
      <c r="F2364" s="247" t="s">
        <v>2273</v>
      </c>
      <c r="G2364" s="245"/>
      <c r="H2364" s="246" t="s">
        <v>21</v>
      </c>
      <c r="I2364" s="248"/>
      <c r="J2364" s="245"/>
      <c r="K2364" s="245"/>
      <c r="L2364" s="249"/>
      <c r="M2364" s="250"/>
      <c r="N2364" s="251"/>
      <c r="O2364" s="251"/>
      <c r="P2364" s="251"/>
      <c r="Q2364" s="251"/>
      <c r="R2364" s="251"/>
      <c r="S2364" s="251"/>
      <c r="T2364" s="252"/>
      <c r="U2364" s="13"/>
      <c r="V2364" s="13"/>
      <c r="W2364" s="13"/>
      <c r="X2364" s="13"/>
      <c r="Y2364" s="13"/>
      <c r="Z2364" s="13"/>
      <c r="AA2364" s="13"/>
      <c r="AB2364" s="13"/>
      <c r="AC2364" s="13"/>
      <c r="AD2364" s="13"/>
      <c r="AE2364" s="13"/>
      <c r="AT2364" s="253" t="s">
        <v>174</v>
      </c>
      <c r="AU2364" s="253" t="s">
        <v>82</v>
      </c>
      <c r="AV2364" s="13" t="s">
        <v>80</v>
      </c>
      <c r="AW2364" s="13" t="s">
        <v>34</v>
      </c>
      <c r="AX2364" s="13" t="s">
        <v>73</v>
      </c>
      <c r="AY2364" s="253" t="s">
        <v>164</v>
      </c>
    </row>
    <row r="2365" s="14" customFormat="1">
      <c r="A2365" s="14"/>
      <c r="B2365" s="254"/>
      <c r="C2365" s="255"/>
      <c r="D2365" s="240" t="s">
        <v>174</v>
      </c>
      <c r="E2365" s="256" t="s">
        <v>21</v>
      </c>
      <c r="F2365" s="257" t="s">
        <v>82</v>
      </c>
      <c r="G2365" s="255"/>
      <c r="H2365" s="258">
        <v>2</v>
      </c>
      <c r="I2365" s="259"/>
      <c r="J2365" s="255"/>
      <c r="K2365" s="255"/>
      <c r="L2365" s="260"/>
      <c r="M2365" s="261"/>
      <c r="N2365" s="262"/>
      <c r="O2365" s="262"/>
      <c r="P2365" s="262"/>
      <c r="Q2365" s="262"/>
      <c r="R2365" s="262"/>
      <c r="S2365" s="262"/>
      <c r="T2365" s="263"/>
      <c r="U2365" s="14"/>
      <c r="V2365" s="14"/>
      <c r="W2365" s="14"/>
      <c r="X2365" s="14"/>
      <c r="Y2365" s="14"/>
      <c r="Z2365" s="14"/>
      <c r="AA2365" s="14"/>
      <c r="AB2365" s="14"/>
      <c r="AC2365" s="14"/>
      <c r="AD2365" s="14"/>
      <c r="AE2365" s="14"/>
      <c r="AT2365" s="264" t="s">
        <v>174</v>
      </c>
      <c r="AU2365" s="264" t="s">
        <v>82</v>
      </c>
      <c r="AV2365" s="14" t="s">
        <v>82</v>
      </c>
      <c r="AW2365" s="14" t="s">
        <v>34</v>
      </c>
      <c r="AX2365" s="14" t="s">
        <v>73</v>
      </c>
      <c r="AY2365" s="264" t="s">
        <v>164</v>
      </c>
    </row>
    <row r="2366" s="13" customFormat="1">
      <c r="A2366" s="13"/>
      <c r="B2366" s="244"/>
      <c r="C2366" s="245"/>
      <c r="D2366" s="240" t="s">
        <v>174</v>
      </c>
      <c r="E2366" s="246" t="s">
        <v>21</v>
      </c>
      <c r="F2366" s="247" t="s">
        <v>2275</v>
      </c>
      <c r="G2366" s="245"/>
      <c r="H2366" s="246" t="s">
        <v>21</v>
      </c>
      <c r="I2366" s="248"/>
      <c r="J2366" s="245"/>
      <c r="K2366" s="245"/>
      <c r="L2366" s="249"/>
      <c r="M2366" s="250"/>
      <c r="N2366" s="251"/>
      <c r="O2366" s="251"/>
      <c r="P2366" s="251"/>
      <c r="Q2366" s="251"/>
      <c r="R2366" s="251"/>
      <c r="S2366" s="251"/>
      <c r="T2366" s="252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T2366" s="253" t="s">
        <v>174</v>
      </c>
      <c r="AU2366" s="253" t="s">
        <v>82</v>
      </c>
      <c r="AV2366" s="13" t="s">
        <v>80</v>
      </c>
      <c r="AW2366" s="13" t="s">
        <v>34</v>
      </c>
      <c r="AX2366" s="13" t="s">
        <v>73</v>
      </c>
      <c r="AY2366" s="253" t="s">
        <v>164</v>
      </c>
    </row>
    <row r="2367" s="14" customFormat="1">
      <c r="A2367" s="14"/>
      <c r="B2367" s="254"/>
      <c r="C2367" s="255"/>
      <c r="D2367" s="240" t="s">
        <v>174</v>
      </c>
      <c r="E2367" s="256" t="s">
        <v>21</v>
      </c>
      <c r="F2367" s="257" t="s">
        <v>171</v>
      </c>
      <c r="G2367" s="255"/>
      <c r="H2367" s="258">
        <v>4</v>
      </c>
      <c r="I2367" s="259"/>
      <c r="J2367" s="255"/>
      <c r="K2367" s="255"/>
      <c r="L2367" s="260"/>
      <c r="M2367" s="261"/>
      <c r="N2367" s="262"/>
      <c r="O2367" s="262"/>
      <c r="P2367" s="262"/>
      <c r="Q2367" s="262"/>
      <c r="R2367" s="262"/>
      <c r="S2367" s="262"/>
      <c r="T2367" s="263"/>
      <c r="U2367" s="14"/>
      <c r="V2367" s="14"/>
      <c r="W2367" s="14"/>
      <c r="X2367" s="14"/>
      <c r="Y2367" s="14"/>
      <c r="Z2367" s="14"/>
      <c r="AA2367" s="14"/>
      <c r="AB2367" s="14"/>
      <c r="AC2367" s="14"/>
      <c r="AD2367" s="14"/>
      <c r="AE2367" s="14"/>
      <c r="AT2367" s="264" t="s">
        <v>174</v>
      </c>
      <c r="AU2367" s="264" t="s">
        <v>82</v>
      </c>
      <c r="AV2367" s="14" t="s">
        <v>82</v>
      </c>
      <c r="AW2367" s="14" t="s">
        <v>34</v>
      </c>
      <c r="AX2367" s="14" t="s">
        <v>73</v>
      </c>
      <c r="AY2367" s="264" t="s">
        <v>164</v>
      </c>
    </row>
    <row r="2368" s="13" customFormat="1">
      <c r="A2368" s="13"/>
      <c r="B2368" s="244"/>
      <c r="C2368" s="245"/>
      <c r="D2368" s="240" t="s">
        <v>174</v>
      </c>
      <c r="E2368" s="246" t="s">
        <v>21</v>
      </c>
      <c r="F2368" s="247" t="s">
        <v>2258</v>
      </c>
      <c r="G2368" s="245"/>
      <c r="H2368" s="246" t="s">
        <v>21</v>
      </c>
      <c r="I2368" s="248"/>
      <c r="J2368" s="245"/>
      <c r="K2368" s="245"/>
      <c r="L2368" s="249"/>
      <c r="M2368" s="250"/>
      <c r="N2368" s="251"/>
      <c r="O2368" s="251"/>
      <c r="P2368" s="251"/>
      <c r="Q2368" s="251"/>
      <c r="R2368" s="251"/>
      <c r="S2368" s="251"/>
      <c r="T2368" s="252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T2368" s="253" t="s">
        <v>174</v>
      </c>
      <c r="AU2368" s="253" t="s">
        <v>82</v>
      </c>
      <c r="AV2368" s="13" t="s">
        <v>80</v>
      </c>
      <c r="AW2368" s="13" t="s">
        <v>34</v>
      </c>
      <c r="AX2368" s="13" t="s">
        <v>73</v>
      </c>
      <c r="AY2368" s="253" t="s">
        <v>164</v>
      </c>
    </row>
    <row r="2369" s="14" customFormat="1">
      <c r="A2369" s="14"/>
      <c r="B2369" s="254"/>
      <c r="C2369" s="255"/>
      <c r="D2369" s="240" t="s">
        <v>174</v>
      </c>
      <c r="E2369" s="256" t="s">
        <v>21</v>
      </c>
      <c r="F2369" s="257" t="s">
        <v>171</v>
      </c>
      <c r="G2369" s="255"/>
      <c r="H2369" s="258">
        <v>4</v>
      </c>
      <c r="I2369" s="259"/>
      <c r="J2369" s="255"/>
      <c r="K2369" s="255"/>
      <c r="L2369" s="260"/>
      <c r="M2369" s="261"/>
      <c r="N2369" s="262"/>
      <c r="O2369" s="262"/>
      <c r="P2369" s="262"/>
      <c r="Q2369" s="262"/>
      <c r="R2369" s="262"/>
      <c r="S2369" s="262"/>
      <c r="T2369" s="263"/>
      <c r="U2369" s="14"/>
      <c r="V2369" s="14"/>
      <c r="W2369" s="14"/>
      <c r="X2369" s="14"/>
      <c r="Y2369" s="14"/>
      <c r="Z2369" s="14"/>
      <c r="AA2369" s="14"/>
      <c r="AB2369" s="14"/>
      <c r="AC2369" s="14"/>
      <c r="AD2369" s="14"/>
      <c r="AE2369" s="14"/>
      <c r="AT2369" s="264" t="s">
        <v>174</v>
      </c>
      <c r="AU2369" s="264" t="s">
        <v>82</v>
      </c>
      <c r="AV2369" s="14" t="s">
        <v>82</v>
      </c>
      <c r="AW2369" s="14" t="s">
        <v>34</v>
      </c>
      <c r="AX2369" s="14" t="s">
        <v>73</v>
      </c>
      <c r="AY2369" s="264" t="s">
        <v>164</v>
      </c>
    </row>
    <row r="2370" s="13" customFormat="1">
      <c r="A2370" s="13"/>
      <c r="B2370" s="244"/>
      <c r="C2370" s="245"/>
      <c r="D2370" s="240" t="s">
        <v>174</v>
      </c>
      <c r="E2370" s="246" t="s">
        <v>21</v>
      </c>
      <c r="F2370" s="247" t="s">
        <v>2278</v>
      </c>
      <c r="G2370" s="245"/>
      <c r="H2370" s="246" t="s">
        <v>21</v>
      </c>
      <c r="I2370" s="248"/>
      <c r="J2370" s="245"/>
      <c r="K2370" s="245"/>
      <c r="L2370" s="249"/>
      <c r="M2370" s="250"/>
      <c r="N2370" s="251"/>
      <c r="O2370" s="251"/>
      <c r="P2370" s="251"/>
      <c r="Q2370" s="251"/>
      <c r="R2370" s="251"/>
      <c r="S2370" s="251"/>
      <c r="T2370" s="252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T2370" s="253" t="s">
        <v>174</v>
      </c>
      <c r="AU2370" s="253" t="s">
        <v>82</v>
      </c>
      <c r="AV2370" s="13" t="s">
        <v>80</v>
      </c>
      <c r="AW2370" s="13" t="s">
        <v>34</v>
      </c>
      <c r="AX2370" s="13" t="s">
        <v>73</v>
      </c>
      <c r="AY2370" s="253" t="s">
        <v>164</v>
      </c>
    </row>
    <row r="2371" s="14" customFormat="1">
      <c r="A2371" s="14"/>
      <c r="B2371" s="254"/>
      <c r="C2371" s="255"/>
      <c r="D2371" s="240" t="s">
        <v>174</v>
      </c>
      <c r="E2371" s="256" t="s">
        <v>21</v>
      </c>
      <c r="F2371" s="257" t="s">
        <v>245</v>
      </c>
      <c r="G2371" s="255"/>
      <c r="H2371" s="258">
        <v>10</v>
      </c>
      <c r="I2371" s="259"/>
      <c r="J2371" s="255"/>
      <c r="K2371" s="255"/>
      <c r="L2371" s="260"/>
      <c r="M2371" s="261"/>
      <c r="N2371" s="262"/>
      <c r="O2371" s="262"/>
      <c r="P2371" s="262"/>
      <c r="Q2371" s="262"/>
      <c r="R2371" s="262"/>
      <c r="S2371" s="262"/>
      <c r="T2371" s="263"/>
      <c r="U2371" s="14"/>
      <c r="V2371" s="14"/>
      <c r="W2371" s="14"/>
      <c r="X2371" s="14"/>
      <c r="Y2371" s="14"/>
      <c r="Z2371" s="14"/>
      <c r="AA2371" s="14"/>
      <c r="AB2371" s="14"/>
      <c r="AC2371" s="14"/>
      <c r="AD2371" s="14"/>
      <c r="AE2371" s="14"/>
      <c r="AT2371" s="264" t="s">
        <v>174</v>
      </c>
      <c r="AU2371" s="264" t="s">
        <v>82</v>
      </c>
      <c r="AV2371" s="14" t="s">
        <v>82</v>
      </c>
      <c r="AW2371" s="14" t="s">
        <v>34</v>
      </c>
      <c r="AX2371" s="14" t="s">
        <v>73</v>
      </c>
      <c r="AY2371" s="264" t="s">
        <v>164</v>
      </c>
    </row>
    <row r="2372" s="13" customFormat="1">
      <c r="A2372" s="13"/>
      <c r="B2372" s="244"/>
      <c r="C2372" s="245"/>
      <c r="D2372" s="240" t="s">
        <v>174</v>
      </c>
      <c r="E2372" s="246" t="s">
        <v>21</v>
      </c>
      <c r="F2372" s="247" t="s">
        <v>2279</v>
      </c>
      <c r="G2372" s="245"/>
      <c r="H2372" s="246" t="s">
        <v>21</v>
      </c>
      <c r="I2372" s="248"/>
      <c r="J2372" s="245"/>
      <c r="K2372" s="245"/>
      <c r="L2372" s="249"/>
      <c r="M2372" s="250"/>
      <c r="N2372" s="251"/>
      <c r="O2372" s="251"/>
      <c r="P2372" s="251"/>
      <c r="Q2372" s="251"/>
      <c r="R2372" s="251"/>
      <c r="S2372" s="251"/>
      <c r="T2372" s="252"/>
      <c r="U2372" s="13"/>
      <c r="V2372" s="13"/>
      <c r="W2372" s="13"/>
      <c r="X2372" s="13"/>
      <c r="Y2372" s="13"/>
      <c r="Z2372" s="13"/>
      <c r="AA2372" s="13"/>
      <c r="AB2372" s="13"/>
      <c r="AC2372" s="13"/>
      <c r="AD2372" s="13"/>
      <c r="AE2372" s="13"/>
      <c r="AT2372" s="253" t="s">
        <v>174</v>
      </c>
      <c r="AU2372" s="253" t="s">
        <v>82</v>
      </c>
      <c r="AV2372" s="13" t="s">
        <v>80</v>
      </c>
      <c r="AW2372" s="13" t="s">
        <v>34</v>
      </c>
      <c r="AX2372" s="13" t="s">
        <v>73</v>
      </c>
      <c r="AY2372" s="253" t="s">
        <v>164</v>
      </c>
    </row>
    <row r="2373" s="14" customFormat="1">
      <c r="A2373" s="14"/>
      <c r="B2373" s="254"/>
      <c r="C2373" s="255"/>
      <c r="D2373" s="240" t="s">
        <v>174</v>
      </c>
      <c r="E2373" s="256" t="s">
        <v>21</v>
      </c>
      <c r="F2373" s="257" t="s">
        <v>80</v>
      </c>
      <c r="G2373" s="255"/>
      <c r="H2373" s="258">
        <v>1</v>
      </c>
      <c r="I2373" s="259"/>
      <c r="J2373" s="255"/>
      <c r="K2373" s="255"/>
      <c r="L2373" s="260"/>
      <c r="M2373" s="261"/>
      <c r="N2373" s="262"/>
      <c r="O2373" s="262"/>
      <c r="P2373" s="262"/>
      <c r="Q2373" s="262"/>
      <c r="R2373" s="262"/>
      <c r="S2373" s="262"/>
      <c r="T2373" s="263"/>
      <c r="U2373" s="14"/>
      <c r="V2373" s="14"/>
      <c r="W2373" s="14"/>
      <c r="X2373" s="14"/>
      <c r="Y2373" s="14"/>
      <c r="Z2373" s="14"/>
      <c r="AA2373" s="14"/>
      <c r="AB2373" s="14"/>
      <c r="AC2373" s="14"/>
      <c r="AD2373" s="14"/>
      <c r="AE2373" s="14"/>
      <c r="AT2373" s="264" t="s">
        <v>174</v>
      </c>
      <c r="AU2373" s="264" t="s">
        <v>82</v>
      </c>
      <c r="AV2373" s="14" t="s">
        <v>82</v>
      </c>
      <c r="AW2373" s="14" t="s">
        <v>34</v>
      </c>
      <c r="AX2373" s="14" t="s">
        <v>73</v>
      </c>
      <c r="AY2373" s="264" t="s">
        <v>164</v>
      </c>
    </row>
    <row r="2374" s="16" customFormat="1">
      <c r="A2374" s="16"/>
      <c r="B2374" s="287"/>
      <c r="C2374" s="288"/>
      <c r="D2374" s="240" t="s">
        <v>174</v>
      </c>
      <c r="E2374" s="289" t="s">
        <v>21</v>
      </c>
      <c r="F2374" s="290" t="s">
        <v>514</v>
      </c>
      <c r="G2374" s="288"/>
      <c r="H2374" s="291">
        <v>21</v>
      </c>
      <c r="I2374" s="292"/>
      <c r="J2374" s="288"/>
      <c r="K2374" s="288"/>
      <c r="L2374" s="293"/>
      <c r="M2374" s="294"/>
      <c r="N2374" s="295"/>
      <c r="O2374" s="295"/>
      <c r="P2374" s="295"/>
      <c r="Q2374" s="295"/>
      <c r="R2374" s="295"/>
      <c r="S2374" s="295"/>
      <c r="T2374" s="296"/>
      <c r="U2374" s="16"/>
      <c r="V2374" s="16"/>
      <c r="W2374" s="16"/>
      <c r="X2374" s="16"/>
      <c r="Y2374" s="16"/>
      <c r="Z2374" s="16"/>
      <c r="AA2374" s="16"/>
      <c r="AB2374" s="16"/>
      <c r="AC2374" s="16"/>
      <c r="AD2374" s="16"/>
      <c r="AE2374" s="16"/>
      <c r="AT2374" s="297" t="s">
        <v>174</v>
      </c>
      <c r="AU2374" s="297" t="s">
        <v>82</v>
      </c>
      <c r="AV2374" s="16" t="s">
        <v>186</v>
      </c>
      <c r="AW2374" s="16" t="s">
        <v>34</v>
      </c>
      <c r="AX2374" s="16" t="s">
        <v>73</v>
      </c>
      <c r="AY2374" s="297" t="s">
        <v>164</v>
      </c>
    </row>
    <row r="2375" s="13" customFormat="1">
      <c r="A2375" s="13"/>
      <c r="B2375" s="244"/>
      <c r="C2375" s="245"/>
      <c r="D2375" s="240" t="s">
        <v>174</v>
      </c>
      <c r="E2375" s="246" t="s">
        <v>21</v>
      </c>
      <c r="F2375" s="247" t="s">
        <v>2307</v>
      </c>
      <c r="G2375" s="245"/>
      <c r="H2375" s="246" t="s">
        <v>21</v>
      </c>
      <c r="I2375" s="248"/>
      <c r="J2375" s="245"/>
      <c r="K2375" s="245"/>
      <c r="L2375" s="249"/>
      <c r="M2375" s="250"/>
      <c r="N2375" s="251"/>
      <c r="O2375" s="251"/>
      <c r="P2375" s="251"/>
      <c r="Q2375" s="251"/>
      <c r="R2375" s="251"/>
      <c r="S2375" s="251"/>
      <c r="T2375" s="252"/>
      <c r="U2375" s="13"/>
      <c r="V2375" s="13"/>
      <c r="W2375" s="13"/>
      <c r="X2375" s="13"/>
      <c r="Y2375" s="13"/>
      <c r="Z2375" s="13"/>
      <c r="AA2375" s="13"/>
      <c r="AB2375" s="13"/>
      <c r="AC2375" s="13"/>
      <c r="AD2375" s="13"/>
      <c r="AE2375" s="13"/>
      <c r="AT2375" s="253" t="s">
        <v>174</v>
      </c>
      <c r="AU2375" s="253" t="s">
        <v>82</v>
      </c>
      <c r="AV2375" s="13" t="s">
        <v>80</v>
      </c>
      <c r="AW2375" s="13" t="s">
        <v>34</v>
      </c>
      <c r="AX2375" s="13" t="s">
        <v>73</v>
      </c>
      <c r="AY2375" s="253" t="s">
        <v>164</v>
      </c>
    </row>
    <row r="2376" s="14" customFormat="1">
      <c r="A2376" s="14"/>
      <c r="B2376" s="254"/>
      <c r="C2376" s="255"/>
      <c r="D2376" s="240" t="s">
        <v>174</v>
      </c>
      <c r="E2376" s="256" t="s">
        <v>21</v>
      </c>
      <c r="F2376" s="257" t="s">
        <v>82</v>
      </c>
      <c r="G2376" s="255"/>
      <c r="H2376" s="258">
        <v>2</v>
      </c>
      <c r="I2376" s="259"/>
      <c r="J2376" s="255"/>
      <c r="K2376" s="255"/>
      <c r="L2376" s="260"/>
      <c r="M2376" s="261"/>
      <c r="N2376" s="262"/>
      <c r="O2376" s="262"/>
      <c r="P2376" s="262"/>
      <c r="Q2376" s="262"/>
      <c r="R2376" s="262"/>
      <c r="S2376" s="262"/>
      <c r="T2376" s="263"/>
      <c r="U2376" s="14"/>
      <c r="V2376" s="14"/>
      <c r="W2376" s="14"/>
      <c r="X2376" s="14"/>
      <c r="Y2376" s="14"/>
      <c r="Z2376" s="14"/>
      <c r="AA2376" s="14"/>
      <c r="AB2376" s="14"/>
      <c r="AC2376" s="14"/>
      <c r="AD2376" s="14"/>
      <c r="AE2376" s="14"/>
      <c r="AT2376" s="264" t="s">
        <v>174</v>
      </c>
      <c r="AU2376" s="264" t="s">
        <v>82</v>
      </c>
      <c r="AV2376" s="14" t="s">
        <v>82</v>
      </c>
      <c r="AW2376" s="14" t="s">
        <v>34</v>
      </c>
      <c r="AX2376" s="14" t="s">
        <v>73</v>
      </c>
      <c r="AY2376" s="264" t="s">
        <v>164</v>
      </c>
    </row>
    <row r="2377" s="15" customFormat="1">
      <c r="A2377" s="15"/>
      <c r="B2377" s="276"/>
      <c r="C2377" s="277"/>
      <c r="D2377" s="240" t="s">
        <v>174</v>
      </c>
      <c r="E2377" s="278" t="s">
        <v>21</v>
      </c>
      <c r="F2377" s="279" t="s">
        <v>225</v>
      </c>
      <c r="G2377" s="277"/>
      <c r="H2377" s="280">
        <v>23</v>
      </c>
      <c r="I2377" s="281"/>
      <c r="J2377" s="277"/>
      <c r="K2377" s="277"/>
      <c r="L2377" s="282"/>
      <c r="M2377" s="283"/>
      <c r="N2377" s="284"/>
      <c r="O2377" s="284"/>
      <c r="P2377" s="284"/>
      <c r="Q2377" s="284"/>
      <c r="R2377" s="284"/>
      <c r="S2377" s="284"/>
      <c r="T2377" s="285"/>
      <c r="U2377" s="15"/>
      <c r="V2377" s="15"/>
      <c r="W2377" s="15"/>
      <c r="X2377" s="15"/>
      <c r="Y2377" s="15"/>
      <c r="Z2377" s="15"/>
      <c r="AA2377" s="15"/>
      <c r="AB2377" s="15"/>
      <c r="AC2377" s="15"/>
      <c r="AD2377" s="15"/>
      <c r="AE2377" s="15"/>
      <c r="AT2377" s="286" t="s">
        <v>174</v>
      </c>
      <c r="AU2377" s="286" t="s">
        <v>82</v>
      </c>
      <c r="AV2377" s="15" t="s">
        <v>171</v>
      </c>
      <c r="AW2377" s="15" t="s">
        <v>34</v>
      </c>
      <c r="AX2377" s="15" t="s">
        <v>80</v>
      </c>
      <c r="AY2377" s="286" t="s">
        <v>164</v>
      </c>
    </row>
    <row r="2378" s="2" customFormat="1" ht="21.75" customHeight="1">
      <c r="A2378" s="39"/>
      <c r="B2378" s="40"/>
      <c r="C2378" s="227" t="s">
        <v>2308</v>
      </c>
      <c r="D2378" s="227" t="s">
        <v>166</v>
      </c>
      <c r="E2378" s="228" t="s">
        <v>2309</v>
      </c>
      <c r="F2378" s="229" t="s">
        <v>2310</v>
      </c>
      <c r="G2378" s="230" t="s">
        <v>229</v>
      </c>
      <c r="H2378" s="231">
        <v>1</v>
      </c>
      <c r="I2378" s="232"/>
      <c r="J2378" s="233">
        <f>ROUND(I2378*H2378,2)</f>
        <v>0</v>
      </c>
      <c r="K2378" s="229" t="s">
        <v>170</v>
      </c>
      <c r="L2378" s="45"/>
      <c r="M2378" s="234" t="s">
        <v>21</v>
      </c>
      <c r="N2378" s="235" t="s">
        <v>44</v>
      </c>
      <c r="O2378" s="85"/>
      <c r="P2378" s="236">
        <f>O2378*H2378</f>
        <v>0</v>
      </c>
      <c r="Q2378" s="236">
        <v>0</v>
      </c>
      <c r="R2378" s="236">
        <f>Q2378*H2378</f>
        <v>0</v>
      </c>
      <c r="S2378" s="236">
        <v>0</v>
      </c>
      <c r="T2378" s="237">
        <f>S2378*H2378</f>
        <v>0</v>
      </c>
      <c r="U2378" s="39"/>
      <c r="V2378" s="39"/>
      <c r="W2378" s="39"/>
      <c r="X2378" s="39"/>
      <c r="Y2378" s="39"/>
      <c r="Z2378" s="39"/>
      <c r="AA2378" s="39"/>
      <c r="AB2378" s="39"/>
      <c r="AC2378" s="39"/>
      <c r="AD2378" s="39"/>
      <c r="AE2378" s="39"/>
      <c r="AR2378" s="238" t="s">
        <v>277</v>
      </c>
      <c r="AT2378" s="238" t="s">
        <v>166</v>
      </c>
      <c r="AU2378" s="238" t="s">
        <v>82</v>
      </c>
      <c r="AY2378" s="18" t="s">
        <v>164</v>
      </c>
      <c r="BE2378" s="239">
        <f>IF(N2378="základní",J2378,0)</f>
        <v>0</v>
      </c>
      <c r="BF2378" s="239">
        <f>IF(N2378="snížená",J2378,0)</f>
        <v>0</v>
      </c>
      <c r="BG2378" s="239">
        <f>IF(N2378="zákl. přenesená",J2378,0)</f>
        <v>0</v>
      </c>
      <c r="BH2378" s="239">
        <f>IF(N2378="sníž. přenesená",J2378,0)</f>
        <v>0</v>
      </c>
      <c r="BI2378" s="239">
        <f>IF(N2378="nulová",J2378,0)</f>
        <v>0</v>
      </c>
      <c r="BJ2378" s="18" t="s">
        <v>80</v>
      </c>
      <c r="BK2378" s="239">
        <f>ROUND(I2378*H2378,2)</f>
        <v>0</v>
      </c>
      <c r="BL2378" s="18" t="s">
        <v>277</v>
      </c>
      <c r="BM2378" s="238" t="s">
        <v>2311</v>
      </c>
    </row>
    <row r="2379" s="2" customFormat="1">
      <c r="A2379" s="39"/>
      <c r="B2379" s="40"/>
      <c r="C2379" s="41"/>
      <c r="D2379" s="240" t="s">
        <v>173</v>
      </c>
      <c r="E2379" s="41"/>
      <c r="F2379" s="241" t="s">
        <v>2310</v>
      </c>
      <c r="G2379" s="41"/>
      <c r="H2379" s="41"/>
      <c r="I2379" s="147"/>
      <c r="J2379" s="41"/>
      <c r="K2379" s="41"/>
      <c r="L2379" s="45"/>
      <c r="M2379" s="242"/>
      <c r="N2379" s="243"/>
      <c r="O2379" s="85"/>
      <c r="P2379" s="85"/>
      <c r="Q2379" s="85"/>
      <c r="R2379" s="85"/>
      <c r="S2379" s="85"/>
      <c r="T2379" s="86"/>
      <c r="U2379" s="39"/>
      <c r="V2379" s="39"/>
      <c r="W2379" s="39"/>
      <c r="X2379" s="39"/>
      <c r="Y2379" s="39"/>
      <c r="Z2379" s="39"/>
      <c r="AA2379" s="39"/>
      <c r="AB2379" s="39"/>
      <c r="AC2379" s="39"/>
      <c r="AD2379" s="39"/>
      <c r="AE2379" s="39"/>
      <c r="AT2379" s="18" t="s">
        <v>173</v>
      </c>
      <c r="AU2379" s="18" t="s">
        <v>82</v>
      </c>
    </row>
    <row r="2380" s="13" customFormat="1">
      <c r="A2380" s="13"/>
      <c r="B2380" s="244"/>
      <c r="C2380" s="245"/>
      <c r="D2380" s="240" t="s">
        <v>174</v>
      </c>
      <c r="E2380" s="246" t="s">
        <v>21</v>
      </c>
      <c r="F2380" s="247" t="s">
        <v>2274</v>
      </c>
      <c r="G2380" s="245"/>
      <c r="H2380" s="246" t="s">
        <v>21</v>
      </c>
      <c r="I2380" s="248"/>
      <c r="J2380" s="245"/>
      <c r="K2380" s="245"/>
      <c r="L2380" s="249"/>
      <c r="M2380" s="250"/>
      <c r="N2380" s="251"/>
      <c r="O2380" s="251"/>
      <c r="P2380" s="251"/>
      <c r="Q2380" s="251"/>
      <c r="R2380" s="251"/>
      <c r="S2380" s="251"/>
      <c r="T2380" s="252"/>
      <c r="U2380" s="13"/>
      <c r="V2380" s="13"/>
      <c r="W2380" s="13"/>
      <c r="X2380" s="13"/>
      <c r="Y2380" s="13"/>
      <c r="Z2380" s="13"/>
      <c r="AA2380" s="13"/>
      <c r="AB2380" s="13"/>
      <c r="AC2380" s="13"/>
      <c r="AD2380" s="13"/>
      <c r="AE2380" s="13"/>
      <c r="AT2380" s="253" t="s">
        <v>174</v>
      </c>
      <c r="AU2380" s="253" t="s">
        <v>82</v>
      </c>
      <c r="AV2380" s="13" t="s">
        <v>80</v>
      </c>
      <c r="AW2380" s="13" t="s">
        <v>34</v>
      </c>
      <c r="AX2380" s="13" t="s">
        <v>73</v>
      </c>
      <c r="AY2380" s="253" t="s">
        <v>164</v>
      </c>
    </row>
    <row r="2381" s="14" customFormat="1">
      <c r="A2381" s="14"/>
      <c r="B2381" s="254"/>
      <c r="C2381" s="255"/>
      <c r="D2381" s="240" t="s">
        <v>174</v>
      </c>
      <c r="E2381" s="256" t="s">
        <v>21</v>
      </c>
      <c r="F2381" s="257" t="s">
        <v>80</v>
      </c>
      <c r="G2381" s="255"/>
      <c r="H2381" s="258">
        <v>1</v>
      </c>
      <c r="I2381" s="259"/>
      <c r="J2381" s="255"/>
      <c r="K2381" s="255"/>
      <c r="L2381" s="260"/>
      <c r="M2381" s="261"/>
      <c r="N2381" s="262"/>
      <c r="O2381" s="262"/>
      <c r="P2381" s="262"/>
      <c r="Q2381" s="262"/>
      <c r="R2381" s="262"/>
      <c r="S2381" s="262"/>
      <c r="T2381" s="263"/>
      <c r="U2381" s="14"/>
      <c r="V2381" s="14"/>
      <c r="W2381" s="14"/>
      <c r="X2381" s="14"/>
      <c r="Y2381" s="14"/>
      <c r="Z2381" s="14"/>
      <c r="AA2381" s="14"/>
      <c r="AB2381" s="14"/>
      <c r="AC2381" s="14"/>
      <c r="AD2381" s="14"/>
      <c r="AE2381" s="14"/>
      <c r="AT2381" s="264" t="s">
        <v>174</v>
      </c>
      <c r="AU2381" s="264" t="s">
        <v>82</v>
      </c>
      <c r="AV2381" s="14" t="s">
        <v>82</v>
      </c>
      <c r="AW2381" s="14" t="s">
        <v>34</v>
      </c>
      <c r="AX2381" s="14" t="s">
        <v>80</v>
      </c>
      <c r="AY2381" s="264" t="s">
        <v>164</v>
      </c>
    </row>
    <row r="2382" s="2" customFormat="1" ht="16.5" customHeight="1">
      <c r="A2382" s="39"/>
      <c r="B2382" s="40"/>
      <c r="C2382" s="265" t="s">
        <v>2312</v>
      </c>
      <c r="D2382" s="265" t="s">
        <v>178</v>
      </c>
      <c r="E2382" s="266" t="s">
        <v>2313</v>
      </c>
      <c r="F2382" s="267" t="s">
        <v>2314</v>
      </c>
      <c r="G2382" s="268" t="s">
        <v>253</v>
      </c>
      <c r="H2382" s="269">
        <v>41.076000000000001</v>
      </c>
      <c r="I2382" s="270"/>
      <c r="J2382" s="271">
        <f>ROUND(I2382*H2382,2)</f>
        <v>0</v>
      </c>
      <c r="K2382" s="267" t="s">
        <v>170</v>
      </c>
      <c r="L2382" s="272"/>
      <c r="M2382" s="273" t="s">
        <v>21</v>
      </c>
      <c r="N2382" s="274" t="s">
        <v>44</v>
      </c>
      <c r="O2382" s="85"/>
      <c r="P2382" s="236">
        <f>O2382*H2382</f>
        <v>0</v>
      </c>
      <c r="Q2382" s="236">
        <v>0.0018</v>
      </c>
      <c r="R2382" s="236">
        <f>Q2382*H2382</f>
        <v>0.073936799999999997</v>
      </c>
      <c r="S2382" s="236">
        <v>0</v>
      </c>
      <c r="T2382" s="237">
        <f>S2382*H2382</f>
        <v>0</v>
      </c>
      <c r="U2382" s="39"/>
      <c r="V2382" s="39"/>
      <c r="W2382" s="39"/>
      <c r="X2382" s="39"/>
      <c r="Y2382" s="39"/>
      <c r="Z2382" s="39"/>
      <c r="AA2382" s="39"/>
      <c r="AB2382" s="39"/>
      <c r="AC2382" s="39"/>
      <c r="AD2382" s="39"/>
      <c r="AE2382" s="39"/>
      <c r="AR2382" s="238" t="s">
        <v>382</v>
      </c>
      <c r="AT2382" s="238" t="s">
        <v>178</v>
      </c>
      <c r="AU2382" s="238" t="s">
        <v>82</v>
      </c>
      <c r="AY2382" s="18" t="s">
        <v>164</v>
      </c>
      <c r="BE2382" s="239">
        <f>IF(N2382="základní",J2382,0)</f>
        <v>0</v>
      </c>
      <c r="BF2382" s="239">
        <f>IF(N2382="snížená",J2382,0)</f>
        <v>0</v>
      </c>
      <c r="BG2382" s="239">
        <f>IF(N2382="zákl. přenesená",J2382,0)</f>
        <v>0</v>
      </c>
      <c r="BH2382" s="239">
        <f>IF(N2382="sníž. přenesená",J2382,0)</f>
        <v>0</v>
      </c>
      <c r="BI2382" s="239">
        <f>IF(N2382="nulová",J2382,0)</f>
        <v>0</v>
      </c>
      <c r="BJ2382" s="18" t="s">
        <v>80</v>
      </c>
      <c r="BK2382" s="239">
        <f>ROUND(I2382*H2382,2)</f>
        <v>0</v>
      </c>
      <c r="BL2382" s="18" t="s">
        <v>277</v>
      </c>
      <c r="BM2382" s="238" t="s">
        <v>2315</v>
      </c>
    </row>
    <row r="2383" s="2" customFormat="1">
      <c r="A2383" s="39"/>
      <c r="B2383" s="40"/>
      <c r="C2383" s="41"/>
      <c r="D2383" s="240" t="s">
        <v>173</v>
      </c>
      <c r="E2383" s="41"/>
      <c r="F2383" s="241" t="s">
        <v>2314</v>
      </c>
      <c r="G2383" s="41"/>
      <c r="H2383" s="41"/>
      <c r="I2383" s="147"/>
      <c r="J2383" s="41"/>
      <c r="K2383" s="41"/>
      <c r="L2383" s="45"/>
      <c r="M2383" s="242"/>
      <c r="N2383" s="243"/>
      <c r="O2383" s="85"/>
      <c r="P2383" s="85"/>
      <c r="Q2383" s="85"/>
      <c r="R2383" s="85"/>
      <c r="S2383" s="85"/>
      <c r="T2383" s="86"/>
      <c r="U2383" s="39"/>
      <c r="V2383" s="39"/>
      <c r="W2383" s="39"/>
      <c r="X2383" s="39"/>
      <c r="Y2383" s="39"/>
      <c r="Z2383" s="39"/>
      <c r="AA2383" s="39"/>
      <c r="AB2383" s="39"/>
      <c r="AC2383" s="39"/>
      <c r="AD2383" s="39"/>
      <c r="AE2383" s="39"/>
      <c r="AT2383" s="18" t="s">
        <v>173</v>
      </c>
      <c r="AU2383" s="18" t="s">
        <v>82</v>
      </c>
    </row>
    <row r="2384" s="13" customFormat="1">
      <c r="A2384" s="13"/>
      <c r="B2384" s="244"/>
      <c r="C2384" s="245"/>
      <c r="D2384" s="240" t="s">
        <v>174</v>
      </c>
      <c r="E2384" s="246" t="s">
        <v>21</v>
      </c>
      <c r="F2384" s="247" t="s">
        <v>2316</v>
      </c>
      <c r="G2384" s="245"/>
      <c r="H2384" s="246" t="s">
        <v>21</v>
      </c>
      <c r="I2384" s="248"/>
      <c r="J2384" s="245"/>
      <c r="K2384" s="245"/>
      <c r="L2384" s="249"/>
      <c r="M2384" s="250"/>
      <c r="N2384" s="251"/>
      <c r="O2384" s="251"/>
      <c r="P2384" s="251"/>
      <c r="Q2384" s="251"/>
      <c r="R2384" s="251"/>
      <c r="S2384" s="251"/>
      <c r="T2384" s="252"/>
      <c r="U2384" s="13"/>
      <c r="V2384" s="13"/>
      <c r="W2384" s="13"/>
      <c r="X2384" s="13"/>
      <c r="Y2384" s="13"/>
      <c r="Z2384" s="13"/>
      <c r="AA2384" s="13"/>
      <c r="AB2384" s="13"/>
      <c r="AC2384" s="13"/>
      <c r="AD2384" s="13"/>
      <c r="AE2384" s="13"/>
      <c r="AT2384" s="253" t="s">
        <v>174</v>
      </c>
      <c r="AU2384" s="253" t="s">
        <v>82</v>
      </c>
      <c r="AV2384" s="13" t="s">
        <v>80</v>
      </c>
      <c r="AW2384" s="13" t="s">
        <v>34</v>
      </c>
      <c r="AX2384" s="13" t="s">
        <v>73</v>
      </c>
      <c r="AY2384" s="253" t="s">
        <v>164</v>
      </c>
    </row>
    <row r="2385" s="13" customFormat="1">
      <c r="A2385" s="13"/>
      <c r="B2385" s="244"/>
      <c r="C2385" s="245"/>
      <c r="D2385" s="240" t="s">
        <v>174</v>
      </c>
      <c r="E2385" s="246" t="s">
        <v>21</v>
      </c>
      <c r="F2385" s="247" t="s">
        <v>401</v>
      </c>
      <c r="G2385" s="245"/>
      <c r="H2385" s="246" t="s">
        <v>21</v>
      </c>
      <c r="I2385" s="248"/>
      <c r="J2385" s="245"/>
      <c r="K2385" s="245"/>
      <c r="L2385" s="249"/>
      <c r="M2385" s="250"/>
      <c r="N2385" s="251"/>
      <c r="O2385" s="251"/>
      <c r="P2385" s="251"/>
      <c r="Q2385" s="251"/>
      <c r="R2385" s="251"/>
      <c r="S2385" s="251"/>
      <c r="T2385" s="252"/>
      <c r="U2385" s="13"/>
      <c r="V2385" s="13"/>
      <c r="W2385" s="13"/>
      <c r="X2385" s="13"/>
      <c r="Y2385" s="13"/>
      <c r="Z2385" s="13"/>
      <c r="AA2385" s="13"/>
      <c r="AB2385" s="13"/>
      <c r="AC2385" s="13"/>
      <c r="AD2385" s="13"/>
      <c r="AE2385" s="13"/>
      <c r="AT2385" s="253" t="s">
        <v>174</v>
      </c>
      <c r="AU2385" s="253" t="s">
        <v>82</v>
      </c>
      <c r="AV2385" s="13" t="s">
        <v>80</v>
      </c>
      <c r="AW2385" s="13" t="s">
        <v>34</v>
      </c>
      <c r="AX2385" s="13" t="s">
        <v>73</v>
      </c>
      <c r="AY2385" s="253" t="s">
        <v>164</v>
      </c>
    </row>
    <row r="2386" s="13" customFormat="1">
      <c r="A2386" s="13"/>
      <c r="B2386" s="244"/>
      <c r="C2386" s="245"/>
      <c r="D2386" s="240" t="s">
        <v>174</v>
      </c>
      <c r="E2386" s="246" t="s">
        <v>21</v>
      </c>
      <c r="F2386" s="247" t="s">
        <v>402</v>
      </c>
      <c r="G2386" s="245"/>
      <c r="H2386" s="246" t="s">
        <v>21</v>
      </c>
      <c r="I2386" s="248"/>
      <c r="J2386" s="245"/>
      <c r="K2386" s="245"/>
      <c r="L2386" s="249"/>
      <c r="M2386" s="250"/>
      <c r="N2386" s="251"/>
      <c r="O2386" s="251"/>
      <c r="P2386" s="251"/>
      <c r="Q2386" s="251"/>
      <c r="R2386" s="251"/>
      <c r="S2386" s="251"/>
      <c r="T2386" s="252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T2386" s="253" t="s">
        <v>174</v>
      </c>
      <c r="AU2386" s="253" t="s">
        <v>82</v>
      </c>
      <c r="AV2386" s="13" t="s">
        <v>80</v>
      </c>
      <c r="AW2386" s="13" t="s">
        <v>34</v>
      </c>
      <c r="AX2386" s="13" t="s">
        <v>73</v>
      </c>
      <c r="AY2386" s="253" t="s">
        <v>164</v>
      </c>
    </row>
    <row r="2387" s="14" customFormat="1">
      <c r="A2387" s="14"/>
      <c r="B2387" s="254"/>
      <c r="C2387" s="255"/>
      <c r="D2387" s="240" t="s">
        <v>174</v>
      </c>
      <c r="E2387" s="256" t="s">
        <v>21</v>
      </c>
      <c r="F2387" s="257" t="s">
        <v>2317</v>
      </c>
      <c r="G2387" s="255"/>
      <c r="H2387" s="258">
        <v>2.3999999999999999</v>
      </c>
      <c r="I2387" s="259"/>
      <c r="J2387" s="255"/>
      <c r="K2387" s="255"/>
      <c r="L2387" s="260"/>
      <c r="M2387" s="261"/>
      <c r="N2387" s="262"/>
      <c r="O2387" s="262"/>
      <c r="P2387" s="262"/>
      <c r="Q2387" s="262"/>
      <c r="R2387" s="262"/>
      <c r="S2387" s="262"/>
      <c r="T2387" s="263"/>
      <c r="U2387" s="14"/>
      <c r="V2387" s="14"/>
      <c r="W2387" s="14"/>
      <c r="X2387" s="14"/>
      <c r="Y2387" s="14"/>
      <c r="Z2387" s="14"/>
      <c r="AA2387" s="14"/>
      <c r="AB2387" s="14"/>
      <c r="AC2387" s="14"/>
      <c r="AD2387" s="14"/>
      <c r="AE2387" s="14"/>
      <c r="AT2387" s="264" t="s">
        <v>174</v>
      </c>
      <c r="AU2387" s="264" t="s">
        <v>82</v>
      </c>
      <c r="AV2387" s="14" t="s">
        <v>82</v>
      </c>
      <c r="AW2387" s="14" t="s">
        <v>34</v>
      </c>
      <c r="AX2387" s="14" t="s">
        <v>73</v>
      </c>
      <c r="AY2387" s="264" t="s">
        <v>164</v>
      </c>
    </row>
    <row r="2388" s="14" customFormat="1">
      <c r="A2388" s="14"/>
      <c r="B2388" s="254"/>
      <c r="C2388" s="255"/>
      <c r="D2388" s="240" t="s">
        <v>174</v>
      </c>
      <c r="E2388" s="256" t="s">
        <v>21</v>
      </c>
      <c r="F2388" s="257" t="s">
        <v>2318</v>
      </c>
      <c r="G2388" s="255"/>
      <c r="H2388" s="258">
        <v>2.5099999999999998</v>
      </c>
      <c r="I2388" s="259"/>
      <c r="J2388" s="255"/>
      <c r="K2388" s="255"/>
      <c r="L2388" s="260"/>
      <c r="M2388" s="261"/>
      <c r="N2388" s="262"/>
      <c r="O2388" s="262"/>
      <c r="P2388" s="262"/>
      <c r="Q2388" s="262"/>
      <c r="R2388" s="262"/>
      <c r="S2388" s="262"/>
      <c r="T2388" s="263"/>
      <c r="U2388" s="14"/>
      <c r="V2388" s="14"/>
      <c r="W2388" s="14"/>
      <c r="X2388" s="14"/>
      <c r="Y2388" s="14"/>
      <c r="Z2388" s="14"/>
      <c r="AA2388" s="14"/>
      <c r="AB2388" s="14"/>
      <c r="AC2388" s="14"/>
      <c r="AD2388" s="14"/>
      <c r="AE2388" s="14"/>
      <c r="AT2388" s="264" t="s">
        <v>174</v>
      </c>
      <c r="AU2388" s="264" t="s">
        <v>82</v>
      </c>
      <c r="AV2388" s="14" t="s">
        <v>82</v>
      </c>
      <c r="AW2388" s="14" t="s">
        <v>34</v>
      </c>
      <c r="AX2388" s="14" t="s">
        <v>73</v>
      </c>
      <c r="AY2388" s="264" t="s">
        <v>164</v>
      </c>
    </row>
    <row r="2389" s="14" customFormat="1">
      <c r="A2389" s="14"/>
      <c r="B2389" s="254"/>
      <c r="C2389" s="255"/>
      <c r="D2389" s="240" t="s">
        <v>174</v>
      </c>
      <c r="E2389" s="256" t="s">
        <v>21</v>
      </c>
      <c r="F2389" s="257" t="s">
        <v>2319</v>
      </c>
      <c r="G2389" s="255"/>
      <c r="H2389" s="258">
        <v>4.8799999999999999</v>
      </c>
      <c r="I2389" s="259"/>
      <c r="J2389" s="255"/>
      <c r="K2389" s="255"/>
      <c r="L2389" s="260"/>
      <c r="M2389" s="261"/>
      <c r="N2389" s="262"/>
      <c r="O2389" s="262"/>
      <c r="P2389" s="262"/>
      <c r="Q2389" s="262"/>
      <c r="R2389" s="262"/>
      <c r="S2389" s="262"/>
      <c r="T2389" s="263"/>
      <c r="U2389" s="14"/>
      <c r="V2389" s="14"/>
      <c r="W2389" s="14"/>
      <c r="X2389" s="14"/>
      <c r="Y2389" s="14"/>
      <c r="Z2389" s="14"/>
      <c r="AA2389" s="14"/>
      <c r="AB2389" s="14"/>
      <c r="AC2389" s="14"/>
      <c r="AD2389" s="14"/>
      <c r="AE2389" s="14"/>
      <c r="AT2389" s="264" t="s">
        <v>174</v>
      </c>
      <c r="AU2389" s="264" t="s">
        <v>82</v>
      </c>
      <c r="AV2389" s="14" t="s">
        <v>82</v>
      </c>
      <c r="AW2389" s="14" t="s">
        <v>34</v>
      </c>
      <c r="AX2389" s="14" t="s">
        <v>73</v>
      </c>
      <c r="AY2389" s="264" t="s">
        <v>164</v>
      </c>
    </row>
    <row r="2390" s="14" customFormat="1">
      <c r="A2390" s="14"/>
      <c r="B2390" s="254"/>
      <c r="C2390" s="255"/>
      <c r="D2390" s="240" t="s">
        <v>174</v>
      </c>
      <c r="E2390" s="256" t="s">
        <v>21</v>
      </c>
      <c r="F2390" s="257" t="s">
        <v>2320</v>
      </c>
      <c r="G2390" s="255"/>
      <c r="H2390" s="258">
        <v>5.1200000000000001</v>
      </c>
      <c r="I2390" s="259"/>
      <c r="J2390" s="255"/>
      <c r="K2390" s="255"/>
      <c r="L2390" s="260"/>
      <c r="M2390" s="261"/>
      <c r="N2390" s="262"/>
      <c r="O2390" s="262"/>
      <c r="P2390" s="262"/>
      <c r="Q2390" s="262"/>
      <c r="R2390" s="262"/>
      <c r="S2390" s="262"/>
      <c r="T2390" s="263"/>
      <c r="U2390" s="14"/>
      <c r="V2390" s="14"/>
      <c r="W2390" s="14"/>
      <c r="X2390" s="14"/>
      <c r="Y2390" s="14"/>
      <c r="Z2390" s="14"/>
      <c r="AA2390" s="14"/>
      <c r="AB2390" s="14"/>
      <c r="AC2390" s="14"/>
      <c r="AD2390" s="14"/>
      <c r="AE2390" s="14"/>
      <c r="AT2390" s="264" t="s">
        <v>174</v>
      </c>
      <c r="AU2390" s="264" t="s">
        <v>82</v>
      </c>
      <c r="AV2390" s="14" t="s">
        <v>82</v>
      </c>
      <c r="AW2390" s="14" t="s">
        <v>34</v>
      </c>
      <c r="AX2390" s="14" t="s">
        <v>73</v>
      </c>
      <c r="AY2390" s="264" t="s">
        <v>164</v>
      </c>
    </row>
    <row r="2391" s="14" customFormat="1">
      <c r="A2391" s="14"/>
      <c r="B2391" s="254"/>
      <c r="C2391" s="255"/>
      <c r="D2391" s="240" t="s">
        <v>174</v>
      </c>
      <c r="E2391" s="256" t="s">
        <v>21</v>
      </c>
      <c r="F2391" s="257" t="s">
        <v>2321</v>
      </c>
      <c r="G2391" s="255"/>
      <c r="H2391" s="258">
        <v>5</v>
      </c>
      <c r="I2391" s="259"/>
      <c r="J2391" s="255"/>
      <c r="K2391" s="255"/>
      <c r="L2391" s="260"/>
      <c r="M2391" s="261"/>
      <c r="N2391" s="262"/>
      <c r="O2391" s="262"/>
      <c r="P2391" s="262"/>
      <c r="Q2391" s="262"/>
      <c r="R2391" s="262"/>
      <c r="S2391" s="262"/>
      <c r="T2391" s="263"/>
      <c r="U2391" s="14"/>
      <c r="V2391" s="14"/>
      <c r="W2391" s="14"/>
      <c r="X2391" s="14"/>
      <c r="Y2391" s="14"/>
      <c r="Z2391" s="14"/>
      <c r="AA2391" s="14"/>
      <c r="AB2391" s="14"/>
      <c r="AC2391" s="14"/>
      <c r="AD2391" s="14"/>
      <c r="AE2391" s="14"/>
      <c r="AT2391" s="264" t="s">
        <v>174</v>
      </c>
      <c r="AU2391" s="264" t="s">
        <v>82</v>
      </c>
      <c r="AV2391" s="14" t="s">
        <v>82</v>
      </c>
      <c r="AW2391" s="14" t="s">
        <v>34</v>
      </c>
      <c r="AX2391" s="14" t="s">
        <v>73</v>
      </c>
      <c r="AY2391" s="264" t="s">
        <v>164</v>
      </c>
    </row>
    <row r="2392" s="14" customFormat="1">
      <c r="A2392" s="14"/>
      <c r="B2392" s="254"/>
      <c r="C2392" s="255"/>
      <c r="D2392" s="240" t="s">
        <v>174</v>
      </c>
      <c r="E2392" s="256" t="s">
        <v>21</v>
      </c>
      <c r="F2392" s="257" t="s">
        <v>2322</v>
      </c>
      <c r="G2392" s="255"/>
      <c r="H2392" s="258">
        <v>2.9399999999999999</v>
      </c>
      <c r="I2392" s="259"/>
      <c r="J2392" s="255"/>
      <c r="K2392" s="255"/>
      <c r="L2392" s="260"/>
      <c r="M2392" s="261"/>
      <c r="N2392" s="262"/>
      <c r="O2392" s="262"/>
      <c r="P2392" s="262"/>
      <c r="Q2392" s="262"/>
      <c r="R2392" s="262"/>
      <c r="S2392" s="262"/>
      <c r="T2392" s="263"/>
      <c r="U2392" s="14"/>
      <c r="V2392" s="14"/>
      <c r="W2392" s="14"/>
      <c r="X2392" s="14"/>
      <c r="Y2392" s="14"/>
      <c r="Z2392" s="14"/>
      <c r="AA2392" s="14"/>
      <c r="AB2392" s="14"/>
      <c r="AC2392" s="14"/>
      <c r="AD2392" s="14"/>
      <c r="AE2392" s="14"/>
      <c r="AT2392" s="264" t="s">
        <v>174</v>
      </c>
      <c r="AU2392" s="264" t="s">
        <v>82</v>
      </c>
      <c r="AV2392" s="14" t="s">
        <v>82</v>
      </c>
      <c r="AW2392" s="14" t="s">
        <v>34</v>
      </c>
      <c r="AX2392" s="14" t="s">
        <v>73</v>
      </c>
      <c r="AY2392" s="264" t="s">
        <v>164</v>
      </c>
    </row>
    <row r="2393" s="14" customFormat="1">
      <c r="A2393" s="14"/>
      <c r="B2393" s="254"/>
      <c r="C2393" s="255"/>
      <c r="D2393" s="240" t="s">
        <v>174</v>
      </c>
      <c r="E2393" s="256" t="s">
        <v>21</v>
      </c>
      <c r="F2393" s="257" t="s">
        <v>2323</v>
      </c>
      <c r="G2393" s="255"/>
      <c r="H2393" s="258">
        <v>11</v>
      </c>
      <c r="I2393" s="259"/>
      <c r="J2393" s="255"/>
      <c r="K2393" s="255"/>
      <c r="L2393" s="260"/>
      <c r="M2393" s="261"/>
      <c r="N2393" s="262"/>
      <c r="O2393" s="262"/>
      <c r="P2393" s="262"/>
      <c r="Q2393" s="262"/>
      <c r="R2393" s="262"/>
      <c r="S2393" s="262"/>
      <c r="T2393" s="263"/>
      <c r="U2393" s="14"/>
      <c r="V2393" s="14"/>
      <c r="W2393" s="14"/>
      <c r="X2393" s="14"/>
      <c r="Y2393" s="14"/>
      <c r="Z2393" s="14"/>
      <c r="AA2393" s="14"/>
      <c r="AB2393" s="14"/>
      <c r="AC2393" s="14"/>
      <c r="AD2393" s="14"/>
      <c r="AE2393" s="14"/>
      <c r="AT2393" s="264" t="s">
        <v>174</v>
      </c>
      <c r="AU2393" s="264" t="s">
        <v>82</v>
      </c>
      <c r="AV2393" s="14" t="s">
        <v>82</v>
      </c>
      <c r="AW2393" s="14" t="s">
        <v>34</v>
      </c>
      <c r="AX2393" s="14" t="s">
        <v>73</v>
      </c>
      <c r="AY2393" s="264" t="s">
        <v>164</v>
      </c>
    </row>
    <row r="2394" s="14" customFormat="1">
      <c r="A2394" s="14"/>
      <c r="B2394" s="254"/>
      <c r="C2394" s="255"/>
      <c r="D2394" s="240" t="s">
        <v>174</v>
      </c>
      <c r="E2394" s="256" t="s">
        <v>21</v>
      </c>
      <c r="F2394" s="257" t="s">
        <v>2324</v>
      </c>
      <c r="G2394" s="255"/>
      <c r="H2394" s="258">
        <v>1.3</v>
      </c>
      <c r="I2394" s="259"/>
      <c r="J2394" s="255"/>
      <c r="K2394" s="255"/>
      <c r="L2394" s="260"/>
      <c r="M2394" s="261"/>
      <c r="N2394" s="262"/>
      <c r="O2394" s="262"/>
      <c r="P2394" s="262"/>
      <c r="Q2394" s="262"/>
      <c r="R2394" s="262"/>
      <c r="S2394" s="262"/>
      <c r="T2394" s="263"/>
      <c r="U2394" s="14"/>
      <c r="V2394" s="14"/>
      <c r="W2394" s="14"/>
      <c r="X2394" s="14"/>
      <c r="Y2394" s="14"/>
      <c r="Z2394" s="14"/>
      <c r="AA2394" s="14"/>
      <c r="AB2394" s="14"/>
      <c r="AC2394" s="14"/>
      <c r="AD2394" s="14"/>
      <c r="AE2394" s="14"/>
      <c r="AT2394" s="264" t="s">
        <v>174</v>
      </c>
      <c r="AU2394" s="264" t="s">
        <v>82</v>
      </c>
      <c r="AV2394" s="14" t="s">
        <v>82</v>
      </c>
      <c r="AW2394" s="14" t="s">
        <v>34</v>
      </c>
      <c r="AX2394" s="14" t="s">
        <v>73</v>
      </c>
      <c r="AY2394" s="264" t="s">
        <v>164</v>
      </c>
    </row>
    <row r="2395" s="14" customFormat="1">
      <c r="A2395" s="14"/>
      <c r="B2395" s="254"/>
      <c r="C2395" s="255"/>
      <c r="D2395" s="240" t="s">
        <v>174</v>
      </c>
      <c r="E2395" s="256" t="s">
        <v>21</v>
      </c>
      <c r="F2395" s="257" t="s">
        <v>2325</v>
      </c>
      <c r="G2395" s="255"/>
      <c r="H2395" s="258">
        <v>0.84999999999999998</v>
      </c>
      <c r="I2395" s="259"/>
      <c r="J2395" s="255"/>
      <c r="K2395" s="255"/>
      <c r="L2395" s="260"/>
      <c r="M2395" s="261"/>
      <c r="N2395" s="262"/>
      <c r="O2395" s="262"/>
      <c r="P2395" s="262"/>
      <c r="Q2395" s="262"/>
      <c r="R2395" s="262"/>
      <c r="S2395" s="262"/>
      <c r="T2395" s="263"/>
      <c r="U2395" s="14"/>
      <c r="V2395" s="14"/>
      <c r="W2395" s="14"/>
      <c r="X2395" s="14"/>
      <c r="Y2395" s="14"/>
      <c r="Z2395" s="14"/>
      <c r="AA2395" s="14"/>
      <c r="AB2395" s="14"/>
      <c r="AC2395" s="14"/>
      <c r="AD2395" s="14"/>
      <c r="AE2395" s="14"/>
      <c r="AT2395" s="264" t="s">
        <v>174</v>
      </c>
      <c r="AU2395" s="264" t="s">
        <v>82</v>
      </c>
      <c r="AV2395" s="14" t="s">
        <v>82</v>
      </c>
      <c r="AW2395" s="14" t="s">
        <v>34</v>
      </c>
      <c r="AX2395" s="14" t="s">
        <v>73</v>
      </c>
      <c r="AY2395" s="264" t="s">
        <v>164</v>
      </c>
    </row>
    <row r="2396" s="14" customFormat="1">
      <c r="A2396" s="14"/>
      <c r="B2396" s="254"/>
      <c r="C2396" s="255"/>
      <c r="D2396" s="240" t="s">
        <v>174</v>
      </c>
      <c r="E2396" s="256" t="s">
        <v>21</v>
      </c>
      <c r="F2396" s="257" t="s">
        <v>2326</v>
      </c>
      <c r="G2396" s="255"/>
      <c r="H2396" s="258">
        <v>3.1200000000000001</v>
      </c>
      <c r="I2396" s="259"/>
      <c r="J2396" s="255"/>
      <c r="K2396" s="255"/>
      <c r="L2396" s="260"/>
      <c r="M2396" s="261"/>
      <c r="N2396" s="262"/>
      <c r="O2396" s="262"/>
      <c r="P2396" s="262"/>
      <c r="Q2396" s="262"/>
      <c r="R2396" s="262"/>
      <c r="S2396" s="262"/>
      <c r="T2396" s="263"/>
      <c r="U2396" s="14"/>
      <c r="V2396" s="14"/>
      <c r="W2396" s="14"/>
      <c r="X2396" s="14"/>
      <c r="Y2396" s="14"/>
      <c r="Z2396" s="14"/>
      <c r="AA2396" s="14"/>
      <c r="AB2396" s="14"/>
      <c r="AC2396" s="14"/>
      <c r="AD2396" s="14"/>
      <c r="AE2396" s="14"/>
      <c r="AT2396" s="264" t="s">
        <v>174</v>
      </c>
      <c r="AU2396" s="264" t="s">
        <v>82</v>
      </c>
      <c r="AV2396" s="14" t="s">
        <v>82</v>
      </c>
      <c r="AW2396" s="14" t="s">
        <v>34</v>
      </c>
      <c r="AX2396" s="14" t="s">
        <v>73</v>
      </c>
      <c r="AY2396" s="264" t="s">
        <v>164</v>
      </c>
    </row>
    <row r="2397" s="15" customFormat="1">
      <c r="A2397" s="15"/>
      <c r="B2397" s="276"/>
      <c r="C2397" s="277"/>
      <c r="D2397" s="240" t="s">
        <v>174</v>
      </c>
      <c r="E2397" s="278" t="s">
        <v>21</v>
      </c>
      <c r="F2397" s="279" t="s">
        <v>225</v>
      </c>
      <c r="G2397" s="277"/>
      <c r="H2397" s="280">
        <v>39.119999999999997</v>
      </c>
      <c r="I2397" s="281"/>
      <c r="J2397" s="277"/>
      <c r="K2397" s="277"/>
      <c r="L2397" s="282"/>
      <c r="M2397" s="283"/>
      <c r="N2397" s="284"/>
      <c r="O2397" s="284"/>
      <c r="P2397" s="284"/>
      <c r="Q2397" s="284"/>
      <c r="R2397" s="284"/>
      <c r="S2397" s="284"/>
      <c r="T2397" s="285"/>
      <c r="U2397" s="15"/>
      <c r="V2397" s="15"/>
      <c r="W2397" s="15"/>
      <c r="X2397" s="15"/>
      <c r="Y2397" s="15"/>
      <c r="Z2397" s="15"/>
      <c r="AA2397" s="15"/>
      <c r="AB2397" s="15"/>
      <c r="AC2397" s="15"/>
      <c r="AD2397" s="15"/>
      <c r="AE2397" s="15"/>
      <c r="AT2397" s="286" t="s">
        <v>174</v>
      </c>
      <c r="AU2397" s="286" t="s">
        <v>82</v>
      </c>
      <c r="AV2397" s="15" t="s">
        <v>171</v>
      </c>
      <c r="AW2397" s="15" t="s">
        <v>34</v>
      </c>
      <c r="AX2397" s="15" t="s">
        <v>73</v>
      </c>
      <c r="AY2397" s="286" t="s">
        <v>164</v>
      </c>
    </row>
    <row r="2398" s="14" customFormat="1">
      <c r="A2398" s="14"/>
      <c r="B2398" s="254"/>
      <c r="C2398" s="255"/>
      <c r="D2398" s="240" t="s">
        <v>174</v>
      </c>
      <c r="E2398" s="256" t="s">
        <v>21</v>
      </c>
      <c r="F2398" s="257" t="s">
        <v>2327</v>
      </c>
      <c r="G2398" s="255"/>
      <c r="H2398" s="258">
        <v>41.076000000000001</v>
      </c>
      <c r="I2398" s="259"/>
      <c r="J2398" s="255"/>
      <c r="K2398" s="255"/>
      <c r="L2398" s="260"/>
      <c r="M2398" s="261"/>
      <c r="N2398" s="262"/>
      <c r="O2398" s="262"/>
      <c r="P2398" s="262"/>
      <c r="Q2398" s="262"/>
      <c r="R2398" s="262"/>
      <c r="S2398" s="262"/>
      <c r="T2398" s="263"/>
      <c r="U2398" s="14"/>
      <c r="V2398" s="14"/>
      <c r="W2398" s="14"/>
      <c r="X2398" s="14"/>
      <c r="Y2398" s="14"/>
      <c r="Z2398" s="14"/>
      <c r="AA2398" s="14"/>
      <c r="AB2398" s="14"/>
      <c r="AC2398" s="14"/>
      <c r="AD2398" s="14"/>
      <c r="AE2398" s="14"/>
      <c r="AT2398" s="264" t="s">
        <v>174</v>
      </c>
      <c r="AU2398" s="264" t="s">
        <v>82</v>
      </c>
      <c r="AV2398" s="14" t="s">
        <v>82</v>
      </c>
      <c r="AW2398" s="14" t="s">
        <v>34</v>
      </c>
      <c r="AX2398" s="14" t="s">
        <v>80</v>
      </c>
      <c r="AY2398" s="264" t="s">
        <v>164</v>
      </c>
    </row>
    <row r="2399" s="2" customFormat="1" ht="16.5" customHeight="1">
      <c r="A2399" s="39"/>
      <c r="B2399" s="40"/>
      <c r="C2399" s="265" t="s">
        <v>2328</v>
      </c>
      <c r="D2399" s="265" t="s">
        <v>178</v>
      </c>
      <c r="E2399" s="266" t="s">
        <v>2329</v>
      </c>
      <c r="F2399" s="267" t="s">
        <v>2330</v>
      </c>
      <c r="G2399" s="268" t="s">
        <v>253</v>
      </c>
      <c r="H2399" s="269">
        <v>2.625</v>
      </c>
      <c r="I2399" s="270"/>
      <c r="J2399" s="271">
        <f>ROUND(I2399*H2399,2)</f>
        <v>0</v>
      </c>
      <c r="K2399" s="267" t="s">
        <v>170</v>
      </c>
      <c r="L2399" s="272"/>
      <c r="M2399" s="273" t="s">
        <v>21</v>
      </c>
      <c r="N2399" s="274" t="s">
        <v>44</v>
      </c>
      <c r="O2399" s="85"/>
      <c r="P2399" s="236">
        <f>O2399*H2399</f>
        <v>0</v>
      </c>
      <c r="Q2399" s="236">
        <v>0.00080000000000000004</v>
      </c>
      <c r="R2399" s="236">
        <f>Q2399*H2399</f>
        <v>0.0021000000000000003</v>
      </c>
      <c r="S2399" s="236">
        <v>0</v>
      </c>
      <c r="T2399" s="237">
        <f>S2399*H2399</f>
        <v>0</v>
      </c>
      <c r="U2399" s="39"/>
      <c r="V2399" s="39"/>
      <c r="W2399" s="39"/>
      <c r="X2399" s="39"/>
      <c r="Y2399" s="39"/>
      <c r="Z2399" s="39"/>
      <c r="AA2399" s="39"/>
      <c r="AB2399" s="39"/>
      <c r="AC2399" s="39"/>
      <c r="AD2399" s="39"/>
      <c r="AE2399" s="39"/>
      <c r="AR2399" s="238" t="s">
        <v>382</v>
      </c>
      <c r="AT2399" s="238" t="s">
        <v>178</v>
      </c>
      <c r="AU2399" s="238" t="s">
        <v>82</v>
      </c>
      <c r="AY2399" s="18" t="s">
        <v>164</v>
      </c>
      <c r="BE2399" s="239">
        <f>IF(N2399="základní",J2399,0)</f>
        <v>0</v>
      </c>
      <c r="BF2399" s="239">
        <f>IF(N2399="snížená",J2399,0)</f>
        <v>0</v>
      </c>
      <c r="BG2399" s="239">
        <f>IF(N2399="zákl. přenesená",J2399,0)</f>
        <v>0</v>
      </c>
      <c r="BH2399" s="239">
        <f>IF(N2399="sníž. přenesená",J2399,0)</f>
        <v>0</v>
      </c>
      <c r="BI2399" s="239">
        <f>IF(N2399="nulová",J2399,0)</f>
        <v>0</v>
      </c>
      <c r="BJ2399" s="18" t="s">
        <v>80</v>
      </c>
      <c r="BK2399" s="239">
        <f>ROUND(I2399*H2399,2)</f>
        <v>0</v>
      </c>
      <c r="BL2399" s="18" t="s">
        <v>277</v>
      </c>
      <c r="BM2399" s="238" t="s">
        <v>2331</v>
      </c>
    </row>
    <row r="2400" s="2" customFormat="1">
      <c r="A2400" s="39"/>
      <c r="B2400" s="40"/>
      <c r="C2400" s="41"/>
      <c r="D2400" s="240" t="s">
        <v>173</v>
      </c>
      <c r="E2400" s="41"/>
      <c r="F2400" s="241" t="s">
        <v>2330</v>
      </c>
      <c r="G2400" s="41"/>
      <c r="H2400" s="41"/>
      <c r="I2400" s="147"/>
      <c r="J2400" s="41"/>
      <c r="K2400" s="41"/>
      <c r="L2400" s="45"/>
      <c r="M2400" s="242"/>
      <c r="N2400" s="243"/>
      <c r="O2400" s="85"/>
      <c r="P2400" s="85"/>
      <c r="Q2400" s="85"/>
      <c r="R2400" s="85"/>
      <c r="S2400" s="85"/>
      <c r="T2400" s="86"/>
      <c r="U2400" s="39"/>
      <c r="V2400" s="39"/>
      <c r="W2400" s="39"/>
      <c r="X2400" s="39"/>
      <c r="Y2400" s="39"/>
      <c r="Z2400" s="39"/>
      <c r="AA2400" s="39"/>
      <c r="AB2400" s="39"/>
      <c r="AC2400" s="39"/>
      <c r="AD2400" s="39"/>
      <c r="AE2400" s="39"/>
      <c r="AT2400" s="18" t="s">
        <v>173</v>
      </c>
      <c r="AU2400" s="18" t="s">
        <v>82</v>
      </c>
    </row>
    <row r="2401" s="13" customFormat="1">
      <c r="A2401" s="13"/>
      <c r="B2401" s="244"/>
      <c r="C2401" s="245"/>
      <c r="D2401" s="240" t="s">
        <v>174</v>
      </c>
      <c r="E2401" s="246" t="s">
        <v>21</v>
      </c>
      <c r="F2401" s="247" t="s">
        <v>2332</v>
      </c>
      <c r="G2401" s="245"/>
      <c r="H2401" s="246" t="s">
        <v>21</v>
      </c>
      <c r="I2401" s="248"/>
      <c r="J2401" s="245"/>
      <c r="K2401" s="245"/>
      <c r="L2401" s="249"/>
      <c r="M2401" s="250"/>
      <c r="N2401" s="251"/>
      <c r="O2401" s="251"/>
      <c r="P2401" s="251"/>
      <c r="Q2401" s="251"/>
      <c r="R2401" s="251"/>
      <c r="S2401" s="251"/>
      <c r="T2401" s="252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T2401" s="253" t="s">
        <v>174</v>
      </c>
      <c r="AU2401" s="253" t="s">
        <v>82</v>
      </c>
      <c r="AV2401" s="13" t="s">
        <v>80</v>
      </c>
      <c r="AW2401" s="13" t="s">
        <v>34</v>
      </c>
      <c r="AX2401" s="13" t="s">
        <v>73</v>
      </c>
      <c r="AY2401" s="253" t="s">
        <v>164</v>
      </c>
    </row>
    <row r="2402" s="14" customFormat="1">
      <c r="A2402" s="14"/>
      <c r="B2402" s="254"/>
      <c r="C2402" s="255"/>
      <c r="D2402" s="240" t="s">
        <v>174</v>
      </c>
      <c r="E2402" s="256" t="s">
        <v>21</v>
      </c>
      <c r="F2402" s="257" t="s">
        <v>2333</v>
      </c>
      <c r="G2402" s="255"/>
      <c r="H2402" s="258">
        <v>2.5</v>
      </c>
      <c r="I2402" s="259"/>
      <c r="J2402" s="255"/>
      <c r="K2402" s="255"/>
      <c r="L2402" s="260"/>
      <c r="M2402" s="261"/>
      <c r="N2402" s="262"/>
      <c r="O2402" s="262"/>
      <c r="P2402" s="262"/>
      <c r="Q2402" s="262"/>
      <c r="R2402" s="262"/>
      <c r="S2402" s="262"/>
      <c r="T2402" s="263"/>
      <c r="U2402" s="14"/>
      <c r="V2402" s="14"/>
      <c r="W2402" s="14"/>
      <c r="X2402" s="14"/>
      <c r="Y2402" s="14"/>
      <c r="Z2402" s="14"/>
      <c r="AA2402" s="14"/>
      <c r="AB2402" s="14"/>
      <c r="AC2402" s="14"/>
      <c r="AD2402" s="14"/>
      <c r="AE2402" s="14"/>
      <c r="AT2402" s="264" t="s">
        <v>174</v>
      </c>
      <c r="AU2402" s="264" t="s">
        <v>82</v>
      </c>
      <c r="AV2402" s="14" t="s">
        <v>82</v>
      </c>
      <c r="AW2402" s="14" t="s">
        <v>34</v>
      </c>
      <c r="AX2402" s="14" t="s">
        <v>73</v>
      </c>
      <c r="AY2402" s="264" t="s">
        <v>164</v>
      </c>
    </row>
    <row r="2403" s="14" customFormat="1">
      <c r="A2403" s="14"/>
      <c r="B2403" s="254"/>
      <c r="C2403" s="255"/>
      <c r="D2403" s="240" t="s">
        <v>174</v>
      </c>
      <c r="E2403" s="256" t="s">
        <v>21</v>
      </c>
      <c r="F2403" s="257" t="s">
        <v>2334</v>
      </c>
      <c r="G2403" s="255"/>
      <c r="H2403" s="258">
        <v>2.625</v>
      </c>
      <c r="I2403" s="259"/>
      <c r="J2403" s="255"/>
      <c r="K2403" s="255"/>
      <c r="L2403" s="260"/>
      <c r="M2403" s="261"/>
      <c r="N2403" s="262"/>
      <c r="O2403" s="262"/>
      <c r="P2403" s="262"/>
      <c r="Q2403" s="262"/>
      <c r="R2403" s="262"/>
      <c r="S2403" s="262"/>
      <c r="T2403" s="263"/>
      <c r="U2403" s="14"/>
      <c r="V2403" s="14"/>
      <c r="W2403" s="14"/>
      <c r="X2403" s="14"/>
      <c r="Y2403" s="14"/>
      <c r="Z2403" s="14"/>
      <c r="AA2403" s="14"/>
      <c r="AB2403" s="14"/>
      <c r="AC2403" s="14"/>
      <c r="AD2403" s="14"/>
      <c r="AE2403" s="14"/>
      <c r="AT2403" s="264" t="s">
        <v>174</v>
      </c>
      <c r="AU2403" s="264" t="s">
        <v>82</v>
      </c>
      <c r="AV2403" s="14" t="s">
        <v>82</v>
      </c>
      <c r="AW2403" s="14" t="s">
        <v>34</v>
      </c>
      <c r="AX2403" s="14" t="s">
        <v>80</v>
      </c>
      <c r="AY2403" s="264" t="s">
        <v>164</v>
      </c>
    </row>
    <row r="2404" s="2" customFormat="1" ht="16.5" customHeight="1">
      <c r="A2404" s="39"/>
      <c r="B2404" s="40"/>
      <c r="C2404" s="265" t="s">
        <v>2335</v>
      </c>
      <c r="D2404" s="265" t="s">
        <v>178</v>
      </c>
      <c r="E2404" s="266" t="s">
        <v>2336</v>
      </c>
      <c r="F2404" s="267" t="s">
        <v>2337</v>
      </c>
      <c r="G2404" s="268" t="s">
        <v>2338</v>
      </c>
      <c r="H2404" s="269">
        <v>36</v>
      </c>
      <c r="I2404" s="270"/>
      <c r="J2404" s="271">
        <f>ROUND(I2404*H2404,2)</f>
        <v>0</v>
      </c>
      <c r="K2404" s="267" t="s">
        <v>170</v>
      </c>
      <c r="L2404" s="272"/>
      <c r="M2404" s="273" t="s">
        <v>21</v>
      </c>
      <c r="N2404" s="274" t="s">
        <v>44</v>
      </c>
      <c r="O2404" s="85"/>
      <c r="P2404" s="236">
        <f>O2404*H2404</f>
        <v>0</v>
      </c>
      <c r="Q2404" s="236">
        <v>0.00020000000000000001</v>
      </c>
      <c r="R2404" s="236">
        <f>Q2404*H2404</f>
        <v>0.0072000000000000007</v>
      </c>
      <c r="S2404" s="236">
        <v>0</v>
      </c>
      <c r="T2404" s="237">
        <f>S2404*H2404</f>
        <v>0</v>
      </c>
      <c r="U2404" s="39"/>
      <c r="V2404" s="39"/>
      <c r="W2404" s="39"/>
      <c r="X2404" s="39"/>
      <c r="Y2404" s="39"/>
      <c r="Z2404" s="39"/>
      <c r="AA2404" s="39"/>
      <c r="AB2404" s="39"/>
      <c r="AC2404" s="39"/>
      <c r="AD2404" s="39"/>
      <c r="AE2404" s="39"/>
      <c r="AR2404" s="238" t="s">
        <v>382</v>
      </c>
      <c r="AT2404" s="238" t="s">
        <v>178</v>
      </c>
      <c r="AU2404" s="238" t="s">
        <v>82</v>
      </c>
      <c r="AY2404" s="18" t="s">
        <v>164</v>
      </c>
      <c r="BE2404" s="239">
        <f>IF(N2404="základní",J2404,0)</f>
        <v>0</v>
      </c>
      <c r="BF2404" s="239">
        <f>IF(N2404="snížená",J2404,0)</f>
        <v>0</v>
      </c>
      <c r="BG2404" s="239">
        <f>IF(N2404="zákl. přenesená",J2404,0)</f>
        <v>0</v>
      </c>
      <c r="BH2404" s="239">
        <f>IF(N2404="sníž. přenesená",J2404,0)</f>
        <v>0</v>
      </c>
      <c r="BI2404" s="239">
        <f>IF(N2404="nulová",J2404,0)</f>
        <v>0</v>
      </c>
      <c r="BJ2404" s="18" t="s">
        <v>80</v>
      </c>
      <c r="BK2404" s="239">
        <f>ROUND(I2404*H2404,2)</f>
        <v>0</v>
      </c>
      <c r="BL2404" s="18" t="s">
        <v>277</v>
      </c>
      <c r="BM2404" s="238" t="s">
        <v>2339</v>
      </c>
    </row>
    <row r="2405" s="2" customFormat="1">
      <c r="A2405" s="39"/>
      <c r="B2405" s="40"/>
      <c r="C2405" s="41"/>
      <c r="D2405" s="240" t="s">
        <v>173</v>
      </c>
      <c r="E2405" s="41"/>
      <c r="F2405" s="241" t="s">
        <v>2337</v>
      </c>
      <c r="G2405" s="41"/>
      <c r="H2405" s="41"/>
      <c r="I2405" s="147"/>
      <c r="J2405" s="41"/>
      <c r="K2405" s="41"/>
      <c r="L2405" s="45"/>
      <c r="M2405" s="242"/>
      <c r="N2405" s="243"/>
      <c r="O2405" s="85"/>
      <c r="P2405" s="85"/>
      <c r="Q2405" s="85"/>
      <c r="R2405" s="85"/>
      <c r="S2405" s="85"/>
      <c r="T2405" s="86"/>
      <c r="U2405" s="39"/>
      <c r="V2405" s="39"/>
      <c r="W2405" s="39"/>
      <c r="X2405" s="39"/>
      <c r="Y2405" s="39"/>
      <c r="Z2405" s="39"/>
      <c r="AA2405" s="39"/>
      <c r="AB2405" s="39"/>
      <c r="AC2405" s="39"/>
      <c r="AD2405" s="39"/>
      <c r="AE2405" s="39"/>
      <c r="AT2405" s="18" t="s">
        <v>173</v>
      </c>
      <c r="AU2405" s="18" t="s">
        <v>82</v>
      </c>
    </row>
    <row r="2406" s="13" customFormat="1">
      <c r="A2406" s="13"/>
      <c r="B2406" s="244"/>
      <c r="C2406" s="245"/>
      <c r="D2406" s="240" t="s">
        <v>174</v>
      </c>
      <c r="E2406" s="246" t="s">
        <v>21</v>
      </c>
      <c r="F2406" s="247" t="s">
        <v>402</v>
      </c>
      <c r="G2406" s="245"/>
      <c r="H2406" s="246" t="s">
        <v>21</v>
      </c>
      <c r="I2406" s="248"/>
      <c r="J2406" s="245"/>
      <c r="K2406" s="245"/>
      <c r="L2406" s="249"/>
      <c r="M2406" s="250"/>
      <c r="N2406" s="251"/>
      <c r="O2406" s="251"/>
      <c r="P2406" s="251"/>
      <c r="Q2406" s="251"/>
      <c r="R2406" s="251"/>
      <c r="S2406" s="251"/>
      <c r="T2406" s="252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T2406" s="253" t="s">
        <v>174</v>
      </c>
      <c r="AU2406" s="253" t="s">
        <v>82</v>
      </c>
      <c r="AV2406" s="13" t="s">
        <v>80</v>
      </c>
      <c r="AW2406" s="13" t="s">
        <v>34</v>
      </c>
      <c r="AX2406" s="13" t="s">
        <v>73</v>
      </c>
      <c r="AY2406" s="253" t="s">
        <v>164</v>
      </c>
    </row>
    <row r="2407" s="14" customFormat="1">
      <c r="A2407" s="14"/>
      <c r="B2407" s="254"/>
      <c r="C2407" s="255"/>
      <c r="D2407" s="240" t="s">
        <v>174</v>
      </c>
      <c r="E2407" s="256" t="s">
        <v>21</v>
      </c>
      <c r="F2407" s="257" t="s">
        <v>2340</v>
      </c>
      <c r="G2407" s="255"/>
      <c r="H2407" s="258">
        <v>14</v>
      </c>
      <c r="I2407" s="259"/>
      <c r="J2407" s="255"/>
      <c r="K2407" s="255"/>
      <c r="L2407" s="260"/>
      <c r="M2407" s="261"/>
      <c r="N2407" s="262"/>
      <c r="O2407" s="262"/>
      <c r="P2407" s="262"/>
      <c r="Q2407" s="262"/>
      <c r="R2407" s="262"/>
      <c r="S2407" s="262"/>
      <c r="T2407" s="263"/>
      <c r="U2407" s="14"/>
      <c r="V2407" s="14"/>
      <c r="W2407" s="14"/>
      <c r="X2407" s="14"/>
      <c r="Y2407" s="14"/>
      <c r="Z2407" s="14"/>
      <c r="AA2407" s="14"/>
      <c r="AB2407" s="14"/>
      <c r="AC2407" s="14"/>
      <c r="AD2407" s="14"/>
      <c r="AE2407" s="14"/>
      <c r="AT2407" s="264" t="s">
        <v>174</v>
      </c>
      <c r="AU2407" s="264" t="s">
        <v>82</v>
      </c>
      <c r="AV2407" s="14" t="s">
        <v>82</v>
      </c>
      <c r="AW2407" s="14" t="s">
        <v>34</v>
      </c>
      <c r="AX2407" s="14" t="s">
        <v>73</v>
      </c>
      <c r="AY2407" s="264" t="s">
        <v>164</v>
      </c>
    </row>
    <row r="2408" s="14" customFormat="1">
      <c r="A2408" s="14"/>
      <c r="B2408" s="254"/>
      <c r="C2408" s="255"/>
      <c r="D2408" s="240" t="s">
        <v>174</v>
      </c>
      <c r="E2408" s="256" t="s">
        <v>21</v>
      </c>
      <c r="F2408" s="257" t="s">
        <v>2341</v>
      </c>
      <c r="G2408" s="255"/>
      <c r="H2408" s="258">
        <v>21</v>
      </c>
      <c r="I2408" s="259"/>
      <c r="J2408" s="255"/>
      <c r="K2408" s="255"/>
      <c r="L2408" s="260"/>
      <c r="M2408" s="261"/>
      <c r="N2408" s="262"/>
      <c r="O2408" s="262"/>
      <c r="P2408" s="262"/>
      <c r="Q2408" s="262"/>
      <c r="R2408" s="262"/>
      <c r="S2408" s="262"/>
      <c r="T2408" s="263"/>
      <c r="U2408" s="14"/>
      <c r="V2408" s="14"/>
      <c r="W2408" s="14"/>
      <c r="X2408" s="14"/>
      <c r="Y2408" s="14"/>
      <c r="Z2408" s="14"/>
      <c r="AA2408" s="14"/>
      <c r="AB2408" s="14"/>
      <c r="AC2408" s="14"/>
      <c r="AD2408" s="14"/>
      <c r="AE2408" s="14"/>
      <c r="AT2408" s="264" t="s">
        <v>174</v>
      </c>
      <c r="AU2408" s="264" t="s">
        <v>82</v>
      </c>
      <c r="AV2408" s="14" t="s">
        <v>82</v>
      </c>
      <c r="AW2408" s="14" t="s">
        <v>34</v>
      </c>
      <c r="AX2408" s="14" t="s">
        <v>73</v>
      </c>
      <c r="AY2408" s="264" t="s">
        <v>164</v>
      </c>
    </row>
    <row r="2409" s="14" customFormat="1">
      <c r="A2409" s="14"/>
      <c r="B2409" s="254"/>
      <c r="C2409" s="255"/>
      <c r="D2409" s="240" t="s">
        <v>174</v>
      </c>
      <c r="E2409" s="256" t="s">
        <v>21</v>
      </c>
      <c r="F2409" s="257" t="s">
        <v>80</v>
      </c>
      <c r="G2409" s="255"/>
      <c r="H2409" s="258">
        <v>1</v>
      </c>
      <c r="I2409" s="259"/>
      <c r="J2409" s="255"/>
      <c r="K2409" s="255"/>
      <c r="L2409" s="260"/>
      <c r="M2409" s="261"/>
      <c r="N2409" s="262"/>
      <c r="O2409" s="262"/>
      <c r="P2409" s="262"/>
      <c r="Q2409" s="262"/>
      <c r="R2409" s="262"/>
      <c r="S2409" s="262"/>
      <c r="T2409" s="263"/>
      <c r="U2409" s="14"/>
      <c r="V2409" s="14"/>
      <c r="W2409" s="14"/>
      <c r="X2409" s="14"/>
      <c r="Y2409" s="14"/>
      <c r="Z2409" s="14"/>
      <c r="AA2409" s="14"/>
      <c r="AB2409" s="14"/>
      <c r="AC2409" s="14"/>
      <c r="AD2409" s="14"/>
      <c r="AE2409" s="14"/>
      <c r="AT2409" s="264" t="s">
        <v>174</v>
      </c>
      <c r="AU2409" s="264" t="s">
        <v>82</v>
      </c>
      <c r="AV2409" s="14" t="s">
        <v>82</v>
      </c>
      <c r="AW2409" s="14" t="s">
        <v>34</v>
      </c>
      <c r="AX2409" s="14" t="s">
        <v>73</v>
      </c>
      <c r="AY2409" s="264" t="s">
        <v>164</v>
      </c>
    </row>
    <row r="2410" s="15" customFormat="1">
      <c r="A2410" s="15"/>
      <c r="B2410" s="276"/>
      <c r="C2410" s="277"/>
      <c r="D2410" s="240" t="s">
        <v>174</v>
      </c>
      <c r="E2410" s="278" t="s">
        <v>21</v>
      </c>
      <c r="F2410" s="279" t="s">
        <v>225</v>
      </c>
      <c r="G2410" s="277"/>
      <c r="H2410" s="280">
        <v>36</v>
      </c>
      <c r="I2410" s="281"/>
      <c r="J2410" s="277"/>
      <c r="K2410" s="277"/>
      <c r="L2410" s="282"/>
      <c r="M2410" s="283"/>
      <c r="N2410" s="284"/>
      <c r="O2410" s="284"/>
      <c r="P2410" s="284"/>
      <c r="Q2410" s="284"/>
      <c r="R2410" s="284"/>
      <c r="S2410" s="284"/>
      <c r="T2410" s="285"/>
      <c r="U2410" s="15"/>
      <c r="V2410" s="15"/>
      <c r="W2410" s="15"/>
      <c r="X2410" s="15"/>
      <c r="Y2410" s="15"/>
      <c r="Z2410" s="15"/>
      <c r="AA2410" s="15"/>
      <c r="AB2410" s="15"/>
      <c r="AC2410" s="15"/>
      <c r="AD2410" s="15"/>
      <c r="AE2410" s="15"/>
      <c r="AT2410" s="286" t="s">
        <v>174</v>
      </c>
      <c r="AU2410" s="286" t="s">
        <v>82</v>
      </c>
      <c r="AV2410" s="15" t="s">
        <v>171</v>
      </c>
      <c r="AW2410" s="15" t="s">
        <v>34</v>
      </c>
      <c r="AX2410" s="15" t="s">
        <v>80</v>
      </c>
      <c r="AY2410" s="286" t="s">
        <v>164</v>
      </c>
    </row>
    <row r="2411" s="2" customFormat="1" ht="21.75" customHeight="1">
      <c r="A2411" s="39"/>
      <c r="B2411" s="40"/>
      <c r="C2411" s="227" t="s">
        <v>2342</v>
      </c>
      <c r="D2411" s="227" t="s">
        <v>166</v>
      </c>
      <c r="E2411" s="228" t="s">
        <v>2343</v>
      </c>
      <c r="F2411" s="229" t="s">
        <v>2344</v>
      </c>
      <c r="G2411" s="230" t="s">
        <v>229</v>
      </c>
      <c r="H2411" s="231">
        <v>7</v>
      </c>
      <c r="I2411" s="232"/>
      <c r="J2411" s="233">
        <f>ROUND(I2411*H2411,2)</f>
        <v>0</v>
      </c>
      <c r="K2411" s="229" t="s">
        <v>170</v>
      </c>
      <c r="L2411" s="45"/>
      <c r="M2411" s="234" t="s">
        <v>21</v>
      </c>
      <c r="N2411" s="235" t="s">
        <v>44</v>
      </c>
      <c r="O2411" s="85"/>
      <c r="P2411" s="236">
        <f>O2411*H2411</f>
        <v>0</v>
      </c>
      <c r="Q2411" s="236">
        <v>0</v>
      </c>
      <c r="R2411" s="236">
        <f>Q2411*H2411</f>
        <v>0</v>
      </c>
      <c r="S2411" s="236">
        <v>0</v>
      </c>
      <c r="T2411" s="237">
        <f>S2411*H2411</f>
        <v>0</v>
      </c>
      <c r="U2411" s="39"/>
      <c r="V2411" s="39"/>
      <c r="W2411" s="39"/>
      <c r="X2411" s="39"/>
      <c r="Y2411" s="39"/>
      <c r="Z2411" s="39"/>
      <c r="AA2411" s="39"/>
      <c r="AB2411" s="39"/>
      <c r="AC2411" s="39"/>
      <c r="AD2411" s="39"/>
      <c r="AE2411" s="39"/>
      <c r="AR2411" s="238" t="s">
        <v>277</v>
      </c>
      <c r="AT2411" s="238" t="s">
        <v>166</v>
      </c>
      <c r="AU2411" s="238" t="s">
        <v>82</v>
      </c>
      <c r="AY2411" s="18" t="s">
        <v>164</v>
      </c>
      <c r="BE2411" s="239">
        <f>IF(N2411="základní",J2411,0)</f>
        <v>0</v>
      </c>
      <c r="BF2411" s="239">
        <f>IF(N2411="snížená",J2411,0)</f>
        <v>0</v>
      </c>
      <c r="BG2411" s="239">
        <f>IF(N2411="zákl. přenesená",J2411,0)</f>
        <v>0</v>
      </c>
      <c r="BH2411" s="239">
        <f>IF(N2411="sníž. přenesená",J2411,0)</f>
        <v>0</v>
      </c>
      <c r="BI2411" s="239">
        <f>IF(N2411="nulová",J2411,0)</f>
        <v>0</v>
      </c>
      <c r="BJ2411" s="18" t="s">
        <v>80</v>
      </c>
      <c r="BK2411" s="239">
        <f>ROUND(I2411*H2411,2)</f>
        <v>0</v>
      </c>
      <c r="BL2411" s="18" t="s">
        <v>277</v>
      </c>
      <c r="BM2411" s="238" t="s">
        <v>2345</v>
      </c>
    </row>
    <row r="2412" s="2" customFormat="1">
      <c r="A2412" s="39"/>
      <c r="B2412" s="40"/>
      <c r="C2412" s="41"/>
      <c r="D2412" s="240" t="s">
        <v>173</v>
      </c>
      <c r="E2412" s="41"/>
      <c r="F2412" s="241" t="s">
        <v>2344</v>
      </c>
      <c r="G2412" s="41"/>
      <c r="H2412" s="41"/>
      <c r="I2412" s="147"/>
      <c r="J2412" s="41"/>
      <c r="K2412" s="41"/>
      <c r="L2412" s="45"/>
      <c r="M2412" s="242"/>
      <c r="N2412" s="243"/>
      <c r="O2412" s="85"/>
      <c r="P2412" s="85"/>
      <c r="Q2412" s="85"/>
      <c r="R2412" s="85"/>
      <c r="S2412" s="85"/>
      <c r="T2412" s="86"/>
      <c r="U2412" s="39"/>
      <c r="V2412" s="39"/>
      <c r="W2412" s="39"/>
      <c r="X2412" s="39"/>
      <c r="Y2412" s="39"/>
      <c r="Z2412" s="39"/>
      <c r="AA2412" s="39"/>
      <c r="AB2412" s="39"/>
      <c r="AC2412" s="39"/>
      <c r="AD2412" s="39"/>
      <c r="AE2412" s="39"/>
      <c r="AT2412" s="18" t="s">
        <v>173</v>
      </c>
      <c r="AU2412" s="18" t="s">
        <v>82</v>
      </c>
    </row>
    <row r="2413" s="13" customFormat="1">
      <c r="A2413" s="13"/>
      <c r="B2413" s="244"/>
      <c r="C2413" s="245"/>
      <c r="D2413" s="240" t="s">
        <v>174</v>
      </c>
      <c r="E2413" s="246" t="s">
        <v>21</v>
      </c>
      <c r="F2413" s="247" t="s">
        <v>2346</v>
      </c>
      <c r="G2413" s="245"/>
      <c r="H2413" s="246" t="s">
        <v>21</v>
      </c>
      <c r="I2413" s="248"/>
      <c r="J2413" s="245"/>
      <c r="K2413" s="245"/>
      <c r="L2413" s="249"/>
      <c r="M2413" s="250"/>
      <c r="N2413" s="251"/>
      <c r="O2413" s="251"/>
      <c r="P2413" s="251"/>
      <c r="Q2413" s="251"/>
      <c r="R2413" s="251"/>
      <c r="S2413" s="251"/>
      <c r="T2413" s="252"/>
      <c r="U2413" s="13"/>
      <c r="V2413" s="13"/>
      <c r="W2413" s="13"/>
      <c r="X2413" s="13"/>
      <c r="Y2413" s="13"/>
      <c r="Z2413" s="13"/>
      <c r="AA2413" s="13"/>
      <c r="AB2413" s="13"/>
      <c r="AC2413" s="13"/>
      <c r="AD2413" s="13"/>
      <c r="AE2413" s="13"/>
      <c r="AT2413" s="253" t="s">
        <v>174</v>
      </c>
      <c r="AU2413" s="253" t="s">
        <v>82</v>
      </c>
      <c r="AV2413" s="13" t="s">
        <v>80</v>
      </c>
      <c r="AW2413" s="13" t="s">
        <v>34</v>
      </c>
      <c r="AX2413" s="13" t="s">
        <v>73</v>
      </c>
      <c r="AY2413" s="253" t="s">
        <v>164</v>
      </c>
    </row>
    <row r="2414" s="13" customFormat="1">
      <c r="A2414" s="13"/>
      <c r="B2414" s="244"/>
      <c r="C2414" s="245"/>
      <c r="D2414" s="240" t="s">
        <v>174</v>
      </c>
      <c r="E2414" s="246" t="s">
        <v>21</v>
      </c>
      <c r="F2414" s="247" t="s">
        <v>2347</v>
      </c>
      <c r="G2414" s="245"/>
      <c r="H2414" s="246" t="s">
        <v>21</v>
      </c>
      <c r="I2414" s="248"/>
      <c r="J2414" s="245"/>
      <c r="K2414" s="245"/>
      <c r="L2414" s="249"/>
      <c r="M2414" s="250"/>
      <c r="N2414" s="251"/>
      <c r="O2414" s="251"/>
      <c r="P2414" s="251"/>
      <c r="Q2414" s="251"/>
      <c r="R2414" s="251"/>
      <c r="S2414" s="251"/>
      <c r="T2414" s="252"/>
      <c r="U2414" s="13"/>
      <c r="V2414" s="13"/>
      <c r="W2414" s="13"/>
      <c r="X2414" s="13"/>
      <c r="Y2414" s="13"/>
      <c r="Z2414" s="13"/>
      <c r="AA2414" s="13"/>
      <c r="AB2414" s="13"/>
      <c r="AC2414" s="13"/>
      <c r="AD2414" s="13"/>
      <c r="AE2414" s="13"/>
      <c r="AT2414" s="253" t="s">
        <v>174</v>
      </c>
      <c r="AU2414" s="253" t="s">
        <v>82</v>
      </c>
      <c r="AV2414" s="13" t="s">
        <v>80</v>
      </c>
      <c r="AW2414" s="13" t="s">
        <v>34</v>
      </c>
      <c r="AX2414" s="13" t="s">
        <v>73</v>
      </c>
      <c r="AY2414" s="253" t="s">
        <v>164</v>
      </c>
    </row>
    <row r="2415" s="13" customFormat="1">
      <c r="A2415" s="13"/>
      <c r="B2415" s="244"/>
      <c r="C2415" s="245"/>
      <c r="D2415" s="240" t="s">
        <v>174</v>
      </c>
      <c r="E2415" s="246" t="s">
        <v>21</v>
      </c>
      <c r="F2415" s="247" t="s">
        <v>915</v>
      </c>
      <c r="G2415" s="245"/>
      <c r="H2415" s="246" t="s">
        <v>21</v>
      </c>
      <c r="I2415" s="248"/>
      <c r="J2415" s="245"/>
      <c r="K2415" s="245"/>
      <c r="L2415" s="249"/>
      <c r="M2415" s="250"/>
      <c r="N2415" s="251"/>
      <c r="O2415" s="251"/>
      <c r="P2415" s="251"/>
      <c r="Q2415" s="251"/>
      <c r="R2415" s="251"/>
      <c r="S2415" s="251"/>
      <c r="T2415" s="252"/>
      <c r="U2415" s="13"/>
      <c r="V2415" s="13"/>
      <c r="W2415" s="13"/>
      <c r="X2415" s="13"/>
      <c r="Y2415" s="13"/>
      <c r="Z2415" s="13"/>
      <c r="AA2415" s="13"/>
      <c r="AB2415" s="13"/>
      <c r="AC2415" s="13"/>
      <c r="AD2415" s="13"/>
      <c r="AE2415" s="13"/>
      <c r="AT2415" s="253" t="s">
        <v>174</v>
      </c>
      <c r="AU2415" s="253" t="s">
        <v>82</v>
      </c>
      <c r="AV2415" s="13" t="s">
        <v>80</v>
      </c>
      <c r="AW2415" s="13" t="s">
        <v>34</v>
      </c>
      <c r="AX2415" s="13" t="s">
        <v>73</v>
      </c>
      <c r="AY2415" s="253" t="s">
        <v>164</v>
      </c>
    </row>
    <row r="2416" s="13" customFormat="1">
      <c r="A2416" s="13"/>
      <c r="B2416" s="244"/>
      <c r="C2416" s="245"/>
      <c r="D2416" s="240" t="s">
        <v>174</v>
      </c>
      <c r="E2416" s="246" t="s">
        <v>21</v>
      </c>
      <c r="F2416" s="247" t="s">
        <v>2348</v>
      </c>
      <c r="G2416" s="245"/>
      <c r="H2416" s="246" t="s">
        <v>21</v>
      </c>
      <c r="I2416" s="248"/>
      <c r="J2416" s="245"/>
      <c r="K2416" s="245"/>
      <c r="L2416" s="249"/>
      <c r="M2416" s="250"/>
      <c r="N2416" s="251"/>
      <c r="O2416" s="251"/>
      <c r="P2416" s="251"/>
      <c r="Q2416" s="251"/>
      <c r="R2416" s="251"/>
      <c r="S2416" s="251"/>
      <c r="T2416" s="252"/>
      <c r="U2416" s="13"/>
      <c r="V2416" s="13"/>
      <c r="W2416" s="13"/>
      <c r="X2416" s="13"/>
      <c r="Y2416" s="13"/>
      <c r="Z2416" s="13"/>
      <c r="AA2416" s="13"/>
      <c r="AB2416" s="13"/>
      <c r="AC2416" s="13"/>
      <c r="AD2416" s="13"/>
      <c r="AE2416" s="13"/>
      <c r="AT2416" s="253" t="s">
        <v>174</v>
      </c>
      <c r="AU2416" s="253" t="s">
        <v>82</v>
      </c>
      <c r="AV2416" s="13" t="s">
        <v>80</v>
      </c>
      <c r="AW2416" s="13" t="s">
        <v>34</v>
      </c>
      <c r="AX2416" s="13" t="s">
        <v>73</v>
      </c>
      <c r="AY2416" s="253" t="s">
        <v>164</v>
      </c>
    </row>
    <row r="2417" s="13" customFormat="1">
      <c r="A2417" s="13"/>
      <c r="B2417" s="244"/>
      <c r="C2417" s="245"/>
      <c r="D2417" s="240" t="s">
        <v>174</v>
      </c>
      <c r="E2417" s="246" t="s">
        <v>21</v>
      </c>
      <c r="F2417" s="247" t="s">
        <v>2349</v>
      </c>
      <c r="G2417" s="245"/>
      <c r="H2417" s="246" t="s">
        <v>21</v>
      </c>
      <c r="I2417" s="248"/>
      <c r="J2417" s="245"/>
      <c r="K2417" s="245"/>
      <c r="L2417" s="249"/>
      <c r="M2417" s="250"/>
      <c r="N2417" s="251"/>
      <c r="O2417" s="251"/>
      <c r="P2417" s="251"/>
      <c r="Q2417" s="251"/>
      <c r="R2417" s="251"/>
      <c r="S2417" s="251"/>
      <c r="T2417" s="252"/>
      <c r="U2417" s="13"/>
      <c r="V2417" s="13"/>
      <c r="W2417" s="13"/>
      <c r="X2417" s="13"/>
      <c r="Y2417" s="13"/>
      <c r="Z2417" s="13"/>
      <c r="AA2417" s="13"/>
      <c r="AB2417" s="13"/>
      <c r="AC2417" s="13"/>
      <c r="AD2417" s="13"/>
      <c r="AE2417" s="13"/>
      <c r="AT2417" s="253" t="s">
        <v>174</v>
      </c>
      <c r="AU2417" s="253" t="s">
        <v>82</v>
      </c>
      <c r="AV2417" s="13" t="s">
        <v>80</v>
      </c>
      <c r="AW2417" s="13" t="s">
        <v>34</v>
      </c>
      <c r="AX2417" s="13" t="s">
        <v>73</v>
      </c>
      <c r="AY2417" s="253" t="s">
        <v>164</v>
      </c>
    </row>
    <row r="2418" s="13" customFormat="1">
      <c r="A2418" s="13"/>
      <c r="B2418" s="244"/>
      <c r="C2418" s="245"/>
      <c r="D2418" s="240" t="s">
        <v>174</v>
      </c>
      <c r="E2418" s="246" t="s">
        <v>21</v>
      </c>
      <c r="F2418" s="247" t="s">
        <v>2350</v>
      </c>
      <c r="G2418" s="245"/>
      <c r="H2418" s="246" t="s">
        <v>21</v>
      </c>
      <c r="I2418" s="248"/>
      <c r="J2418" s="245"/>
      <c r="K2418" s="245"/>
      <c r="L2418" s="249"/>
      <c r="M2418" s="250"/>
      <c r="N2418" s="251"/>
      <c r="O2418" s="251"/>
      <c r="P2418" s="251"/>
      <c r="Q2418" s="251"/>
      <c r="R2418" s="251"/>
      <c r="S2418" s="251"/>
      <c r="T2418" s="252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T2418" s="253" t="s">
        <v>174</v>
      </c>
      <c r="AU2418" s="253" t="s">
        <v>82</v>
      </c>
      <c r="AV2418" s="13" t="s">
        <v>80</v>
      </c>
      <c r="AW2418" s="13" t="s">
        <v>34</v>
      </c>
      <c r="AX2418" s="13" t="s">
        <v>73</v>
      </c>
      <c r="AY2418" s="253" t="s">
        <v>164</v>
      </c>
    </row>
    <row r="2419" s="14" customFormat="1">
      <c r="A2419" s="14"/>
      <c r="B2419" s="254"/>
      <c r="C2419" s="255"/>
      <c r="D2419" s="240" t="s">
        <v>174</v>
      </c>
      <c r="E2419" s="256" t="s">
        <v>21</v>
      </c>
      <c r="F2419" s="257" t="s">
        <v>80</v>
      </c>
      <c r="G2419" s="255"/>
      <c r="H2419" s="258">
        <v>1</v>
      </c>
      <c r="I2419" s="259"/>
      <c r="J2419" s="255"/>
      <c r="K2419" s="255"/>
      <c r="L2419" s="260"/>
      <c r="M2419" s="261"/>
      <c r="N2419" s="262"/>
      <c r="O2419" s="262"/>
      <c r="P2419" s="262"/>
      <c r="Q2419" s="262"/>
      <c r="R2419" s="262"/>
      <c r="S2419" s="262"/>
      <c r="T2419" s="263"/>
      <c r="U2419" s="14"/>
      <c r="V2419" s="14"/>
      <c r="W2419" s="14"/>
      <c r="X2419" s="14"/>
      <c r="Y2419" s="14"/>
      <c r="Z2419" s="14"/>
      <c r="AA2419" s="14"/>
      <c r="AB2419" s="14"/>
      <c r="AC2419" s="14"/>
      <c r="AD2419" s="14"/>
      <c r="AE2419" s="14"/>
      <c r="AT2419" s="264" t="s">
        <v>174</v>
      </c>
      <c r="AU2419" s="264" t="s">
        <v>82</v>
      </c>
      <c r="AV2419" s="14" t="s">
        <v>82</v>
      </c>
      <c r="AW2419" s="14" t="s">
        <v>34</v>
      </c>
      <c r="AX2419" s="14" t="s">
        <v>73</v>
      </c>
      <c r="AY2419" s="264" t="s">
        <v>164</v>
      </c>
    </row>
    <row r="2420" s="13" customFormat="1">
      <c r="A2420" s="13"/>
      <c r="B2420" s="244"/>
      <c r="C2420" s="245"/>
      <c r="D2420" s="240" t="s">
        <v>174</v>
      </c>
      <c r="E2420" s="246" t="s">
        <v>21</v>
      </c>
      <c r="F2420" s="247" t="s">
        <v>2351</v>
      </c>
      <c r="G2420" s="245"/>
      <c r="H2420" s="246" t="s">
        <v>21</v>
      </c>
      <c r="I2420" s="248"/>
      <c r="J2420" s="245"/>
      <c r="K2420" s="245"/>
      <c r="L2420" s="249"/>
      <c r="M2420" s="250"/>
      <c r="N2420" s="251"/>
      <c r="O2420" s="251"/>
      <c r="P2420" s="251"/>
      <c r="Q2420" s="251"/>
      <c r="R2420" s="251"/>
      <c r="S2420" s="251"/>
      <c r="T2420" s="252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T2420" s="253" t="s">
        <v>174</v>
      </c>
      <c r="AU2420" s="253" t="s">
        <v>82</v>
      </c>
      <c r="AV2420" s="13" t="s">
        <v>80</v>
      </c>
      <c r="AW2420" s="13" t="s">
        <v>34</v>
      </c>
      <c r="AX2420" s="13" t="s">
        <v>73</v>
      </c>
      <c r="AY2420" s="253" t="s">
        <v>164</v>
      </c>
    </row>
    <row r="2421" s="13" customFormat="1">
      <c r="A2421" s="13"/>
      <c r="B2421" s="244"/>
      <c r="C2421" s="245"/>
      <c r="D2421" s="240" t="s">
        <v>174</v>
      </c>
      <c r="E2421" s="246" t="s">
        <v>21</v>
      </c>
      <c r="F2421" s="247" t="s">
        <v>2350</v>
      </c>
      <c r="G2421" s="245"/>
      <c r="H2421" s="246" t="s">
        <v>21</v>
      </c>
      <c r="I2421" s="248"/>
      <c r="J2421" s="245"/>
      <c r="K2421" s="245"/>
      <c r="L2421" s="249"/>
      <c r="M2421" s="250"/>
      <c r="N2421" s="251"/>
      <c r="O2421" s="251"/>
      <c r="P2421" s="251"/>
      <c r="Q2421" s="251"/>
      <c r="R2421" s="251"/>
      <c r="S2421" s="251"/>
      <c r="T2421" s="252"/>
      <c r="U2421" s="13"/>
      <c r="V2421" s="13"/>
      <c r="W2421" s="13"/>
      <c r="X2421" s="13"/>
      <c r="Y2421" s="13"/>
      <c r="Z2421" s="13"/>
      <c r="AA2421" s="13"/>
      <c r="AB2421" s="13"/>
      <c r="AC2421" s="13"/>
      <c r="AD2421" s="13"/>
      <c r="AE2421" s="13"/>
      <c r="AT2421" s="253" t="s">
        <v>174</v>
      </c>
      <c r="AU2421" s="253" t="s">
        <v>82</v>
      </c>
      <c r="AV2421" s="13" t="s">
        <v>80</v>
      </c>
      <c r="AW2421" s="13" t="s">
        <v>34</v>
      </c>
      <c r="AX2421" s="13" t="s">
        <v>73</v>
      </c>
      <c r="AY2421" s="253" t="s">
        <v>164</v>
      </c>
    </row>
    <row r="2422" s="14" customFormat="1">
      <c r="A2422" s="14"/>
      <c r="B2422" s="254"/>
      <c r="C2422" s="255"/>
      <c r="D2422" s="240" t="s">
        <v>174</v>
      </c>
      <c r="E2422" s="256" t="s">
        <v>21</v>
      </c>
      <c r="F2422" s="257" t="s">
        <v>80</v>
      </c>
      <c r="G2422" s="255"/>
      <c r="H2422" s="258">
        <v>1</v>
      </c>
      <c r="I2422" s="259"/>
      <c r="J2422" s="255"/>
      <c r="K2422" s="255"/>
      <c r="L2422" s="260"/>
      <c r="M2422" s="261"/>
      <c r="N2422" s="262"/>
      <c r="O2422" s="262"/>
      <c r="P2422" s="262"/>
      <c r="Q2422" s="262"/>
      <c r="R2422" s="262"/>
      <c r="S2422" s="262"/>
      <c r="T2422" s="263"/>
      <c r="U2422" s="14"/>
      <c r="V2422" s="14"/>
      <c r="W2422" s="14"/>
      <c r="X2422" s="14"/>
      <c r="Y2422" s="14"/>
      <c r="Z2422" s="14"/>
      <c r="AA2422" s="14"/>
      <c r="AB2422" s="14"/>
      <c r="AC2422" s="14"/>
      <c r="AD2422" s="14"/>
      <c r="AE2422" s="14"/>
      <c r="AT2422" s="264" t="s">
        <v>174</v>
      </c>
      <c r="AU2422" s="264" t="s">
        <v>82</v>
      </c>
      <c r="AV2422" s="14" t="s">
        <v>82</v>
      </c>
      <c r="AW2422" s="14" t="s">
        <v>34</v>
      </c>
      <c r="AX2422" s="14" t="s">
        <v>73</v>
      </c>
      <c r="AY2422" s="264" t="s">
        <v>164</v>
      </c>
    </row>
    <row r="2423" s="13" customFormat="1">
      <c r="A2423" s="13"/>
      <c r="B2423" s="244"/>
      <c r="C2423" s="245"/>
      <c r="D2423" s="240" t="s">
        <v>174</v>
      </c>
      <c r="E2423" s="246" t="s">
        <v>21</v>
      </c>
      <c r="F2423" s="247" t="s">
        <v>2352</v>
      </c>
      <c r="G2423" s="245"/>
      <c r="H2423" s="246" t="s">
        <v>21</v>
      </c>
      <c r="I2423" s="248"/>
      <c r="J2423" s="245"/>
      <c r="K2423" s="245"/>
      <c r="L2423" s="249"/>
      <c r="M2423" s="250"/>
      <c r="N2423" s="251"/>
      <c r="O2423" s="251"/>
      <c r="P2423" s="251"/>
      <c r="Q2423" s="251"/>
      <c r="R2423" s="251"/>
      <c r="S2423" s="251"/>
      <c r="T2423" s="252"/>
      <c r="U2423" s="13"/>
      <c r="V2423" s="13"/>
      <c r="W2423" s="13"/>
      <c r="X2423" s="13"/>
      <c r="Y2423" s="13"/>
      <c r="Z2423" s="13"/>
      <c r="AA2423" s="13"/>
      <c r="AB2423" s="13"/>
      <c r="AC2423" s="13"/>
      <c r="AD2423" s="13"/>
      <c r="AE2423" s="13"/>
      <c r="AT2423" s="253" t="s">
        <v>174</v>
      </c>
      <c r="AU2423" s="253" t="s">
        <v>82</v>
      </c>
      <c r="AV2423" s="13" t="s">
        <v>80</v>
      </c>
      <c r="AW2423" s="13" t="s">
        <v>34</v>
      </c>
      <c r="AX2423" s="13" t="s">
        <v>73</v>
      </c>
      <c r="AY2423" s="253" t="s">
        <v>164</v>
      </c>
    </row>
    <row r="2424" s="13" customFormat="1">
      <c r="A2424" s="13"/>
      <c r="B2424" s="244"/>
      <c r="C2424" s="245"/>
      <c r="D2424" s="240" t="s">
        <v>174</v>
      </c>
      <c r="E2424" s="246" t="s">
        <v>21</v>
      </c>
      <c r="F2424" s="247" t="s">
        <v>2350</v>
      </c>
      <c r="G2424" s="245"/>
      <c r="H2424" s="246" t="s">
        <v>21</v>
      </c>
      <c r="I2424" s="248"/>
      <c r="J2424" s="245"/>
      <c r="K2424" s="245"/>
      <c r="L2424" s="249"/>
      <c r="M2424" s="250"/>
      <c r="N2424" s="251"/>
      <c r="O2424" s="251"/>
      <c r="P2424" s="251"/>
      <c r="Q2424" s="251"/>
      <c r="R2424" s="251"/>
      <c r="S2424" s="251"/>
      <c r="T2424" s="252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T2424" s="253" t="s">
        <v>174</v>
      </c>
      <c r="AU2424" s="253" t="s">
        <v>82</v>
      </c>
      <c r="AV2424" s="13" t="s">
        <v>80</v>
      </c>
      <c r="AW2424" s="13" t="s">
        <v>34</v>
      </c>
      <c r="AX2424" s="13" t="s">
        <v>73</v>
      </c>
      <c r="AY2424" s="253" t="s">
        <v>164</v>
      </c>
    </row>
    <row r="2425" s="14" customFormat="1">
      <c r="A2425" s="14"/>
      <c r="B2425" s="254"/>
      <c r="C2425" s="255"/>
      <c r="D2425" s="240" t="s">
        <v>174</v>
      </c>
      <c r="E2425" s="256" t="s">
        <v>21</v>
      </c>
      <c r="F2425" s="257" t="s">
        <v>80</v>
      </c>
      <c r="G2425" s="255"/>
      <c r="H2425" s="258">
        <v>1</v>
      </c>
      <c r="I2425" s="259"/>
      <c r="J2425" s="255"/>
      <c r="K2425" s="255"/>
      <c r="L2425" s="260"/>
      <c r="M2425" s="261"/>
      <c r="N2425" s="262"/>
      <c r="O2425" s="262"/>
      <c r="P2425" s="262"/>
      <c r="Q2425" s="262"/>
      <c r="R2425" s="262"/>
      <c r="S2425" s="262"/>
      <c r="T2425" s="263"/>
      <c r="U2425" s="14"/>
      <c r="V2425" s="14"/>
      <c r="W2425" s="14"/>
      <c r="X2425" s="14"/>
      <c r="Y2425" s="14"/>
      <c r="Z2425" s="14"/>
      <c r="AA2425" s="14"/>
      <c r="AB2425" s="14"/>
      <c r="AC2425" s="14"/>
      <c r="AD2425" s="14"/>
      <c r="AE2425" s="14"/>
      <c r="AT2425" s="264" t="s">
        <v>174</v>
      </c>
      <c r="AU2425" s="264" t="s">
        <v>82</v>
      </c>
      <c r="AV2425" s="14" t="s">
        <v>82</v>
      </c>
      <c r="AW2425" s="14" t="s">
        <v>34</v>
      </c>
      <c r="AX2425" s="14" t="s">
        <v>73</v>
      </c>
      <c r="AY2425" s="264" t="s">
        <v>164</v>
      </c>
    </row>
    <row r="2426" s="13" customFormat="1">
      <c r="A2426" s="13"/>
      <c r="B2426" s="244"/>
      <c r="C2426" s="245"/>
      <c r="D2426" s="240" t="s">
        <v>174</v>
      </c>
      <c r="E2426" s="246" t="s">
        <v>21</v>
      </c>
      <c r="F2426" s="247" t="s">
        <v>2353</v>
      </c>
      <c r="G2426" s="245"/>
      <c r="H2426" s="246" t="s">
        <v>21</v>
      </c>
      <c r="I2426" s="248"/>
      <c r="J2426" s="245"/>
      <c r="K2426" s="245"/>
      <c r="L2426" s="249"/>
      <c r="M2426" s="250"/>
      <c r="N2426" s="251"/>
      <c r="O2426" s="251"/>
      <c r="P2426" s="251"/>
      <c r="Q2426" s="251"/>
      <c r="R2426" s="251"/>
      <c r="S2426" s="251"/>
      <c r="T2426" s="252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T2426" s="253" t="s">
        <v>174</v>
      </c>
      <c r="AU2426" s="253" t="s">
        <v>82</v>
      </c>
      <c r="AV2426" s="13" t="s">
        <v>80</v>
      </c>
      <c r="AW2426" s="13" t="s">
        <v>34</v>
      </c>
      <c r="AX2426" s="13" t="s">
        <v>73</v>
      </c>
      <c r="AY2426" s="253" t="s">
        <v>164</v>
      </c>
    </row>
    <row r="2427" s="13" customFormat="1">
      <c r="A2427" s="13"/>
      <c r="B2427" s="244"/>
      <c r="C2427" s="245"/>
      <c r="D2427" s="240" t="s">
        <v>174</v>
      </c>
      <c r="E2427" s="246" t="s">
        <v>21</v>
      </c>
      <c r="F2427" s="247" t="s">
        <v>2350</v>
      </c>
      <c r="G2427" s="245"/>
      <c r="H2427" s="246" t="s">
        <v>21</v>
      </c>
      <c r="I2427" s="248"/>
      <c r="J2427" s="245"/>
      <c r="K2427" s="245"/>
      <c r="L2427" s="249"/>
      <c r="M2427" s="250"/>
      <c r="N2427" s="251"/>
      <c r="O2427" s="251"/>
      <c r="P2427" s="251"/>
      <c r="Q2427" s="251"/>
      <c r="R2427" s="251"/>
      <c r="S2427" s="251"/>
      <c r="T2427" s="252"/>
      <c r="U2427" s="13"/>
      <c r="V2427" s="13"/>
      <c r="W2427" s="13"/>
      <c r="X2427" s="13"/>
      <c r="Y2427" s="13"/>
      <c r="Z2427" s="13"/>
      <c r="AA2427" s="13"/>
      <c r="AB2427" s="13"/>
      <c r="AC2427" s="13"/>
      <c r="AD2427" s="13"/>
      <c r="AE2427" s="13"/>
      <c r="AT2427" s="253" t="s">
        <v>174</v>
      </c>
      <c r="AU2427" s="253" t="s">
        <v>82</v>
      </c>
      <c r="AV2427" s="13" t="s">
        <v>80</v>
      </c>
      <c r="AW2427" s="13" t="s">
        <v>34</v>
      </c>
      <c r="AX2427" s="13" t="s">
        <v>73</v>
      </c>
      <c r="AY2427" s="253" t="s">
        <v>164</v>
      </c>
    </row>
    <row r="2428" s="14" customFormat="1">
      <c r="A2428" s="14"/>
      <c r="B2428" s="254"/>
      <c r="C2428" s="255"/>
      <c r="D2428" s="240" t="s">
        <v>174</v>
      </c>
      <c r="E2428" s="256" t="s">
        <v>21</v>
      </c>
      <c r="F2428" s="257" t="s">
        <v>80</v>
      </c>
      <c r="G2428" s="255"/>
      <c r="H2428" s="258">
        <v>1</v>
      </c>
      <c r="I2428" s="259"/>
      <c r="J2428" s="255"/>
      <c r="K2428" s="255"/>
      <c r="L2428" s="260"/>
      <c r="M2428" s="261"/>
      <c r="N2428" s="262"/>
      <c r="O2428" s="262"/>
      <c r="P2428" s="262"/>
      <c r="Q2428" s="262"/>
      <c r="R2428" s="262"/>
      <c r="S2428" s="262"/>
      <c r="T2428" s="263"/>
      <c r="U2428" s="14"/>
      <c r="V2428" s="14"/>
      <c r="W2428" s="14"/>
      <c r="X2428" s="14"/>
      <c r="Y2428" s="14"/>
      <c r="Z2428" s="14"/>
      <c r="AA2428" s="14"/>
      <c r="AB2428" s="14"/>
      <c r="AC2428" s="14"/>
      <c r="AD2428" s="14"/>
      <c r="AE2428" s="14"/>
      <c r="AT2428" s="264" t="s">
        <v>174</v>
      </c>
      <c r="AU2428" s="264" t="s">
        <v>82</v>
      </c>
      <c r="AV2428" s="14" t="s">
        <v>82</v>
      </c>
      <c r="AW2428" s="14" t="s">
        <v>34</v>
      </c>
      <c r="AX2428" s="14" t="s">
        <v>73</v>
      </c>
      <c r="AY2428" s="264" t="s">
        <v>164</v>
      </c>
    </row>
    <row r="2429" s="13" customFormat="1">
      <c r="A2429" s="13"/>
      <c r="B2429" s="244"/>
      <c r="C2429" s="245"/>
      <c r="D2429" s="240" t="s">
        <v>174</v>
      </c>
      <c r="E2429" s="246" t="s">
        <v>21</v>
      </c>
      <c r="F2429" s="247" t="s">
        <v>2354</v>
      </c>
      <c r="G2429" s="245"/>
      <c r="H2429" s="246" t="s">
        <v>21</v>
      </c>
      <c r="I2429" s="248"/>
      <c r="J2429" s="245"/>
      <c r="K2429" s="245"/>
      <c r="L2429" s="249"/>
      <c r="M2429" s="250"/>
      <c r="N2429" s="251"/>
      <c r="O2429" s="251"/>
      <c r="P2429" s="251"/>
      <c r="Q2429" s="251"/>
      <c r="R2429" s="251"/>
      <c r="S2429" s="251"/>
      <c r="T2429" s="252"/>
      <c r="U2429" s="13"/>
      <c r="V2429" s="13"/>
      <c r="W2429" s="13"/>
      <c r="X2429" s="13"/>
      <c r="Y2429" s="13"/>
      <c r="Z2429" s="13"/>
      <c r="AA2429" s="13"/>
      <c r="AB2429" s="13"/>
      <c r="AC2429" s="13"/>
      <c r="AD2429" s="13"/>
      <c r="AE2429" s="13"/>
      <c r="AT2429" s="253" t="s">
        <v>174</v>
      </c>
      <c r="AU2429" s="253" t="s">
        <v>82</v>
      </c>
      <c r="AV2429" s="13" t="s">
        <v>80</v>
      </c>
      <c r="AW2429" s="13" t="s">
        <v>34</v>
      </c>
      <c r="AX2429" s="13" t="s">
        <v>73</v>
      </c>
      <c r="AY2429" s="253" t="s">
        <v>164</v>
      </c>
    </row>
    <row r="2430" s="13" customFormat="1">
      <c r="A2430" s="13"/>
      <c r="B2430" s="244"/>
      <c r="C2430" s="245"/>
      <c r="D2430" s="240" t="s">
        <v>174</v>
      </c>
      <c r="E2430" s="246" t="s">
        <v>21</v>
      </c>
      <c r="F2430" s="247" t="s">
        <v>2355</v>
      </c>
      <c r="G2430" s="245"/>
      <c r="H2430" s="246" t="s">
        <v>21</v>
      </c>
      <c r="I2430" s="248"/>
      <c r="J2430" s="245"/>
      <c r="K2430" s="245"/>
      <c r="L2430" s="249"/>
      <c r="M2430" s="250"/>
      <c r="N2430" s="251"/>
      <c r="O2430" s="251"/>
      <c r="P2430" s="251"/>
      <c r="Q2430" s="251"/>
      <c r="R2430" s="251"/>
      <c r="S2430" s="251"/>
      <c r="T2430" s="252"/>
      <c r="U2430" s="13"/>
      <c r="V2430" s="13"/>
      <c r="W2430" s="13"/>
      <c r="X2430" s="13"/>
      <c r="Y2430" s="13"/>
      <c r="Z2430" s="13"/>
      <c r="AA2430" s="13"/>
      <c r="AB2430" s="13"/>
      <c r="AC2430" s="13"/>
      <c r="AD2430" s="13"/>
      <c r="AE2430" s="13"/>
      <c r="AT2430" s="253" t="s">
        <v>174</v>
      </c>
      <c r="AU2430" s="253" t="s">
        <v>82</v>
      </c>
      <c r="AV2430" s="13" t="s">
        <v>80</v>
      </c>
      <c r="AW2430" s="13" t="s">
        <v>34</v>
      </c>
      <c r="AX2430" s="13" t="s">
        <v>73</v>
      </c>
      <c r="AY2430" s="253" t="s">
        <v>164</v>
      </c>
    </row>
    <row r="2431" s="14" customFormat="1">
      <c r="A2431" s="14"/>
      <c r="B2431" s="254"/>
      <c r="C2431" s="255"/>
      <c r="D2431" s="240" t="s">
        <v>174</v>
      </c>
      <c r="E2431" s="256" t="s">
        <v>21</v>
      </c>
      <c r="F2431" s="257" t="s">
        <v>2356</v>
      </c>
      <c r="G2431" s="255"/>
      <c r="H2431" s="258">
        <v>2</v>
      </c>
      <c r="I2431" s="259"/>
      <c r="J2431" s="255"/>
      <c r="K2431" s="255"/>
      <c r="L2431" s="260"/>
      <c r="M2431" s="261"/>
      <c r="N2431" s="262"/>
      <c r="O2431" s="262"/>
      <c r="P2431" s="262"/>
      <c r="Q2431" s="262"/>
      <c r="R2431" s="262"/>
      <c r="S2431" s="262"/>
      <c r="T2431" s="263"/>
      <c r="U2431" s="14"/>
      <c r="V2431" s="14"/>
      <c r="W2431" s="14"/>
      <c r="X2431" s="14"/>
      <c r="Y2431" s="14"/>
      <c r="Z2431" s="14"/>
      <c r="AA2431" s="14"/>
      <c r="AB2431" s="14"/>
      <c r="AC2431" s="14"/>
      <c r="AD2431" s="14"/>
      <c r="AE2431" s="14"/>
      <c r="AT2431" s="264" t="s">
        <v>174</v>
      </c>
      <c r="AU2431" s="264" t="s">
        <v>82</v>
      </c>
      <c r="AV2431" s="14" t="s">
        <v>82</v>
      </c>
      <c r="AW2431" s="14" t="s">
        <v>34</v>
      </c>
      <c r="AX2431" s="14" t="s">
        <v>73</v>
      </c>
      <c r="AY2431" s="264" t="s">
        <v>164</v>
      </c>
    </row>
    <row r="2432" s="13" customFormat="1">
      <c r="A2432" s="13"/>
      <c r="B2432" s="244"/>
      <c r="C2432" s="245"/>
      <c r="D2432" s="240" t="s">
        <v>174</v>
      </c>
      <c r="E2432" s="246" t="s">
        <v>21</v>
      </c>
      <c r="F2432" s="247" t="s">
        <v>2357</v>
      </c>
      <c r="G2432" s="245"/>
      <c r="H2432" s="246" t="s">
        <v>21</v>
      </c>
      <c r="I2432" s="248"/>
      <c r="J2432" s="245"/>
      <c r="K2432" s="245"/>
      <c r="L2432" s="249"/>
      <c r="M2432" s="250"/>
      <c r="N2432" s="251"/>
      <c r="O2432" s="251"/>
      <c r="P2432" s="251"/>
      <c r="Q2432" s="251"/>
      <c r="R2432" s="251"/>
      <c r="S2432" s="251"/>
      <c r="T2432" s="252"/>
      <c r="U2432" s="13"/>
      <c r="V2432" s="13"/>
      <c r="W2432" s="13"/>
      <c r="X2432" s="13"/>
      <c r="Y2432" s="13"/>
      <c r="Z2432" s="13"/>
      <c r="AA2432" s="13"/>
      <c r="AB2432" s="13"/>
      <c r="AC2432" s="13"/>
      <c r="AD2432" s="13"/>
      <c r="AE2432" s="13"/>
      <c r="AT2432" s="253" t="s">
        <v>174</v>
      </c>
      <c r="AU2432" s="253" t="s">
        <v>82</v>
      </c>
      <c r="AV2432" s="13" t="s">
        <v>80</v>
      </c>
      <c r="AW2432" s="13" t="s">
        <v>34</v>
      </c>
      <c r="AX2432" s="13" t="s">
        <v>73</v>
      </c>
      <c r="AY2432" s="253" t="s">
        <v>164</v>
      </c>
    </row>
    <row r="2433" s="13" customFormat="1">
      <c r="A2433" s="13"/>
      <c r="B2433" s="244"/>
      <c r="C2433" s="245"/>
      <c r="D2433" s="240" t="s">
        <v>174</v>
      </c>
      <c r="E2433" s="246" t="s">
        <v>21</v>
      </c>
      <c r="F2433" s="247" t="s">
        <v>2350</v>
      </c>
      <c r="G2433" s="245"/>
      <c r="H2433" s="246" t="s">
        <v>21</v>
      </c>
      <c r="I2433" s="248"/>
      <c r="J2433" s="245"/>
      <c r="K2433" s="245"/>
      <c r="L2433" s="249"/>
      <c r="M2433" s="250"/>
      <c r="N2433" s="251"/>
      <c r="O2433" s="251"/>
      <c r="P2433" s="251"/>
      <c r="Q2433" s="251"/>
      <c r="R2433" s="251"/>
      <c r="S2433" s="251"/>
      <c r="T2433" s="252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T2433" s="253" t="s">
        <v>174</v>
      </c>
      <c r="AU2433" s="253" t="s">
        <v>82</v>
      </c>
      <c r="AV2433" s="13" t="s">
        <v>80</v>
      </c>
      <c r="AW2433" s="13" t="s">
        <v>34</v>
      </c>
      <c r="AX2433" s="13" t="s">
        <v>73</v>
      </c>
      <c r="AY2433" s="253" t="s">
        <v>164</v>
      </c>
    </row>
    <row r="2434" s="14" customFormat="1">
      <c r="A2434" s="14"/>
      <c r="B2434" s="254"/>
      <c r="C2434" s="255"/>
      <c r="D2434" s="240" t="s">
        <v>174</v>
      </c>
      <c r="E2434" s="256" t="s">
        <v>21</v>
      </c>
      <c r="F2434" s="257" t="s">
        <v>80</v>
      </c>
      <c r="G2434" s="255"/>
      <c r="H2434" s="258">
        <v>1</v>
      </c>
      <c r="I2434" s="259"/>
      <c r="J2434" s="255"/>
      <c r="K2434" s="255"/>
      <c r="L2434" s="260"/>
      <c r="M2434" s="261"/>
      <c r="N2434" s="262"/>
      <c r="O2434" s="262"/>
      <c r="P2434" s="262"/>
      <c r="Q2434" s="262"/>
      <c r="R2434" s="262"/>
      <c r="S2434" s="262"/>
      <c r="T2434" s="263"/>
      <c r="U2434" s="14"/>
      <c r="V2434" s="14"/>
      <c r="W2434" s="14"/>
      <c r="X2434" s="14"/>
      <c r="Y2434" s="14"/>
      <c r="Z2434" s="14"/>
      <c r="AA2434" s="14"/>
      <c r="AB2434" s="14"/>
      <c r="AC2434" s="14"/>
      <c r="AD2434" s="14"/>
      <c r="AE2434" s="14"/>
      <c r="AT2434" s="264" t="s">
        <v>174</v>
      </c>
      <c r="AU2434" s="264" t="s">
        <v>82</v>
      </c>
      <c r="AV2434" s="14" t="s">
        <v>82</v>
      </c>
      <c r="AW2434" s="14" t="s">
        <v>34</v>
      </c>
      <c r="AX2434" s="14" t="s">
        <v>73</v>
      </c>
      <c r="AY2434" s="264" t="s">
        <v>164</v>
      </c>
    </row>
    <row r="2435" s="15" customFormat="1">
      <c r="A2435" s="15"/>
      <c r="B2435" s="276"/>
      <c r="C2435" s="277"/>
      <c r="D2435" s="240" t="s">
        <v>174</v>
      </c>
      <c r="E2435" s="278" t="s">
        <v>21</v>
      </c>
      <c r="F2435" s="279" t="s">
        <v>225</v>
      </c>
      <c r="G2435" s="277"/>
      <c r="H2435" s="280">
        <v>7</v>
      </c>
      <c r="I2435" s="281"/>
      <c r="J2435" s="277"/>
      <c r="K2435" s="277"/>
      <c r="L2435" s="282"/>
      <c r="M2435" s="283"/>
      <c r="N2435" s="284"/>
      <c r="O2435" s="284"/>
      <c r="P2435" s="284"/>
      <c r="Q2435" s="284"/>
      <c r="R2435" s="284"/>
      <c r="S2435" s="284"/>
      <c r="T2435" s="285"/>
      <c r="U2435" s="15"/>
      <c r="V2435" s="15"/>
      <c r="W2435" s="15"/>
      <c r="X2435" s="15"/>
      <c r="Y2435" s="15"/>
      <c r="Z2435" s="15"/>
      <c r="AA2435" s="15"/>
      <c r="AB2435" s="15"/>
      <c r="AC2435" s="15"/>
      <c r="AD2435" s="15"/>
      <c r="AE2435" s="15"/>
      <c r="AT2435" s="286" t="s">
        <v>174</v>
      </c>
      <c r="AU2435" s="286" t="s">
        <v>82</v>
      </c>
      <c r="AV2435" s="15" t="s">
        <v>171</v>
      </c>
      <c r="AW2435" s="15" t="s">
        <v>34</v>
      </c>
      <c r="AX2435" s="15" t="s">
        <v>80</v>
      </c>
      <c r="AY2435" s="286" t="s">
        <v>164</v>
      </c>
    </row>
    <row r="2436" s="2" customFormat="1" ht="21.75" customHeight="1">
      <c r="A2436" s="39"/>
      <c r="B2436" s="40"/>
      <c r="C2436" s="265" t="s">
        <v>2358</v>
      </c>
      <c r="D2436" s="265" t="s">
        <v>178</v>
      </c>
      <c r="E2436" s="266" t="s">
        <v>2359</v>
      </c>
      <c r="F2436" s="267" t="s">
        <v>2360</v>
      </c>
      <c r="G2436" s="268" t="s">
        <v>229</v>
      </c>
      <c r="H2436" s="269">
        <v>3</v>
      </c>
      <c r="I2436" s="270"/>
      <c r="J2436" s="271">
        <f>ROUND(I2436*H2436,2)</f>
        <v>0</v>
      </c>
      <c r="K2436" s="267" t="s">
        <v>21</v>
      </c>
      <c r="L2436" s="272"/>
      <c r="M2436" s="273" t="s">
        <v>21</v>
      </c>
      <c r="N2436" s="274" t="s">
        <v>44</v>
      </c>
      <c r="O2436" s="85"/>
      <c r="P2436" s="236">
        <f>O2436*H2436</f>
        <v>0</v>
      </c>
      <c r="Q2436" s="236">
        <v>0.016</v>
      </c>
      <c r="R2436" s="236">
        <f>Q2436*H2436</f>
        <v>0.048000000000000001</v>
      </c>
      <c r="S2436" s="236">
        <v>0</v>
      </c>
      <c r="T2436" s="237">
        <f>S2436*H2436</f>
        <v>0</v>
      </c>
      <c r="U2436" s="39"/>
      <c r="V2436" s="39"/>
      <c r="W2436" s="39"/>
      <c r="X2436" s="39"/>
      <c r="Y2436" s="39"/>
      <c r="Z2436" s="39"/>
      <c r="AA2436" s="39"/>
      <c r="AB2436" s="39"/>
      <c r="AC2436" s="39"/>
      <c r="AD2436" s="39"/>
      <c r="AE2436" s="39"/>
      <c r="AR2436" s="238" t="s">
        <v>382</v>
      </c>
      <c r="AT2436" s="238" t="s">
        <v>178</v>
      </c>
      <c r="AU2436" s="238" t="s">
        <v>82</v>
      </c>
      <c r="AY2436" s="18" t="s">
        <v>164</v>
      </c>
      <c r="BE2436" s="239">
        <f>IF(N2436="základní",J2436,0)</f>
        <v>0</v>
      </c>
      <c r="BF2436" s="239">
        <f>IF(N2436="snížená",J2436,0)</f>
        <v>0</v>
      </c>
      <c r="BG2436" s="239">
        <f>IF(N2436="zákl. přenesená",J2436,0)</f>
        <v>0</v>
      </c>
      <c r="BH2436" s="239">
        <f>IF(N2436="sníž. přenesená",J2436,0)</f>
        <v>0</v>
      </c>
      <c r="BI2436" s="239">
        <f>IF(N2436="nulová",J2436,0)</f>
        <v>0</v>
      </c>
      <c r="BJ2436" s="18" t="s">
        <v>80</v>
      </c>
      <c r="BK2436" s="239">
        <f>ROUND(I2436*H2436,2)</f>
        <v>0</v>
      </c>
      <c r="BL2436" s="18" t="s">
        <v>277</v>
      </c>
      <c r="BM2436" s="238" t="s">
        <v>2361</v>
      </c>
    </row>
    <row r="2437" s="2" customFormat="1">
      <c r="A2437" s="39"/>
      <c r="B2437" s="40"/>
      <c r="C2437" s="41"/>
      <c r="D2437" s="240" t="s">
        <v>173</v>
      </c>
      <c r="E2437" s="41"/>
      <c r="F2437" s="241" t="s">
        <v>2360</v>
      </c>
      <c r="G2437" s="41"/>
      <c r="H2437" s="41"/>
      <c r="I2437" s="147"/>
      <c r="J2437" s="41"/>
      <c r="K2437" s="41"/>
      <c r="L2437" s="45"/>
      <c r="M2437" s="242"/>
      <c r="N2437" s="243"/>
      <c r="O2437" s="85"/>
      <c r="P2437" s="85"/>
      <c r="Q2437" s="85"/>
      <c r="R2437" s="85"/>
      <c r="S2437" s="85"/>
      <c r="T2437" s="86"/>
      <c r="U2437" s="39"/>
      <c r="V2437" s="39"/>
      <c r="W2437" s="39"/>
      <c r="X2437" s="39"/>
      <c r="Y2437" s="39"/>
      <c r="Z2437" s="39"/>
      <c r="AA2437" s="39"/>
      <c r="AB2437" s="39"/>
      <c r="AC2437" s="39"/>
      <c r="AD2437" s="39"/>
      <c r="AE2437" s="39"/>
      <c r="AT2437" s="18" t="s">
        <v>173</v>
      </c>
      <c r="AU2437" s="18" t="s">
        <v>82</v>
      </c>
    </row>
    <row r="2438" s="2" customFormat="1" ht="21.75" customHeight="1">
      <c r="A2438" s="39"/>
      <c r="B2438" s="40"/>
      <c r="C2438" s="265" t="s">
        <v>2362</v>
      </c>
      <c r="D2438" s="265" t="s">
        <v>178</v>
      </c>
      <c r="E2438" s="266" t="s">
        <v>2363</v>
      </c>
      <c r="F2438" s="267" t="s">
        <v>2364</v>
      </c>
      <c r="G2438" s="268" t="s">
        <v>229</v>
      </c>
      <c r="H2438" s="269">
        <v>4</v>
      </c>
      <c r="I2438" s="270"/>
      <c r="J2438" s="271">
        <f>ROUND(I2438*H2438,2)</f>
        <v>0</v>
      </c>
      <c r="K2438" s="267" t="s">
        <v>21</v>
      </c>
      <c r="L2438" s="272"/>
      <c r="M2438" s="273" t="s">
        <v>21</v>
      </c>
      <c r="N2438" s="274" t="s">
        <v>44</v>
      </c>
      <c r="O2438" s="85"/>
      <c r="P2438" s="236">
        <f>O2438*H2438</f>
        <v>0</v>
      </c>
      <c r="Q2438" s="236">
        <v>0.016</v>
      </c>
      <c r="R2438" s="236">
        <f>Q2438*H2438</f>
        <v>0.064000000000000001</v>
      </c>
      <c r="S2438" s="236">
        <v>0</v>
      </c>
      <c r="T2438" s="237">
        <f>S2438*H2438</f>
        <v>0</v>
      </c>
      <c r="U2438" s="39"/>
      <c r="V2438" s="39"/>
      <c r="W2438" s="39"/>
      <c r="X2438" s="39"/>
      <c r="Y2438" s="39"/>
      <c r="Z2438" s="39"/>
      <c r="AA2438" s="39"/>
      <c r="AB2438" s="39"/>
      <c r="AC2438" s="39"/>
      <c r="AD2438" s="39"/>
      <c r="AE2438" s="39"/>
      <c r="AR2438" s="238" t="s">
        <v>382</v>
      </c>
      <c r="AT2438" s="238" t="s">
        <v>178</v>
      </c>
      <c r="AU2438" s="238" t="s">
        <v>82</v>
      </c>
      <c r="AY2438" s="18" t="s">
        <v>164</v>
      </c>
      <c r="BE2438" s="239">
        <f>IF(N2438="základní",J2438,0)</f>
        <v>0</v>
      </c>
      <c r="BF2438" s="239">
        <f>IF(N2438="snížená",J2438,0)</f>
        <v>0</v>
      </c>
      <c r="BG2438" s="239">
        <f>IF(N2438="zákl. přenesená",J2438,0)</f>
        <v>0</v>
      </c>
      <c r="BH2438" s="239">
        <f>IF(N2438="sníž. přenesená",J2438,0)</f>
        <v>0</v>
      </c>
      <c r="BI2438" s="239">
        <f>IF(N2438="nulová",J2438,0)</f>
        <v>0</v>
      </c>
      <c r="BJ2438" s="18" t="s">
        <v>80</v>
      </c>
      <c r="BK2438" s="239">
        <f>ROUND(I2438*H2438,2)</f>
        <v>0</v>
      </c>
      <c r="BL2438" s="18" t="s">
        <v>277</v>
      </c>
      <c r="BM2438" s="238" t="s">
        <v>2365</v>
      </c>
    </row>
    <row r="2439" s="2" customFormat="1">
      <c r="A2439" s="39"/>
      <c r="B2439" s="40"/>
      <c r="C2439" s="41"/>
      <c r="D2439" s="240" t="s">
        <v>173</v>
      </c>
      <c r="E2439" s="41"/>
      <c r="F2439" s="241" t="s">
        <v>2364</v>
      </c>
      <c r="G2439" s="41"/>
      <c r="H2439" s="41"/>
      <c r="I2439" s="147"/>
      <c r="J2439" s="41"/>
      <c r="K2439" s="41"/>
      <c r="L2439" s="45"/>
      <c r="M2439" s="242"/>
      <c r="N2439" s="243"/>
      <c r="O2439" s="85"/>
      <c r="P2439" s="85"/>
      <c r="Q2439" s="85"/>
      <c r="R2439" s="85"/>
      <c r="S2439" s="85"/>
      <c r="T2439" s="86"/>
      <c r="U2439" s="39"/>
      <c r="V2439" s="39"/>
      <c r="W2439" s="39"/>
      <c r="X2439" s="39"/>
      <c r="Y2439" s="39"/>
      <c r="Z2439" s="39"/>
      <c r="AA2439" s="39"/>
      <c r="AB2439" s="39"/>
      <c r="AC2439" s="39"/>
      <c r="AD2439" s="39"/>
      <c r="AE2439" s="39"/>
      <c r="AT2439" s="18" t="s">
        <v>173</v>
      </c>
      <c r="AU2439" s="18" t="s">
        <v>82</v>
      </c>
    </row>
    <row r="2440" s="2" customFormat="1" ht="16.5" customHeight="1">
      <c r="A2440" s="39"/>
      <c r="B2440" s="40"/>
      <c r="C2440" s="227" t="s">
        <v>2366</v>
      </c>
      <c r="D2440" s="227" t="s">
        <v>166</v>
      </c>
      <c r="E2440" s="228" t="s">
        <v>2367</v>
      </c>
      <c r="F2440" s="229" t="s">
        <v>2368</v>
      </c>
      <c r="G2440" s="230" t="s">
        <v>2369</v>
      </c>
      <c r="H2440" s="231">
        <v>1</v>
      </c>
      <c r="I2440" s="232"/>
      <c r="J2440" s="233">
        <f>ROUND(I2440*H2440,2)</f>
        <v>0</v>
      </c>
      <c r="K2440" s="229" t="s">
        <v>21</v>
      </c>
      <c r="L2440" s="45"/>
      <c r="M2440" s="234" t="s">
        <v>21</v>
      </c>
      <c r="N2440" s="235" t="s">
        <v>44</v>
      </c>
      <c r="O2440" s="85"/>
      <c r="P2440" s="236">
        <f>O2440*H2440</f>
        <v>0</v>
      </c>
      <c r="Q2440" s="236">
        <v>0</v>
      </c>
      <c r="R2440" s="236">
        <f>Q2440*H2440</f>
        <v>0</v>
      </c>
      <c r="S2440" s="236">
        <v>0</v>
      </c>
      <c r="T2440" s="237">
        <f>S2440*H2440</f>
        <v>0</v>
      </c>
      <c r="U2440" s="39"/>
      <c r="V2440" s="39"/>
      <c r="W2440" s="39"/>
      <c r="X2440" s="39"/>
      <c r="Y2440" s="39"/>
      <c r="Z2440" s="39"/>
      <c r="AA2440" s="39"/>
      <c r="AB2440" s="39"/>
      <c r="AC2440" s="39"/>
      <c r="AD2440" s="39"/>
      <c r="AE2440" s="39"/>
      <c r="AR2440" s="238" t="s">
        <v>277</v>
      </c>
      <c r="AT2440" s="238" t="s">
        <v>166</v>
      </c>
      <c r="AU2440" s="238" t="s">
        <v>82</v>
      </c>
      <c r="AY2440" s="18" t="s">
        <v>164</v>
      </c>
      <c r="BE2440" s="239">
        <f>IF(N2440="základní",J2440,0)</f>
        <v>0</v>
      </c>
      <c r="BF2440" s="239">
        <f>IF(N2440="snížená",J2440,0)</f>
        <v>0</v>
      </c>
      <c r="BG2440" s="239">
        <f>IF(N2440="zákl. přenesená",J2440,0)</f>
        <v>0</v>
      </c>
      <c r="BH2440" s="239">
        <f>IF(N2440="sníž. přenesená",J2440,0)</f>
        <v>0</v>
      </c>
      <c r="BI2440" s="239">
        <f>IF(N2440="nulová",J2440,0)</f>
        <v>0</v>
      </c>
      <c r="BJ2440" s="18" t="s">
        <v>80</v>
      </c>
      <c r="BK2440" s="239">
        <f>ROUND(I2440*H2440,2)</f>
        <v>0</v>
      </c>
      <c r="BL2440" s="18" t="s">
        <v>277</v>
      </c>
      <c r="BM2440" s="238" t="s">
        <v>2370</v>
      </c>
    </row>
    <row r="2441" s="2" customFormat="1">
      <c r="A2441" s="39"/>
      <c r="B2441" s="40"/>
      <c r="C2441" s="41"/>
      <c r="D2441" s="240" t="s">
        <v>173</v>
      </c>
      <c r="E2441" s="41"/>
      <c r="F2441" s="241" t="s">
        <v>2368</v>
      </c>
      <c r="G2441" s="41"/>
      <c r="H2441" s="41"/>
      <c r="I2441" s="147"/>
      <c r="J2441" s="41"/>
      <c r="K2441" s="41"/>
      <c r="L2441" s="45"/>
      <c r="M2441" s="242"/>
      <c r="N2441" s="243"/>
      <c r="O2441" s="85"/>
      <c r="P2441" s="85"/>
      <c r="Q2441" s="85"/>
      <c r="R2441" s="85"/>
      <c r="S2441" s="85"/>
      <c r="T2441" s="86"/>
      <c r="U2441" s="39"/>
      <c r="V2441" s="39"/>
      <c r="W2441" s="39"/>
      <c r="X2441" s="39"/>
      <c r="Y2441" s="39"/>
      <c r="Z2441" s="39"/>
      <c r="AA2441" s="39"/>
      <c r="AB2441" s="39"/>
      <c r="AC2441" s="39"/>
      <c r="AD2441" s="39"/>
      <c r="AE2441" s="39"/>
      <c r="AT2441" s="18" t="s">
        <v>173</v>
      </c>
      <c r="AU2441" s="18" t="s">
        <v>82</v>
      </c>
    </row>
    <row r="2442" s="2" customFormat="1" ht="16.5" customHeight="1">
      <c r="A2442" s="39"/>
      <c r="B2442" s="40"/>
      <c r="C2442" s="227" t="s">
        <v>2371</v>
      </c>
      <c r="D2442" s="227" t="s">
        <v>166</v>
      </c>
      <c r="E2442" s="228" t="s">
        <v>2372</v>
      </c>
      <c r="F2442" s="229" t="s">
        <v>2373</v>
      </c>
      <c r="G2442" s="230" t="s">
        <v>204</v>
      </c>
      <c r="H2442" s="231">
        <v>105.401</v>
      </c>
      <c r="I2442" s="232"/>
      <c r="J2442" s="233">
        <f>ROUND(I2442*H2442,2)</f>
        <v>0</v>
      </c>
      <c r="K2442" s="229" t="s">
        <v>170</v>
      </c>
      <c r="L2442" s="45"/>
      <c r="M2442" s="234" t="s">
        <v>21</v>
      </c>
      <c r="N2442" s="235" t="s">
        <v>44</v>
      </c>
      <c r="O2442" s="85"/>
      <c r="P2442" s="236">
        <f>O2442*H2442</f>
        <v>0</v>
      </c>
      <c r="Q2442" s="236">
        <v>0</v>
      </c>
      <c r="R2442" s="236">
        <f>Q2442*H2442</f>
        <v>0</v>
      </c>
      <c r="S2442" s="236">
        <v>0</v>
      </c>
      <c r="T2442" s="237">
        <f>S2442*H2442</f>
        <v>0</v>
      </c>
      <c r="U2442" s="39"/>
      <c r="V2442" s="39"/>
      <c r="W2442" s="39"/>
      <c r="X2442" s="39"/>
      <c r="Y2442" s="39"/>
      <c r="Z2442" s="39"/>
      <c r="AA2442" s="39"/>
      <c r="AB2442" s="39"/>
      <c r="AC2442" s="39"/>
      <c r="AD2442" s="39"/>
      <c r="AE2442" s="39"/>
      <c r="AR2442" s="238" t="s">
        <v>277</v>
      </c>
      <c r="AT2442" s="238" t="s">
        <v>166</v>
      </c>
      <c r="AU2442" s="238" t="s">
        <v>82</v>
      </c>
      <c r="AY2442" s="18" t="s">
        <v>164</v>
      </c>
      <c r="BE2442" s="239">
        <f>IF(N2442="základní",J2442,0)</f>
        <v>0</v>
      </c>
      <c r="BF2442" s="239">
        <f>IF(N2442="snížená",J2442,0)</f>
        <v>0</v>
      </c>
      <c r="BG2442" s="239">
        <f>IF(N2442="zákl. přenesená",J2442,0)</f>
        <v>0</v>
      </c>
      <c r="BH2442" s="239">
        <f>IF(N2442="sníž. přenesená",J2442,0)</f>
        <v>0</v>
      </c>
      <c r="BI2442" s="239">
        <f>IF(N2442="nulová",J2442,0)</f>
        <v>0</v>
      </c>
      <c r="BJ2442" s="18" t="s">
        <v>80</v>
      </c>
      <c r="BK2442" s="239">
        <f>ROUND(I2442*H2442,2)</f>
        <v>0</v>
      </c>
      <c r="BL2442" s="18" t="s">
        <v>277</v>
      </c>
      <c r="BM2442" s="238" t="s">
        <v>2374</v>
      </c>
    </row>
    <row r="2443" s="2" customFormat="1">
      <c r="A2443" s="39"/>
      <c r="B2443" s="40"/>
      <c r="C2443" s="41"/>
      <c r="D2443" s="240" t="s">
        <v>173</v>
      </c>
      <c r="E2443" s="41"/>
      <c r="F2443" s="241" t="s">
        <v>2373</v>
      </c>
      <c r="G2443" s="41"/>
      <c r="H2443" s="41"/>
      <c r="I2443" s="147"/>
      <c r="J2443" s="41"/>
      <c r="K2443" s="41"/>
      <c r="L2443" s="45"/>
      <c r="M2443" s="242"/>
      <c r="N2443" s="243"/>
      <c r="O2443" s="85"/>
      <c r="P2443" s="85"/>
      <c r="Q2443" s="85"/>
      <c r="R2443" s="85"/>
      <c r="S2443" s="85"/>
      <c r="T2443" s="86"/>
      <c r="U2443" s="39"/>
      <c r="V2443" s="39"/>
      <c r="W2443" s="39"/>
      <c r="X2443" s="39"/>
      <c r="Y2443" s="39"/>
      <c r="Z2443" s="39"/>
      <c r="AA2443" s="39"/>
      <c r="AB2443" s="39"/>
      <c r="AC2443" s="39"/>
      <c r="AD2443" s="39"/>
      <c r="AE2443" s="39"/>
      <c r="AT2443" s="18" t="s">
        <v>173</v>
      </c>
      <c r="AU2443" s="18" t="s">
        <v>82</v>
      </c>
    </row>
    <row r="2444" s="13" customFormat="1">
      <c r="A2444" s="13"/>
      <c r="B2444" s="244"/>
      <c r="C2444" s="245"/>
      <c r="D2444" s="240" t="s">
        <v>174</v>
      </c>
      <c r="E2444" s="246" t="s">
        <v>21</v>
      </c>
      <c r="F2444" s="247" t="s">
        <v>2375</v>
      </c>
      <c r="G2444" s="245"/>
      <c r="H2444" s="246" t="s">
        <v>21</v>
      </c>
      <c r="I2444" s="248"/>
      <c r="J2444" s="245"/>
      <c r="K2444" s="245"/>
      <c r="L2444" s="249"/>
      <c r="M2444" s="250"/>
      <c r="N2444" s="251"/>
      <c r="O2444" s="251"/>
      <c r="P2444" s="251"/>
      <c r="Q2444" s="251"/>
      <c r="R2444" s="251"/>
      <c r="S2444" s="251"/>
      <c r="T2444" s="252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T2444" s="253" t="s">
        <v>174</v>
      </c>
      <c r="AU2444" s="253" t="s">
        <v>82</v>
      </c>
      <c r="AV2444" s="13" t="s">
        <v>80</v>
      </c>
      <c r="AW2444" s="13" t="s">
        <v>34</v>
      </c>
      <c r="AX2444" s="13" t="s">
        <v>73</v>
      </c>
      <c r="AY2444" s="253" t="s">
        <v>164</v>
      </c>
    </row>
    <row r="2445" s="13" customFormat="1">
      <c r="A2445" s="13"/>
      <c r="B2445" s="244"/>
      <c r="C2445" s="245"/>
      <c r="D2445" s="240" t="s">
        <v>174</v>
      </c>
      <c r="E2445" s="246" t="s">
        <v>21</v>
      </c>
      <c r="F2445" s="247" t="s">
        <v>687</v>
      </c>
      <c r="G2445" s="245"/>
      <c r="H2445" s="246" t="s">
        <v>21</v>
      </c>
      <c r="I2445" s="248"/>
      <c r="J2445" s="245"/>
      <c r="K2445" s="245"/>
      <c r="L2445" s="249"/>
      <c r="M2445" s="250"/>
      <c r="N2445" s="251"/>
      <c r="O2445" s="251"/>
      <c r="P2445" s="251"/>
      <c r="Q2445" s="251"/>
      <c r="R2445" s="251"/>
      <c r="S2445" s="251"/>
      <c r="T2445" s="252"/>
      <c r="U2445" s="13"/>
      <c r="V2445" s="13"/>
      <c r="W2445" s="13"/>
      <c r="X2445" s="13"/>
      <c r="Y2445" s="13"/>
      <c r="Z2445" s="13"/>
      <c r="AA2445" s="13"/>
      <c r="AB2445" s="13"/>
      <c r="AC2445" s="13"/>
      <c r="AD2445" s="13"/>
      <c r="AE2445" s="13"/>
      <c r="AT2445" s="253" t="s">
        <v>174</v>
      </c>
      <c r="AU2445" s="253" t="s">
        <v>82</v>
      </c>
      <c r="AV2445" s="13" t="s">
        <v>80</v>
      </c>
      <c r="AW2445" s="13" t="s">
        <v>34</v>
      </c>
      <c r="AX2445" s="13" t="s">
        <v>73</v>
      </c>
      <c r="AY2445" s="253" t="s">
        <v>164</v>
      </c>
    </row>
    <row r="2446" s="13" customFormat="1">
      <c r="A2446" s="13"/>
      <c r="B2446" s="244"/>
      <c r="C2446" s="245"/>
      <c r="D2446" s="240" t="s">
        <v>174</v>
      </c>
      <c r="E2446" s="246" t="s">
        <v>21</v>
      </c>
      <c r="F2446" s="247" t="s">
        <v>220</v>
      </c>
      <c r="G2446" s="245"/>
      <c r="H2446" s="246" t="s">
        <v>21</v>
      </c>
      <c r="I2446" s="248"/>
      <c r="J2446" s="245"/>
      <c r="K2446" s="245"/>
      <c r="L2446" s="249"/>
      <c r="M2446" s="250"/>
      <c r="N2446" s="251"/>
      <c r="O2446" s="251"/>
      <c r="P2446" s="251"/>
      <c r="Q2446" s="251"/>
      <c r="R2446" s="251"/>
      <c r="S2446" s="251"/>
      <c r="T2446" s="252"/>
      <c r="U2446" s="13"/>
      <c r="V2446" s="13"/>
      <c r="W2446" s="13"/>
      <c r="X2446" s="13"/>
      <c r="Y2446" s="13"/>
      <c r="Z2446" s="13"/>
      <c r="AA2446" s="13"/>
      <c r="AB2446" s="13"/>
      <c r="AC2446" s="13"/>
      <c r="AD2446" s="13"/>
      <c r="AE2446" s="13"/>
      <c r="AT2446" s="253" t="s">
        <v>174</v>
      </c>
      <c r="AU2446" s="253" t="s">
        <v>82</v>
      </c>
      <c r="AV2446" s="13" t="s">
        <v>80</v>
      </c>
      <c r="AW2446" s="13" t="s">
        <v>34</v>
      </c>
      <c r="AX2446" s="13" t="s">
        <v>73</v>
      </c>
      <c r="AY2446" s="253" t="s">
        <v>164</v>
      </c>
    </row>
    <row r="2447" s="13" customFormat="1">
      <c r="A2447" s="13"/>
      <c r="B2447" s="244"/>
      <c r="C2447" s="245"/>
      <c r="D2447" s="240" t="s">
        <v>174</v>
      </c>
      <c r="E2447" s="246" t="s">
        <v>21</v>
      </c>
      <c r="F2447" s="247" t="s">
        <v>649</v>
      </c>
      <c r="G2447" s="245"/>
      <c r="H2447" s="246" t="s">
        <v>21</v>
      </c>
      <c r="I2447" s="248"/>
      <c r="J2447" s="245"/>
      <c r="K2447" s="245"/>
      <c r="L2447" s="249"/>
      <c r="M2447" s="250"/>
      <c r="N2447" s="251"/>
      <c r="O2447" s="251"/>
      <c r="P2447" s="251"/>
      <c r="Q2447" s="251"/>
      <c r="R2447" s="251"/>
      <c r="S2447" s="251"/>
      <c r="T2447" s="252"/>
      <c r="U2447" s="13"/>
      <c r="V2447" s="13"/>
      <c r="W2447" s="13"/>
      <c r="X2447" s="13"/>
      <c r="Y2447" s="13"/>
      <c r="Z2447" s="13"/>
      <c r="AA2447" s="13"/>
      <c r="AB2447" s="13"/>
      <c r="AC2447" s="13"/>
      <c r="AD2447" s="13"/>
      <c r="AE2447" s="13"/>
      <c r="AT2447" s="253" t="s">
        <v>174</v>
      </c>
      <c r="AU2447" s="253" t="s">
        <v>82</v>
      </c>
      <c r="AV2447" s="13" t="s">
        <v>80</v>
      </c>
      <c r="AW2447" s="13" t="s">
        <v>34</v>
      </c>
      <c r="AX2447" s="13" t="s">
        <v>73</v>
      </c>
      <c r="AY2447" s="253" t="s">
        <v>164</v>
      </c>
    </row>
    <row r="2448" s="14" customFormat="1">
      <c r="A2448" s="14"/>
      <c r="B2448" s="254"/>
      <c r="C2448" s="255"/>
      <c r="D2448" s="240" t="s">
        <v>174</v>
      </c>
      <c r="E2448" s="256" t="s">
        <v>21</v>
      </c>
      <c r="F2448" s="257" t="s">
        <v>688</v>
      </c>
      <c r="G2448" s="255"/>
      <c r="H2448" s="258">
        <v>19</v>
      </c>
      <c r="I2448" s="259"/>
      <c r="J2448" s="255"/>
      <c r="K2448" s="255"/>
      <c r="L2448" s="260"/>
      <c r="M2448" s="261"/>
      <c r="N2448" s="262"/>
      <c r="O2448" s="262"/>
      <c r="P2448" s="262"/>
      <c r="Q2448" s="262"/>
      <c r="R2448" s="262"/>
      <c r="S2448" s="262"/>
      <c r="T2448" s="263"/>
      <c r="U2448" s="14"/>
      <c r="V2448" s="14"/>
      <c r="W2448" s="14"/>
      <c r="X2448" s="14"/>
      <c r="Y2448" s="14"/>
      <c r="Z2448" s="14"/>
      <c r="AA2448" s="14"/>
      <c r="AB2448" s="14"/>
      <c r="AC2448" s="14"/>
      <c r="AD2448" s="14"/>
      <c r="AE2448" s="14"/>
      <c r="AT2448" s="264" t="s">
        <v>174</v>
      </c>
      <c r="AU2448" s="264" t="s">
        <v>82</v>
      </c>
      <c r="AV2448" s="14" t="s">
        <v>82</v>
      </c>
      <c r="AW2448" s="14" t="s">
        <v>34</v>
      </c>
      <c r="AX2448" s="14" t="s">
        <v>73</v>
      </c>
      <c r="AY2448" s="264" t="s">
        <v>164</v>
      </c>
    </row>
    <row r="2449" s="13" customFormat="1">
      <c r="A2449" s="13"/>
      <c r="B2449" s="244"/>
      <c r="C2449" s="245"/>
      <c r="D2449" s="240" t="s">
        <v>174</v>
      </c>
      <c r="E2449" s="246" t="s">
        <v>21</v>
      </c>
      <c r="F2449" s="247" t="s">
        <v>651</v>
      </c>
      <c r="G2449" s="245"/>
      <c r="H2449" s="246" t="s">
        <v>21</v>
      </c>
      <c r="I2449" s="248"/>
      <c r="J2449" s="245"/>
      <c r="K2449" s="245"/>
      <c r="L2449" s="249"/>
      <c r="M2449" s="250"/>
      <c r="N2449" s="251"/>
      <c r="O2449" s="251"/>
      <c r="P2449" s="251"/>
      <c r="Q2449" s="251"/>
      <c r="R2449" s="251"/>
      <c r="S2449" s="251"/>
      <c r="T2449" s="252"/>
      <c r="U2449" s="13"/>
      <c r="V2449" s="13"/>
      <c r="W2449" s="13"/>
      <c r="X2449" s="13"/>
      <c r="Y2449" s="13"/>
      <c r="Z2449" s="13"/>
      <c r="AA2449" s="13"/>
      <c r="AB2449" s="13"/>
      <c r="AC2449" s="13"/>
      <c r="AD2449" s="13"/>
      <c r="AE2449" s="13"/>
      <c r="AT2449" s="253" t="s">
        <v>174</v>
      </c>
      <c r="AU2449" s="253" t="s">
        <v>82</v>
      </c>
      <c r="AV2449" s="13" t="s">
        <v>80</v>
      </c>
      <c r="AW2449" s="13" t="s">
        <v>34</v>
      </c>
      <c r="AX2449" s="13" t="s">
        <v>73</v>
      </c>
      <c r="AY2449" s="253" t="s">
        <v>164</v>
      </c>
    </row>
    <row r="2450" s="14" customFormat="1">
      <c r="A2450" s="14"/>
      <c r="B2450" s="254"/>
      <c r="C2450" s="255"/>
      <c r="D2450" s="240" t="s">
        <v>174</v>
      </c>
      <c r="E2450" s="256" t="s">
        <v>21</v>
      </c>
      <c r="F2450" s="257" t="s">
        <v>689</v>
      </c>
      <c r="G2450" s="255"/>
      <c r="H2450" s="258">
        <v>20.699999999999999</v>
      </c>
      <c r="I2450" s="259"/>
      <c r="J2450" s="255"/>
      <c r="K2450" s="255"/>
      <c r="L2450" s="260"/>
      <c r="M2450" s="261"/>
      <c r="N2450" s="262"/>
      <c r="O2450" s="262"/>
      <c r="P2450" s="262"/>
      <c r="Q2450" s="262"/>
      <c r="R2450" s="262"/>
      <c r="S2450" s="262"/>
      <c r="T2450" s="263"/>
      <c r="U2450" s="14"/>
      <c r="V2450" s="14"/>
      <c r="W2450" s="14"/>
      <c r="X2450" s="14"/>
      <c r="Y2450" s="14"/>
      <c r="Z2450" s="14"/>
      <c r="AA2450" s="14"/>
      <c r="AB2450" s="14"/>
      <c r="AC2450" s="14"/>
      <c r="AD2450" s="14"/>
      <c r="AE2450" s="14"/>
      <c r="AT2450" s="264" t="s">
        <v>174</v>
      </c>
      <c r="AU2450" s="264" t="s">
        <v>82</v>
      </c>
      <c r="AV2450" s="14" t="s">
        <v>82</v>
      </c>
      <c r="AW2450" s="14" t="s">
        <v>34</v>
      </c>
      <c r="AX2450" s="14" t="s">
        <v>73</v>
      </c>
      <c r="AY2450" s="264" t="s">
        <v>164</v>
      </c>
    </row>
    <row r="2451" s="14" customFormat="1">
      <c r="A2451" s="14"/>
      <c r="B2451" s="254"/>
      <c r="C2451" s="255"/>
      <c r="D2451" s="240" t="s">
        <v>174</v>
      </c>
      <c r="E2451" s="256" t="s">
        <v>21</v>
      </c>
      <c r="F2451" s="257" t="s">
        <v>690</v>
      </c>
      <c r="G2451" s="255"/>
      <c r="H2451" s="258">
        <v>5.5250000000000004</v>
      </c>
      <c r="I2451" s="259"/>
      <c r="J2451" s="255"/>
      <c r="K2451" s="255"/>
      <c r="L2451" s="260"/>
      <c r="M2451" s="261"/>
      <c r="N2451" s="262"/>
      <c r="O2451" s="262"/>
      <c r="P2451" s="262"/>
      <c r="Q2451" s="262"/>
      <c r="R2451" s="262"/>
      <c r="S2451" s="262"/>
      <c r="T2451" s="263"/>
      <c r="U2451" s="14"/>
      <c r="V2451" s="14"/>
      <c r="W2451" s="14"/>
      <c r="X2451" s="14"/>
      <c r="Y2451" s="14"/>
      <c r="Z2451" s="14"/>
      <c r="AA2451" s="14"/>
      <c r="AB2451" s="14"/>
      <c r="AC2451" s="14"/>
      <c r="AD2451" s="14"/>
      <c r="AE2451" s="14"/>
      <c r="AT2451" s="264" t="s">
        <v>174</v>
      </c>
      <c r="AU2451" s="264" t="s">
        <v>82</v>
      </c>
      <c r="AV2451" s="14" t="s">
        <v>82</v>
      </c>
      <c r="AW2451" s="14" t="s">
        <v>34</v>
      </c>
      <c r="AX2451" s="14" t="s">
        <v>73</v>
      </c>
      <c r="AY2451" s="264" t="s">
        <v>164</v>
      </c>
    </row>
    <row r="2452" s="13" customFormat="1">
      <c r="A2452" s="13"/>
      <c r="B2452" s="244"/>
      <c r="C2452" s="245"/>
      <c r="D2452" s="240" t="s">
        <v>174</v>
      </c>
      <c r="E2452" s="246" t="s">
        <v>21</v>
      </c>
      <c r="F2452" s="247" t="s">
        <v>653</v>
      </c>
      <c r="G2452" s="245"/>
      <c r="H2452" s="246" t="s">
        <v>21</v>
      </c>
      <c r="I2452" s="248"/>
      <c r="J2452" s="245"/>
      <c r="K2452" s="245"/>
      <c r="L2452" s="249"/>
      <c r="M2452" s="250"/>
      <c r="N2452" s="251"/>
      <c r="O2452" s="251"/>
      <c r="P2452" s="251"/>
      <c r="Q2452" s="251"/>
      <c r="R2452" s="251"/>
      <c r="S2452" s="251"/>
      <c r="T2452" s="252"/>
      <c r="U2452" s="13"/>
      <c r="V2452" s="13"/>
      <c r="W2452" s="13"/>
      <c r="X2452" s="13"/>
      <c r="Y2452" s="13"/>
      <c r="Z2452" s="13"/>
      <c r="AA2452" s="13"/>
      <c r="AB2452" s="13"/>
      <c r="AC2452" s="13"/>
      <c r="AD2452" s="13"/>
      <c r="AE2452" s="13"/>
      <c r="AT2452" s="253" t="s">
        <v>174</v>
      </c>
      <c r="AU2452" s="253" t="s">
        <v>82</v>
      </c>
      <c r="AV2452" s="13" t="s">
        <v>80</v>
      </c>
      <c r="AW2452" s="13" t="s">
        <v>34</v>
      </c>
      <c r="AX2452" s="13" t="s">
        <v>73</v>
      </c>
      <c r="AY2452" s="253" t="s">
        <v>164</v>
      </c>
    </row>
    <row r="2453" s="14" customFormat="1">
      <c r="A2453" s="14"/>
      <c r="B2453" s="254"/>
      <c r="C2453" s="255"/>
      <c r="D2453" s="240" t="s">
        <v>174</v>
      </c>
      <c r="E2453" s="256" t="s">
        <v>21</v>
      </c>
      <c r="F2453" s="257" t="s">
        <v>691</v>
      </c>
      <c r="G2453" s="255"/>
      <c r="H2453" s="258">
        <v>11.15</v>
      </c>
      <c r="I2453" s="259"/>
      <c r="J2453" s="255"/>
      <c r="K2453" s="255"/>
      <c r="L2453" s="260"/>
      <c r="M2453" s="261"/>
      <c r="N2453" s="262"/>
      <c r="O2453" s="262"/>
      <c r="P2453" s="262"/>
      <c r="Q2453" s="262"/>
      <c r="R2453" s="262"/>
      <c r="S2453" s="262"/>
      <c r="T2453" s="263"/>
      <c r="U2453" s="14"/>
      <c r="V2453" s="14"/>
      <c r="W2453" s="14"/>
      <c r="X2453" s="14"/>
      <c r="Y2453" s="14"/>
      <c r="Z2453" s="14"/>
      <c r="AA2453" s="14"/>
      <c r="AB2453" s="14"/>
      <c r="AC2453" s="14"/>
      <c r="AD2453" s="14"/>
      <c r="AE2453" s="14"/>
      <c r="AT2453" s="264" t="s">
        <v>174</v>
      </c>
      <c r="AU2453" s="264" t="s">
        <v>82</v>
      </c>
      <c r="AV2453" s="14" t="s">
        <v>82</v>
      </c>
      <c r="AW2453" s="14" t="s">
        <v>34</v>
      </c>
      <c r="AX2453" s="14" t="s">
        <v>73</v>
      </c>
      <c r="AY2453" s="264" t="s">
        <v>164</v>
      </c>
    </row>
    <row r="2454" s="14" customFormat="1">
      <c r="A2454" s="14"/>
      <c r="B2454" s="254"/>
      <c r="C2454" s="255"/>
      <c r="D2454" s="240" t="s">
        <v>174</v>
      </c>
      <c r="E2454" s="256" t="s">
        <v>21</v>
      </c>
      <c r="F2454" s="257" t="s">
        <v>692</v>
      </c>
      <c r="G2454" s="255"/>
      <c r="H2454" s="258">
        <v>18.937999999999999</v>
      </c>
      <c r="I2454" s="259"/>
      <c r="J2454" s="255"/>
      <c r="K2454" s="255"/>
      <c r="L2454" s="260"/>
      <c r="M2454" s="261"/>
      <c r="N2454" s="262"/>
      <c r="O2454" s="262"/>
      <c r="P2454" s="262"/>
      <c r="Q2454" s="262"/>
      <c r="R2454" s="262"/>
      <c r="S2454" s="262"/>
      <c r="T2454" s="263"/>
      <c r="U2454" s="14"/>
      <c r="V2454" s="14"/>
      <c r="W2454" s="14"/>
      <c r="X2454" s="14"/>
      <c r="Y2454" s="14"/>
      <c r="Z2454" s="14"/>
      <c r="AA2454" s="14"/>
      <c r="AB2454" s="14"/>
      <c r="AC2454" s="14"/>
      <c r="AD2454" s="14"/>
      <c r="AE2454" s="14"/>
      <c r="AT2454" s="264" t="s">
        <v>174</v>
      </c>
      <c r="AU2454" s="264" t="s">
        <v>82</v>
      </c>
      <c r="AV2454" s="14" t="s">
        <v>82</v>
      </c>
      <c r="AW2454" s="14" t="s">
        <v>34</v>
      </c>
      <c r="AX2454" s="14" t="s">
        <v>73</v>
      </c>
      <c r="AY2454" s="264" t="s">
        <v>164</v>
      </c>
    </row>
    <row r="2455" s="13" customFormat="1">
      <c r="A2455" s="13"/>
      <c r="B2455" s="244"/>
      <c r="C2455" s="245"/>
      <c r="D2455" s="240" t="s">
        <v>174</v>
      </c>
      <c r="E2455" s="246" t="s">
        <v>21</v>
      </c>
      <c r="F2455" s="247" t="s">
        <v>655</v>
      </c>
      <c r="G2455" s="245"/>
      <c r="H2455" s="246" t="s">
        <v>21</v>
      </c>
      <c r="I2455" s="248"/>
      <c r="J2455" s="245"/>
      <c r="K2455" s="245"/>
      <c r="L2455" s="249"/>
      <c r="M2455" s="250"/>
      <c r="N2455" s="251"/>
      <c r="O2455" s="251"/>
      <c r="P2455" s="251"/>
      <c r="Q2455" s="251"/>
      <c r="R2455" s="251"/>
      <c r="S2455" s="251"/>
      <c r="T2455" s="252"/>
      <c r="U2455" s="13"/>
      <c r="V2455" s="13"/>
      <c r="W2455" s="13"/>
      <c r="X2455" s="13"/>
      <c r="Y2455" s="13"/>
      <c r="Z2455" s="13"/>
      <c r="AA2455" s="13"/>
      <c r="AB2455" s="13"/>
      <c r="AC2455" s="13"/>
      <c r="AD2455" s="13"/>
      <c r="AE2455" s="13"/>
      <c r="AT2455" s="253" t="s">
        <v>174</v>
      </c>
      <c r="AU2455" s="253" t="s">
        <v>82</v>
      </c>
      <c r="AV2455" s="13" t="s">
        <v>80</v>
      </c>
      <c r="AW2455" s="13" t="s">
        <v>34</v>
      </c>
      <c r="AX2455" s="13" t="s">
        <v>73</v>
      </c>
      <c r="AY2455" s="253" t="s">
        <v>164</v>
      </c>
    </row>
    <row r="2456" s="14" customFormat="1">
      <c r="A2456" s="14"/>
      <c r="B2456" s="254"/>
      <c r="C2456" s="255"/>
      <c r="D2456" s="240" t="s">
        <v>174</v>
      </c>
      <c r="E2456" s="256" t="s">
        <v>21</v>
      </c>
      <c r="F2456" s="257" t="s">
        <v>691</v>
      </c>
      <c r="G2456" s="255"/>
      <c r="H2456" s="258">
        <v>11.15</v>
      </c>
      <c r="I2456" s="259"/>
      <c r="J2456" s="255"/>
      <c r="K2456" s="255"/>
      <c r="L2456" s="260"/>
      <c r="M2456" s="261"/>
      <c r="N2456" s="262"/>
      <c r="O2456" s="262"/>
      <c r="P2456" s="262"/>
      <c r="Q2456" s="262"/>
      <c r="R2456" s="262"/>
      <c r="S2456" s="262"/>
      <c r="T2456" s="263"/>
      <c r="U2456" s="14"/>
      <c r="V2456" s="14"/>
      <c r="W2456" s="14"/>
      <c r="X2456" s="14"/>
      <c r="Y2456" s="14"/>
      <c r="Z2456" s="14"/>
      <c r="AA2456" s="14"/>
      <c r="AB2456" s="14"/>
      <c r="AC2456" s="14"/>
      <c r="AD2456" s="14"/>
      <c r="AE2456" s="14"/>
      <c r="AT2456" s="264" t="s">
        <v>174</v>
      </c>
      <c r="AU2456" s="264" t="s">
        <v>82</v>
      </c>
      <c r="AV2456" s="14" t="s">
        <v>82</v>
      </c>
      <c r="AW2456" s="14" t="s">
        <v>34</v>
      </c>
      <c r="AX2456" s="14" t="s">
        <v>73</v>
      </c>
      <c r="AY2456" s="264" t="s">
        <v>164</v>
      </c>
    </row>
    <row r="2457" s="14" customFormat="1">
      <c r="A2457" s="14"/>
      <c r="B2457" s="254"/>
      <c r="C2457" s="255"/>
      <c r="D2457" s="240" t="s">
        <v>174</v>
      </c>
      <c r="E2457" s="256" t="s">
        <v>21</v>
      </c>
      <c r="F2457" s="257" t="s">
        <v>692</v>
      </c>
      <c r="G2457" s="255"/>
      <c r="H2457" s="258">
        <v>18.937999999999999</v>
      </c>
      <c r="I2457" s="259"/>
      <c r="J2457" s="255"/>
      <c r="K2457" s="255"/>
      <c r="L2457" s="260"/>
      <c r="M2457" s="261"/>
      <c r="N2457" s="262"/>
      <c r="O2457" s="262"/>
      <c r="P2457" s="262"/>
      <c r="Q2457" s="262"/>
      <c r="R2457" s="262"/>
      <c r="S2457" s="262"/>
      <c r="T2457" s="263"/>
      <c r="U2457" s="14"/>
      <c r="V2457" s="14"/>
      <c r="W2457" s="14"/>
      <c r="X2457" s="14"/>
      <c r="Y2457" s="14"/>
      <c r="Z2457" s="14"/>
      <c r="AA2457" s="14"/>
      <c r="AB2457" s="14"/>
      <c r="AC2457" s="14"/>
      <c r="AD2457" s="14"/>
      <c r="AE2457" s="14"/>
      <c r="AT2457" s="264" t="s">
        <v>174</v>
      </c>
      <c r="AU2457" s="264" t="s">
        <v>82</v>
      </c>
      <c r="AV2457" s="14" t="s">
        <v>82</v>
      </c>
      <c r="AW2457" s="14" t="s">
        <v>34</v>
      </c>
      <c r="AX2457" s="14" t="s">
        <v>73</v>
      </c>
      <c r="AY2457" s="264" t="s">
        <v>164</v>
      </c>
    </row>
    <row r="2458" s="15" customFormat="1">
      <c r="A2458" s="15"/>
      <c r="B2458" s="276"/>
      <c r="C2458" s="277"/>
      <c r="D2458" s="240" t="s">
        <v>174</v>
      </c>
      <c r="E2458" s="278" t="s">
        <v>21</v>
      </c>
      <c r="F2458" s="279" t="s">
        <v>225</v>
      </c>
      <c r="G2458" s="277"/>
      <c r="H2458" s="280">
        <v>105.401</v>
      </c>
      <c r="I2458" s="281"/>
      <c r="J2458" s="277"/>
      <c r="K2458" s="277"/>
      <c r="L2458" s="282"/>
      <c r="M2458" s="283"/>
      <c r="N2458" s="284"/>
      <c r="O2458" s="284"/>
      <c r="P2458" s="284"/>
      <c r="Q2458" s="284"/>
      <c r="R2458" s="284"/>
      <c r="S2458" s="284"/>
      <c r="T2458" s="285"/>
      <c r="U2458" s="15"/>
      <c r="V2458" s="15"/>
      <c r="W2458" s="15"/>
      <c r="X2458" s="15"/>
      <c r="Y2458" s="15"/>
      <c r="Z2458" s="15"/>
      <c r="AA2458" s="15"/>
      <c r="AB2458" s="15"/>
      <c r="AC2458" s="15"/>
      <c r="AD2458" s="15"/>
      <c r="AE2458" s="15"/>
      <c r="AT2458" s="286" t="s">
        <v>174</v>
      </c>
      <c r="AU2458" s="286" t="s">
        <v>82</v>
      </c>
      <c r="AV2458" s="15" t="s">
        <v>171</v>
      </c>
      <c r="AW2458" s="15" t="s">
        <v>34</v>
      </c>
      <c r="AX2458" s="15" t="s">
        <v>80</v>
      </c>
      <c r="AY2458" s="286" t="s">
        <v>164</v>
      </c>
    </row>
    <row r="2459" s="2" customFormat="1" ht="16.5" customHeight="1">
      <c r="A2459" s="39"/>
      <c r="B2459" s="40"/>
      <c r="C2459" s="265" t="s">
        <v>2376</v>
      </c>
      <c r="D2459" s="265" t="s">
        <v>178</v>
      </c>
      <c r="E2459" s="266" t="s">
        <v>2377</v>
      </c>
      <c r="F2459" s="267" t="s">
        <v>2378</v>
      </c>
      <c r="G2459" s="268" t="s">
        <v>204</v>
      </c>
      <c r="H2459" s="269">
        <v>126.125</v>
      </c>
      <c r="I2459" s="270"/>
      <c r="J2459" s="271">
        <f>ROUND(I2459*H2459,2)</f>
        <v>0</v>
      </c>
      <c r="K2459" s="267" t="s">
        <v>170</v>
      </c>
      <c r="L2459" s="272"/>
      <c r="M2459" s="273" t="s">
        <v>21</v>
      </c>
      <c r="N2459" s="274" t="s">
        <v>44</v>
      </c>
      <c r="O2459" s="85"/>
      <c r="P2459" s="236">
        <f>O2459*H2459</f>
        <v>0</v>
      </c>
      <c r="Q2459" s="236">
        <v>0.0093100000000000006</v>
      </c>
      <c r="R2459" s="236">
        <f>Q2459*H2459</f>
        <v>1.1742237500000001</v>
      </c>
      <c r="S2459" s="236">
        <v>0</v>
      </c>
      <c r="T2459" s="237">
        <f>S2459*H2459</f>
        <v>0</v>
      </c>
      <c r="U2459" s="39"/>
      <c r="V2459" s="39"/>
      <c r="W2459" s="39"/>
      <c r="X2459" s="39"/>
      <c r="Y2459" s="39"/>
      <c r="Z2459" s="39"/>
      <c r="AA2459" s="39"/>
      <c r="AB2459" s="39"/>
      <c r="AC2459" s="39"/>
      <c r="AD2459" s="39"/>
      <c r="AE2459" s="39"/>
      <c r="AR2459" s="238" t="s">
        <v>382</v>
      </c>
      <c r="AT2459" s="238" t="s">
        <v>178</v>
      </c>
      <c r="AU2459" s="238" t="s">
        <v>82</v>
      </c>
      <c r="AY2459" s="18" t="s">
        <v>164</v>
      </c>
      <c r="BE2459" s="239">
        <f>IF(N2459="základní",J2459,0)</f>
        <v>0</v>
      </c>
      <c r="BF2459" s="239">
        <f>IF(N2459="snížená",J2459,0)</f>
        <v>0</v>
      </c>
      <c r="BG2459" s="239">
        <f>IF(N2459="zákl. přenesená",J2459,0)</f>
        <v>0</v>
      </c>
      <c r="BH2459" s="239">
        <f>IF(N2459="sníž. přenesená",J2459,0)</f>
        <v>0</v>
      </c>
      <c r="BI2459" s="239">
        <f>IF(N2459="nulová",J2459,0)</f>
        <v>0</v>
      </c>
      <c r="BJ2459" s="18" t="s">
        <v>80</v>
      </c>
      <c r="BK2459" s="239">
        <f>ROUND(I2459*H2459,2)</f>
        <v>0</v>
      </c>
      <c r="BL2459" s="18" t="s">
        <v>277</v>
      </c>
      <c r="BM2459" s="238" t="s">
        <v>2379</v>
      </c>
    </row>
    <row r="2460" s="2" customFormat="1">
      <c r="A2460" s="39"/>
      <c r="B2460" s="40"/>
      <c r="C2460" s="41"/>
      <c r="D2460" s="240" t="s">
        <v>173</v>
      </c>
      <c r="E2460" s="41"/>
      <c r="F2460" s="241" t="s">
        <v>2378</v>
      </c>
      <c r="G2460" s="41"/>
      <c r="H2460" s="41"/>
      <c r="I2460" s="147"/>
      <c r="J2460" s="41"/>
      <c r="K2460" s="41"/>
      <c r="L2460" s="45"/>
      <c r="M2460" s="242"/>
      <c r="N2460" s="243"/>
      <c r="O2460" s="85"/>
      <c r="P2460" s="85"/>
      <c r="Q2460" s="85"/>
      <c r="R2460" s="85"/>
      <c r="S2460" s="85"/>
      <c r="T2460" s="86"/>
      <c r="U2460" s="39"/>
      <c r="V2460" s="39"/>
      <c r="W2460" s="39"/>
      <c r="X2460" s="39"/>
      <c r="Y2460" s="39"/>
      <c r="Z2460" s="39"/>
      <c r="AA2460" s="39"/>
      <c r="AB2460" s="39"/>
      <c r="AC2460" s="39"/>
      <c r="AD2460" s="39"/>
      <c r="AE2460" s="39"/>
      <c r="AT2460" s="18" t="s">
        <v>173</v>
      </c>
      <c r="AU2460" s="18" t="s">
        <v>82</v>
      </c>
    </row>
    <row r="2461" s="14" customFormat="1">
      <c r="A2461" s="14"/>
      <c r="B2461" s="254"/>
      <c r="C2461" s="255"/>
      <c r="D2461" s="240" t="s">
        <v>174</v>
      </c>
      <c r="E2461" s="256" t="s">
        <v>21</v>
      </c>
      <c r="F2461" s="257" t="s">
        <v>2380</v>
      </c>
      <c r="G2461" s="255"/>
      <c r="H2461" s="258">
        <v>105.104</v>
      </c>
      <c r="I2461" s="259"/>
      <c r="J2461" s="255"/>
      <c r="K2461" s="255"/>
      <c r="L2461" s="260"/>
      <c r="M2461" s="261"/>
      <c r="N2461" s="262"/>
      <c r="O2461" s="262"/>
      <c r="P2461" s="262"/>
      <c r="Q2461" s="262"/>
      <c r="R2461" s="262"/>
      <c r="S2461" s="262"/>
      <c r="T2461" s="263"/>
      <c r="U2461" s="14"/>
      <c r="V2461" s="14"/>
      <c r="W2461" s="14"/>
      <c r="X2461" s="14"/>
      <c r="Y2461" s="14"/>
      <c r="Z2461" s="14"/>
      <c r="AA2461" s="14"/>
      <c r="AB2461" s="14"/>
      <c r="AC2461" s="14"/>
      <c r="AD2461" s="14"/>
      <c r="AE2461" s="14"/>
      <c r="AT2461" s="264" t="s">
        <v>174</v>
      </c>
      <c r="AU2461" s="264" t="s">
        <v>82</v>
      </c>
      <c r="AV2461" s="14" t="s">
        <v>82</v>
      </c>
      <c r="AW2461" s="14" t="s">
        <v>34</v>
      </c>
      <c r="AX2461" s="14" t="s">
        <v>73</v>
      </c>
      <c r="AY2461" s="264" t="s">
        <v>164</v>
      </c>
    </row>
    <row r="2462" s="14" customFormat="1">
      <c r="A2462" s="14"/>
      <c r="B2462" s="254"/>
      <c r="C2462" s="255"/>
      <c r="D2462" s="240" t="s">
        <v>174</v>
      </c>
      <c r="E2462" s="256" t="s">
        <v>21</v>
      </c>
      <c r="F2462" s="257" t="s">
        <v>2381</v>
      </c>
      <c r="G2462" s="255"/>
      <c r="H2462" s="258">
        <v>126.125</v>
      </c>
      <c r="I2462" s="259"/>
      <c r="J2462" s="255"/>
      <c r="K2462" s="255"/>
      <c r="L2462" s="260"/>
      <c r="M2462" s="261"/>
      <c r="N2462" s="262"/>
      <c r="O2462" s="262"/>
      <c r="P2462" s="262"/>
      <c r="Q2462" s="262"/>
      <c r="R2462" s="262"/>
      <c r="S2462" s="262"/>
      <c r="T2462" s="263"/>
      <c r="U2462" s="14"/>
      <c r="V2462" s="14"/>
      <c r="W2462" s="14"/>
      <c r="X2462" s="14"/>
      <c r="Y2462" s="14"/>
      <c r="Z2462" s="14"/>
      <c r="AA2462" s="14"/>
      <c r="AB2462" s="14"/>
      <c r="AC2462" s="14"/>
      <c r="AD2462" s="14"/>
      <c r="AE2462" s="14"/>
      <c r="AT2462" s="264" t="s">
        <v>174</v>
      </c>
      <c r="AU2462" s="264" t="s">
        <v>82</v>
      </c>
      <c r="AV2462" s="14" t="s">
        <v>82</v>
      </c>
      <c r="AW2462" s="14" t="s">
        <v>34</v>
      </c>
      <c r="AX2462" s="14" t="s">
        <v>80</v>
      </c>
      <c r="AY2462" s="264" t="s">
        <v>164</v>
      </c>
    </row>
    <row r="2463" s="2" customFormat="1" ht="16.5" customHeight="1">
      <c r="A2463" s="39"/>
      <c r="B2463" s="40"/>
      <c r="C2463" s="227" t="s">
        <v>2382</v>
      </c>
      <c r="D2463" s="227" t="s">
        <v>166</v>
      </c>
      <c r="E2463" s="228" t="s">
        <v>2383</v>
      </c>
      <c r="F2463" s="229" t="s">
        <v>2384</v>
      </c>
      <c r="G2463" s="230" t="s">
        <v>253</v>
      </c>
      <c r="H2463" s="231">
        <v>210.80199999999999</v>
      </c>
      <c r="I2463" s="232"/>
      <c r="J2463" s="233">
        <f>ROUND(I2463*H2463,2)</f>
        <v>0</v>
      </c>
      <c r="K2463" s="229" t="s">
        <v>170</v>
      </c>
      <c r="L2463" s="45"/>
      <c r="M2463" s="234" t="s">
        <v>21</v>
      </c>
      <c r="N2463" s="235" t="s">
        <v>44</v>
      </c>
      <c r="O2463" s="85"/>
      <c r="P2463" s="236">
        <f>O2463*H2463</f>
        <v>0</v>
      </c>
      <c r="Q2463" s="236">
        <v>0</v>
      </c>
      <c r="R2463" s="236">
        <f>Q2463*H2463</f>
        <v>0</v>
      </c>
      <c r="S2463" s="236">
        <v>0</v>
      </c>
      <c r="T2463" s="237">
        <f>S2463*H2463</f>
        <v>0</v>
      </c>
      <c r="U2463" s="39"/>
      <c r="V2463" s="39"/>
      <c r="W2463" s="39"/>
      <c r="X2463" s="39"/>
      <c r="Y2463" s="39"/>
      <c r="Z2463" s="39"/>
      <c r="AA2463" s="39"/>
      <c r="AB2463" s="39"/>
      <c r="AC2463" s="39"/>
      <c r="AD2463" s="39"/>
      <c r="AE2463" s="39"/>
      <c r="AR2463" s="238" t="s">
        <v>277</v>
      </c>
      <c r="AT2463" s="238" t="s">
        <v>166</v>
      </c>
      <c r="AU2463" s="238" t="s">
        <v>82</v>
      </c>
      <c r="AY2463" s="18" t="s">
        <v>164</v>
      </c>
      <c r="BE2463" s="239">
        <f>IF(N2463="základní",J2463,0)</f>
        <v>0</v>
      </c>
      <c r="BF2463" s="239">
        <f>IF(N2463="snížená",J2463,0)</f>
        <v>0</v>
      </c>
      <c r="BG2463" s="239">
        <f>IF(N2463="zákl. přenesená",J2463,0)</f>
        <v>0</v>
      </c>
      <c r="BH2463" s="239">
        <f>IF(N2463="sníž. přenesená",J2463,0)</f>
        <v>0</v>
      </c>
      <c r="BI2463" s="239">
        <f>IF(N2463="nulová",J2463,0)</f>
        <v>0</v>
      </c>
      <c r="BJ2463" s="18" t="s">
        <v>80</v>
      </c>
      <c r="BK2463" s="239">
        <f>ROUND(I2463*H2463,2)</f>
        <v>0</v>
      </c>
      <c r="BL2463" s="18" t="s">
        <v>277</v>
      </c>
      <c r="BM2463" s="238" t="s">
        <v>2385</v>
      </c>
    </row>
    <row r="2464" s="2" customFormat="1">
      <c r="A2464" s="39"/>
      <c r="B2464" s="40"/>
      <c r="C2464" s="41"/>
      <c r="D2464" s="240" t="s">
        <v>173</v>
      </c>
      <c r="E2464" s="41"/>
      <c r="F2464" s="241" t="s">
        <v>2384</v>
      </c>
      <c r="G2464" s="41"/>
      <c r="H2464" s="41"/>
      <c r="I2464" s="147"/>
      <c r="J2464" s="41"/>
      <c r="K2464" s="41"/>
      <c r="L2464" s="45"/>
      <c r="M2464" s="242"/>
      <c r="N2464" s="243"/>
      <c r="O2464" s="85"/>
      <c r="P2464" s="85"/>
      <c r="Q2464" s="85"/>
      <c r="R2464" s="85"/>
      <c r="S2464" s="85"/>
      <c r="T2464" s="86"/>
      <c r="U2464" s="39"/>
      <c r="V2464" s="39"/>
      <c r="W2464" s="39"/>
      <c r="X2464" s="39"/>
      <c r="Y2464" s="39"/>
      <c r="Z2464" s="39"/>
      <c r="AA2464" s="39"/>
      <c r="AB2464" s="39"/>
      <c r="AC2464" s="39"/>
      <c r="AD2464" s="39"/>
      <c r="AE2464" s="39"/>
      <c r="AT2464" s="18" t="s">
        <v>173</v>
      </c>
      <c r="AU2464" s="18" t="s">
        <v>82</v>
      </c>
    </row>
    <row r="2465" s="13" customFormat="1">
      <c r="A2465" s="13"/>
      <c r="B2465" s="244"/>
      <c r="C2465" s="245"/>
      <c r="D2465" s="240" t="s">
        <v>174</v>
      </c>
      <c r="E2465" s="246" t="s">
        <v>21</v>
      </c>
      <c r="F2465" s="247" t="s">
        <v>2386</v>
      </c>
      <c r="G2465" s="245"/>
      <c r="H2465" s="246" t="s">
        <v>21</v>
      </c>
      <c r="I2465" s="248"/>
      <c r="J2465" s="245"/>
      <c r="K2465" s="245"/>
      <c r="L2465" s="249"/>
      <c r="M2465" s="250"/>
      <c r="N2465" s="251"/>
      <c r="O2465" s="251"/>
      <c r="P2465" s="251"/>
      <c r="Q2465" s="251"/>
      <c r="R2465" s="251"/>
      <c r="S2465" s="251"/>
      <c r="T2465" s="252"/>
      <c r="U2465" s="13"/>
      <c r="V2465" s="13"/>
      <c r="W2465" s="13"/>
      <c r="X2465" s="13"/>
      <c r="Y2465" s="13"/>
      <c r="Z2465" s="13"/>
      <c r="AA2465" s="13"/>
      <c r="AB2465" s="13"/>
      <c r="AC2465" s="13"/>
      <c r="AD2465" s="13"/>
      <c r="AE2465" s="13"/>
      <c r="AT2465" s="253" t="s">
        <v>174</v>
      </c>
      <c r="AU2465" s="253" t="s">
        <v>82</v>
      </c>
      <c r="AV2465" s="13" t="s">
        <v>80</v>
      </c>
      <c r="AW2465" s="13" t="s">
        <v>34</v>
      </c>
      <c r="AX2465" s="13" t="s">
        <v>73</v>
      </c>
      <c r="AY2465" s="253" t="s">
        <v>164</v>
      </c>
    </row>
    <row r="2466" s="14" customFormat="1">
      <c r="A2466" s="14"/>
      <c r="B2466" s="254"/>
      <c r="C2466" s="255"/>
      <c r="D2466" s="240" t="s">
        <v>174</v>
      </c>
      <c r="E2466" s="256" t="s">
        <v>21</v>
      </c>
      <c r="F2466" s="257" t="s">
        <v>2387</v>
      </c>
      <c r="G2466" s="255"/>
      <c r="H2466" s="258">
        <v>210.80199999999999</v>
      </c>
      <c r="I2466" s="259"/>
      <c r="J2466" s="255"/>
      <c r="K2466" s="255"/>
      <c r="L2466" s="260"/>
      <c r="M2466" s="261"/>
      <c r="N2466" s="262"/>
      <c r="O2466" s="262"/>
      <c r="P2466" s="262"/>
      <c r="Q2466" s="262"/>
      <c r="R2466" s="262"/>
      <c r="S2466" s="262"/>
      <c r="T2466" s="263"/>
      <c r="U2466" s="14"/>
      <c r="V2466" s="14"/>
      <c r="W2466" s="14"/>
      <c r="X2466" s="14"/>
      <c r="Y2466" s="14"/>
      <c r="Z2466" s="14"/>
      <c r="AA2466" s="14"/>
      <c r="AB2466" s="14"/>
      <c r="AC2466" s="14"/>
      <c r="AD2466" s="14"/>
      <c r="AE2466" s="14"/>
      <c r="AT2466" s="264" t="s">
        <v>174</v>
      </c>
      <c r="AU2466" s="264" t="s">
        <v>82</v>
      </c>
      <c r="AV2466" s="14" t="s">
        <v>82</v>
      </c>
      <c r="AW2466" s="14" t="s">
        <v>34</v>
      </c>
      <c r="AX2466" s="14" t="s">
        <v>80</v>
      </c>
      <c r="AY2466" s="264" t="s">
        <v>164</v>
      </c>
    </row>
    <row r="2467" s="2" customFormat="1" ht="16.5" customHeight="1">
      <c r="A2467" s="39"/>
      <c r="B2467" s="40"/>
      <c r="C2467" s="265" t="s">
        <v>2388</v>
      </c>
      <c r="D2467" s="265" t="s">
        <v>178</v>
      </c>
      <c r="E2467" s="266" t="s">
        <v>1711</v>
      </c>
      <c r="F2467" s="267" t="s">
        <v>1712</v>
      </c>
      <c r="G2467" s="268" t="s">
        <v>169</v>
      </c>
      <c r="H2467" s="269">
        <v>0.60699999999999998</v>
      </c>
      <c r="I2467" s="270"/>
      <c r="J2467" s="271">
        <f>ROUND(I2467*H2467,2)</f>
        <v>0</v>
      </c>
      <c r="K2467" s="267" t="s">
        <v>170</v>
      </c>
      <c r="L2467" s="272"/>
      <c r="M2467" s="273" t="s">
        <v>21</v>
      </c>
      <c r="N2467" s="274" t="s">
        <v>44</v>
      </c>
      <c r="O2467" s="85"/>
      <c r="P2467" s="236">
        <f>O2467*H2467</f>
        <v>0</v>
      </c>
      <c r="Q2467" s="236">
        <v>0.55000000000000004</v>
      </c>
      <c r="R2467" s="236">
        <f>Q2467*H2467</f>
        <v>0.33385000000000004</v>
      </c>
      <c r="S2467" s="236">
        <v>0</v>
      </c>
      <c r="T2467" s="237">
        <f>S2467*H2467</f>
        <v>0</v>
      </c>
      <c r="U2467" s="39"/>
      <c r="V2467" s="39"/>
      <c r="W2467" s="39"/>
      <c r="X2467" s="39"/>
      <c r="Y2467" s="39"/>
      <c r="Z2467" s="39"/>
      <c r="AA2467" s="39"/>
      <c r="AB2467" s="39"/>
      <c r="AC2467" s="39"/>
      <c r="AD2467" s="39"/>
      <c r="AE2467" s="39"/>
      <c r="AR2467" s="238" t="s">
        <v>382</v>
      </c>
      <c r="AT2467" s="238" t="s">
        <v>178</v>
      </c>
      <c r="AU2467" s="238" t="s">
        <v>82</v>
      </c>
      <c r="AY2467" s="18" t="s">
        <v>164</v>
      </c>
      <c r="BE2467" s="239">
        <f>IF(N2467="základní",J2467,0)</f>
        <v>0</v>
      </c>
      <c r="BF2467" s="239">
        <f>IF(N2467="snížená",J2467,0)</f>
        <v>0</v>
      </c>
      <c r="BG2467" s="239">
        <f>IF(N2467="zákl. přenesená",J2467,0)</f>
        <v>0</v>
      </c>
      <c r="BH2467" s="239">
        <f>IF(N2467="sníž. přenesená",J2467,0)</f>
        <v>0</v>
      </c>
      <c r="BI2467" s="239">
        <f>IF(N2467="nulová",J2467,0)</f>
        <v>0</v>
      </c>
      <c r="BJ2467" s="18" t="s">
        <v>80</v>
      </c>
      <c r="BK2467" s="239">
        <f>ROUND(I2467*H2467,2)</f>
        <v>0</v>
      </c>
      <c r="BL2467" s="18" t="s">
        <v>277</v>
      </c>
      <c r="BM2467" s="238" t="s">
        <v>2389</v>
      </c>
    </row>
    <row r="2468" s="2" customFormat="1">
      <c r="A2468" s="39"/>
      <c r="B2468" s="40"/>
      <c r="C2468" s="41"/>
      <c r="D2468" s="240" t="s">
        <v>173</v>
      </c>
      <c r="E2468" s="41"/>
      <c r="F2468" s="241" t="s">
        <v>1712</v>
      </c>
      <c r="G2468" s="41"/>
      <c r="H2468" s="41"/>
      <c r="I2468" s="147"/>
      <c r="J2468" s="41"/>
      <c r="K2468" s="41"/>
      <c r="L2468" s="45"/>
      <c r="M2468" s="242"/>
      <c r="N2468" s="243"/>
      <c r="O2468" s="85"/>
      <c r="P2468" s="85"/>
      <c r="Q2468" s="85"/>
      <c r="R2468" s="85"/>
      <c r="S2468" s="85"/>
      <c r="T2468" s="86"/>
      <c r="U2468" s="39"/>
      <c r="V2468" s="39"/>
      <c r="W2468" s="39"/>
      <c r="X2468" s="39"/>
      <c r="Y2468" s="39"/>
      <c r="Z2468" s="39"/>
      <c r="AA2468" s="39"/>
      <c r="AB2468" s="39"/>
      <c r="AC2468" s="39"/>
      <c r="AD2468" s="39"/>
      <c r="AE2468" s="39"/>
      <c r="AT2468" s="18" t="s">
        <v>173</v>
      </c>
      <c r="AU2468" s="18" t="s">
        <v>82</v>
      </c>
    </row>
    <row r="2469" s="14" customFormat="1">
      <c r="A2469" s="14"/>
      <c r="B2469" s="254"/>
      <c r="C2469" s="255"/>
      <c r="D2469" s="240" t="s">
        <v>174</v>
      </c>
      <c r="E2469" s="256" t="s">
        <v>21</v>
      </c>
      <c r="F2469" s="257" t="s">
        <v>2390</v>
      </c>
      <c r="G2469" s="255"/>
      <c r="H2469" s="258">
        <v>0.50600000000000001</v>
      </c>
      <c r="I2469" s="259"/>
      <c r="J2469" s="255"/>
      <c r="K2469" s="255"/>
      <c r="L2469" s="260"/>
      <c r="M2469" s="261"/>
      <c r="N2469" s="262"/>
      <c r="O2469" s="262"/>
      <c r="P2469" s="262"/>
      <c r="Q2469" s="262"/>
      <c r="R2469" s="262"/>
      <c r="S2469" s="262"/>
      <c r="T2469" s="263"/>
      <c r="U2469" s="14"/>
      <c r="V2469" s="14"/>
      <c r="W2469" s="14"/>
      <c r="X2469" s="14"/>
      <c r="Y2469" s="14"/>
      <c r="Z2469" s="14"/>
      <c r="AA2469" s="14"/>
      <c r="AB2469" s="14"/>
      <c r="AC2469" s="14"/>
      <c r="AD2469" s="14"/>
      <c r="AE2469" s="14"/>
      <c r="AT2469" s="264" t="s">
        <v>174</v>
      </c>
      <c r="AU2469" s="264" t="s">
        <v>82</v>
      </c>
      <c r="AV2469" s="14" t="s">
        <v>82</v>
      </c>
      <c r="AW2469" s="14" t="s">
        <v>34</v>
      </c>
      <c r="AX2469" s="14" t="s">
        <v>73</v>
      </c>
      <c r="AY2469" s="264" t="s">
        <v>164</v>
      </c>
    </row>
    <row r="2470" s="14" customFormat="1">
      <c r="A2470" s="14"/>
      <c r="B2470" s="254"/>
      <c r="C2470" s="255"/>
      <c r="D2470" s="240" t="s">
        <v>174</v>
      </c>
      <c r="E2470" s="256" t="s">
        <v>21</v>
      </c>
      <c r="F2470" s="257" t="s">
        <v>2391</v>
      </c>
      <c r="G2470" s="255"/>
      <c r="H2470" s="258">
        <v>0.60699999999999998</v>
      </c>
      <c r="I2470" s="259"/>
      <c r="J2470" s="255"/>
      <c r="K2470" s="255"/>
      <c r="L2470" s="260"/>
      <c r="M2470" s="261"/>
      <c r="N2470" s="262"/>
      <c r="O2470" s="262"/>
      <c r="P2470" s="262"/>
      <c r="Q2470" s="262"/>
      <c r="R2470" s="262"/>
      <c r="S2470" s="262"/>
      <c r="T2470" s="263"/>
      <c r="U2470" s="14"/>
      <c r="V2470" s="14"/>
      <c r="W2470" s="14"/>
      <c r="X2470" s="14"/>
      <c r="Y2470" s="14"/>
      <c r="Z2470" s="14"/>
      <c r="AA2470" s="14"/>
      <c r="AB2470" s="14"/>
      <c r="AC2470" s="14"/>
      <c r="AD2470" s="14"/>
      <c r="AE2470" s="14"/>
      <c r="AT2470" s="264" t="s">
        <v>174</v>
      </c>
      <c r="AU2470" s="264" t="s">
        <v>82</v>
      </c>
      <c r="AV2470" s="14" t="s">
        <v>82</v>
      </c>
      <c r="AW2470" s="14" t="s">
        <v>34</v>
      </c>
      <c r="AX2470" s="14" t="s">
        <v>80</v>
      </c>
      <c r="AY2470" s="264" t="s">
        <v>164</v>
      </c>
    </row>
    <row r="2471" s="2" customFormat="1" ht="21.75" customHeight="1">
      <c r="A2471" s="39"/>
      <c r="B2471" s="40"/>
      <c r="C2471" s="227" t="s">
        <v>2392</v>
      </c>
      <c r="D2471" s="227" t="s">
        <v>166</v>
      </c>
      <c r="E2471" s="228" t="s">
        <v>1738</v>
      </c>
      <c r="F2471" s="229" t="s">
        <v>1739</v>
      </c>
      <c r="G2471" s="230" t="s">
        <v>169</v>
      </c>
      <c r="H2471" s="231">
        <v>2.6139999999999999</v>
      </c>
      <c r="I2471" s="232"/>
      <c r="J2471" s="233">
        <f>ROUND(I2471*H2471,2)</f>
        <v>0</v>
      </c>
      <c r="K2471" s="229" t="s">
        <v>170</v>
      </c>
      <c r="L2471" s="45"/>
      <c r="M2471" s="234" t="s">
        <v>21</v>
      </c>
      <c r="N2471" s="235" t="s">
        <v>44</v>
      </c>
      <c r="O2471" s="85"/>
      <c r="P2471" s="236">
        <f>O2471*H2471</f>
        <v>0</v>
      </c>
      <c r="Q2471" s="236">
        <v>0.00189</v>
      </c>
      <c r="R2471" s="236">
        <f>Q2471*H2471</f>
        <v>0.0049404599999999998</v>
      </c>
      <c r="S2471" s="236">
        <v>0</v>
      </c>
      <c r="T2471" s="237">
        <f>S2471*H2471</f>
        <v>0</v>
      </c>
      <c r="U2471" s="39"/>
      <c r="V2471" s="39"/>
      <c r="W2471" s="39"/>
      <c r="X2471" s="39"/>
      <c r="Y2471" s="39"/>
      <c r="Z2471" s="39"/>
      <c r="AA2471" s="39"/>
      <c r="AB2471" s="39"/>
      <c r="AC2471" s="39"/>
      <c r="AD2471" s="39"/>
      <c r="AE2471" s="39"/>
      <c r="AR2471" s="238" t="s">
        <v>277</v>
      </c>
      <c r="AT2471" s="238" t="s">
        <v>166</v>
      </c>
      <c r="AU2471" s="238" t="s">
        <v>82</v>
      </c>
      <c r="AY2471" s="18" t="s">
        <v>164</v>
      </c>
      <c r="BE2471" s="239">
        <f>IF(N2471="základní",J2471,0)</f>
        <v>0</v>
      </c>
      <c r="BF2471" s="239">
        <f>IF(N2471="snížená",J2471,0)</f>
        <v>0</v>
      </c>
      <c r="BG2471" s="239">
        <f>IF(N2471="zákl. přenesená",J2471,0)</f>
        <v>0</v>
      </c>
      <c r="BH2471" s="239">
        <f>IF(N2471="sníž. přenesená",J2471,0)</f>
        <v>0</v>
      </c>
      <c r="BI2471" s="239">
        <f>IF(N2471="nulová",J2471,0)</f>
        <v>0</v>
      </c>
      <c r="BJ2471" s="18" t="s">
        <v>80</v>
      </c>
      <c r="BK2471" s="239">
        <f>ROUND(I2471*H2471,2)</f>
        <v>0</v>
      </c>
      <c r="BL2471" s="18" t="s">
        <v>277</v>
      </c>
      <c r="BM2471" s="238" t="s">
        <v>2393</v>
      </c>
    </row>
    <row r="2472" s="2" customFormat="1">
      <c r="A2472" s="39"/>
      <c r="B2472" s="40"/>
      <c r="C2472" s="41"/>
      <c r="D2472" s="240" t="s">
        <v>173</v>
      </c>
      <c r="E2472" s="41"/>
      <c r="F2472" s="241" t="s">
        <v>1739</v>
      </c>
      <c r="G2472" s="41"/>
      <c r="H2472" s="41"/>
      <c r="I2472" s="147"/>
      <c r="J2472" s="41"/>
      <c r="K2472" s="41"/>
      <c r="L2472" s="45"/>
      <c r="M2472" s="242"/>
      <c r="N2472" s="243"/>
      <c r="O2472" s="85"/>
      <c r="P2472" s="85"/>
      <c r="Q2472" s="85"/>
      <c r="R2472" s="85"/>
      <c r="S2472" s="85"/>
      <c r="T2472" s="86"/>
      <c r="U2472" s="39"/>
      <c r="V2472" s="39"/>
      <c r="W2472" s="39"/>
      <c r="X2472" s="39"/>
      <c r="Y2472" s="39"/>
      <c r="Z2472" s="39"/>
      <c r="AA2472" s="39"/>
      <c r="AB2472" s="39"/>
      <c r="AC2472" s="39"/>
      <c r="AD2472" s="39"/>
      <c r="AE2472" s="39"/>
      <c r="AT2472" s="18" t="s">
        <v>173</v>
      </c>
      <c r="AU2472" s="18" t="s">
        <v>82</v>
      </c>
    </row>
    <row r="2473" s="14" customFormat="1">
      <c r="A2473" s="14"/>
      <c r="B2473" s="254"/>
      <c r="C2473" s="255"/>
      <c r="D2473" s="240" t="s">
        <v>174</v>
      </c>
      <c r="E2473" s="256" t="s">
        <v>21</v>
      </c>
      <c r="F2473" s="257" t="s">
        <v>2394</v>
      </c>
      <c r="G2473" s="255"/>
      <c r="H2473" s="258">
        <v>2.1080000000000001</v>
      </c>
      <c r="I2473" s="259"/>
      <c r="J2473" s="255"/>
      <c r="K2473" s="255"/>
      <c r="L2473" s="260"/>
      <c r="M2473" s="261"/>
      <c r="N2473" s="262"/>
      <c r="O2473" s="262"/>
      <c r="P2473" s="262"/>
      <c r="Q2473" s="262"/>
      <c r="R2473" s="262"/>
      <c r="S2473" s="262"/>
      <c r="T2473" s="263"/>
      <c r="U2473" s="14"/>
      <c r="V2473" s="14"/>
      <c r="W2473" s="14"/>
      <c r="X2473" s="14"/>
      <c r="Y2473" s="14"/>
      <c r="Z2473" s="14"/>
      <c r="AA2473" s="14"/>
      <c r="AB2473" s="14"/>
      <c r="AC2473" s="14"/>
      <c r="AD2473" s="14"/>
      <c r="AE2473" s="14"/>
      <c r="AT2473" s="264" t="s">
        <v>174</v>
      </c>
      <c r="AU2473" s="264" t="s">
        <v>82</v>
      </c>
      <c r="AV2473" s="14" t="s">
        <v>82</v>
      </c>
      <c r="AW2473" s="14" t="s">
        <v>34</v>
      </c>
      <c r="AX2473" s="14" t="s">
        <v>73</v>
      </c>
      <c r="AY2473" s="264" t="s">
        <v>164</v>
      </c>
    </row>
    <row r="2474" s="14" customFormat="1">
      <c r="A2474" s="14"/>
      <c r="B2474" s="254"/>
      <c r="C2474" s="255"/>
      <c r="D2474" s="240" t="s">
        <v>174</v>
      </c>
      <c r="E2474" s="256" t="s">
        <v>21</v>
      </c>
      <c r="F2474" s="257" t="s">
        <v>2395</v>
      </c>
      <c r="G2474" s="255"/>
      <c r="H2474" s="258">
        <v>0.50600000000000001</v>
      </c>
      <c r="I2474" s="259"/>
      <c r="J2474" s="255"/>
      <c r="K2474" s="255"/>
      <c r="L2474" s="260"/>
      <c r="M2474" s="261"/>
      <c r="N2474" s="262"/>
      <c r="O2474" s="262"/>
      <c r="P2474" s="262"/>
      <c r="Q2474" s="262"/>
      <c r="R2474" s="262"/>
      <c r="S2474" s="262"/>
      <c r="T2474" s="263"/>
      <c r="U2474" s="14"/>
      <c r="V2474" s="14"/>
      <c r="W2474" s="14"/>
      <c r="X2474" s="14"/>
      <c r="Y2474" s="14"/>
      <c r="Z2474" s="14"/>
      <c r="AA2474" s="14"/>
      <c r="AB2474" s="14"/>
      <c r="AC2474" s="14"/>
      <c r="AD2474" s="14"/>
      <c r="AE2474" s="14"/>
      <c r="AT2474" s="264" t="s">
        <v>174</v>
      </c>
      <c r="AU2474" s="264" t="s">
        <v>82</v>
      </c>
      <c r="AV2474" s="14" t="s">
        <v>82</v>
      </c>
      <c r="AW2474" s="14" t="s">
        <v>34</v>
      </c>
      <c r="AX2474" s="14" t="s">
        <v>73</v>
      </c>
      <c r="AY2474" s="264" t="s">
        <v>164</v>
      </c>
    </row>
    <row r="2475" s="15" customFormat="1">
      <c r="A2475" s="15"/>
      <c r="B2475" s="276"/>
      <c r="C2475" s="277"/>
      <c r="D2475" s="240" t="s">
        <v>174</v>
      </c>
      <c r="E2475" s="278" t="s">
        <v>21</v>
      </c>
      <c r="F2475" s="279" t="s">
        <v>225</v>
      </c>
      <c r="G2475" s="277"/>
      <c r="H2475" s="280">
        <v>2.6139999999999999</v>
      </c>
      <c r="I2475" s="281"/>
      <c r="J2475" s="277"/>
      <c r="K2475" s="277"/>
      <c r="L2475" s="282"/>
      <c r="M2475" s="283"/>
      <c r="N2475" s="284"/>
      <c r="O2475" s="284"/>
      <c r="P2475" s="284"/>
      <c r="Q2475" s="284"/>
      <c r="R2475" s="284"/>
      <c r="S2475" s="284"/>
      <c r="T2475" s="285"/>
      <c r="U2475" s="15"/>
      <c r="V2475" s="15"/>
      <c r="W2475" s="15"/>
      <c r="X2475" s="15"/>
      <c r="Y2475" s="15"/>
      <c r="Z2475" s="15"/>
      <c r="AA2475" s="15"/>
      <c r="AB2475" s="15"/>
      <c r="AC2475" s="15"/>
      <c r="AD2475" s="15"/>
      <c r="AE2475" s="15"/>
      <c r="AT2475" s="286" t="s">
        <v>174</v>
      </c>
      <c r="AU2475" s="286" t="s">
        <v>82</v>
      </c>
      <c r="AV2475" s="15" t="s">
        <v>171</v>
      </c>
      <c r="AW2475" s="15" t="s">
        <v>34</v>
      </c>
      <c r="AX2475" s="15" t="s">
        <v>80</v>
      </c>
      <c r="AY2475" s="286" t="s">
        <v>164</v>
      </c>
    </row>
    <row r="2476" s="2" customFormat="1" ht="21.75" customHeight="1">
      <c r="A2476" s="39"/>
      <c r="B2476" s="40"/>
      <c r="C2476" s="227" t="s">
        <v>2396</v>
      </c>
      <c r="D2476" s="227" t="s">
        <v>166</v>
      </c>
      <c r="E2476" s="228" t="s">
        <v>2397</v>
      </c>
      <c r="F2476" s="229" t="s">
        <v>2398</v>
      </c>
      <c r="G2476" s="230" t="s">
        <v>181</v>
      </c>
      <c r="H2476" s="231">
        <v>3.9660000000000002</v>
      </c>
      <c r="I2476" s="232"/>
      <c r="J2476" s="233">
        <f>ROUND(I2476*H2476,2)</f>
        <v>0</v>
      </c>
      <c r="K2476" s="229" t="s">
        <v>170</v>
      </c>
      <c r="L2476" s="45"/>
      <c r="M2476" s="234" t="s">
        <v>21</v>
      </c>
      <c r="N2476" s="235" t="s">
        <v>44</v>
      </c>
      <c r="O2476" s="85"/>
      <c r="P2476" s="236">
        <f>O2476*H2476</f>
        <v>0</v>
      </c>
      <c r="Q2476" s="236">
        <v>0</v>
      </c>
      <c r="R2476" s="236">
        <f>Q2476*H2476</f>
        <v>0</v>
      </c>
      <c r="S2476" s="236">
        <v>0</v>
      </c>
      <c r="T2476" s="237">
        <f>S2476*H2476</f>
        <v>0</v>
      </c>
      <c r="U2476" s="39"/>
      <c r="V2476" s="39"/>
      <c r="W2476" s="39"/>
      <c r="X2476" s="39"/>
      <c r="Y2476" s="39"/>
      <c r="Z2476" s="39"/>
      <c r="AA2476" s="39"/>
      <c r="AB2476" s="39"/>
      <c r="AC2476" s="39"/>
      <c r="AD2476" s="39"/>
      <c r="AE2476" s="39"/>
      <c r="AR2476" s="238" t="s">
        <v>277</v>
      </c>
      <c r="AT2476" s="238" t="s">
        <v>166</v>
      </c>
      <c r="AU2476" s="238" t="s">
        <v>82</v>
      </c>
      <c r="AY2476" s="18" t="s">
        <v>164</v>
      </c>
      <c r="BE2476" s="239">
        <f>IF(N2476="základní",J2476,0)</f>
        <v>0</v>
      </c>
      <c r="BF2476" s="239">
        <f>IF(N2476="snížená",J2476,0)</f>
        <v>0</v>
      </c>
      <c r="BG2476" s="239">
        <f>IF(N2476="zákl. přenesená",J2476,0)</f>
        <v>0</v>
      </c>
      <c r="BH2476" s="239">
        <f>IF(N2476="sníž. přenesená",J2476,0)</f>
        <v>0</v>
      </c>
      <c r="BI2476" s="239">
        <f>IF(N2476="nulová",J2476,0)</f>
        <v>0</v>
      </c>
      <c r="BJ2476" s="18" t="s">
        <v>80</v>
      </c>
      <c r="BK2476" s="239">
        <f>ROUND(I2476*H2476,2)</f>
        <v>0</v>
      </c>
      <c r="BL2476" s="18" t="s">
        <v>277</v>
      </c>
      <c r="BM2476" s="238" t="s">
        <v>2399</v>
      </c>
    </row>
    <row r="2477" s="2" customFormat="1">
      <c r="A2477" s="39"/>
      <c r="B2477" s="40"/>
      <c r="C2477" s="41"/>
      <c r="D2477" s="240" t="s">
        <v>173</v>
      </c>
      <c r="E2477" s="41"/>
      <c r="F2477" s="241" t="s">
        <v>2398</v>
      </c>
      <c r="G2477" s="41"/>
      <c r="H2477" s="41"/>
      <c r="I2477" s="147"/>
      <c r="J2477" s="41"/>
      <c r="K2477" s="41"/>
      <c r="L2477" s="45"/>
      <c r="M2477" s="242"/>
      <c r="N2477" s="243"/>
      <c r="O2477" s="85"/>
      <c r="P2477" s="85"/>
      <c r="Q2477" s="85"/>
      <c r="R2477" s="85"/>
      <c r="S2477" s="85"/>
      <c r="T2477" s="86"/>
      <c r="U2477" s="39"/>
      <c r="V2477" s="39"/>
      <c r="W2477" s="39"/>
      <c r="X2477" s="39"/>
      <c r="Y2477" s="39"/>
      <c r="Z2477" s="39"/>
      <c r="AA2477" s="39"/>
      <c r="AB2477" s="39"/>
      <c r="AC2477" s="39"/>
      <c r="AD2477" s="39"/>
      <c r="AE2477" s="39"/>
      <c r="AT2477" s="18" t="s">
        <v>173</v>
      </c>
      <c r="AU2477" s="18" t="s">
        <v>82</v>
      </c>
    </row>
    <row r="2478" s="12" customFormat="1" ht="22.8" customHeight="1">
      <c r="A2478" s="12"/>
      <c r="B2478" s="211"/>
      <c r="C2478" s="212"/>
      <c r="D2478" s="213" t="s">
        <v>72</v>
      </c>
      <c r="E2478" s="225" t="s">
        <v>2400</v>
      </c>
      <c r="F2478" s="225" t="s">
        <v>2401</v>
      </c>
      <c r="G2478" s="212"/>
      <c r="H2478" s="212"/>
      <c r="I2478" s="215"/>
      <c r="J2478" s="226">
        <f>BK2478</f>
        <v>0</v>
      </c>
      <c r="K2478" s="212"/>
      <c r="L2478" s="217"/>
      <c r="M2478" s="218"/>
      <c r="N2478" s="219"/>
      <c r="O2478" s="219"/>
      <c r="P2478" s="220">
        <f>SUM(P2479:P2584)</f>
        <v>0</v>
      </c>
      <c r="Q2478" s="219"/>
      <c r="R2478" s="220">
        <f>SUM(R2479:R2584)</f>
        <v>0.5204899999999999</v>
      </c>
      <c r="S2478" s="219"/>
      <c r="T2478" s="221">
        <f>SUM(T2479:T2584)</f>
        <v>0.039279999999999995</v>
      </c>
      <c r="U2478" s="12"/>
      <c r="V2478" s="12"/>
      <c r="W2478" s="12"/>
      <c r="X2478" s="12"/>
      <c r="Y2478" s="12"/>
      <c r="Z2478" s="12"/>
      <c r="AA2478" s="12"/>
      <c r="AB2478" s="12"/>
      <c r="AC2478" s="12"/>
      <c r="AD2478" s="12"/>
      <c r="AE2478" s="12"/>
      <c r="AR2478" s="222" t="s">
        <v>82</v>
      </c>
      <c r="AT2478" s="223" t="s">
        <v>72</v>
      </c>
      <c r="AU2478" s="223" t="s">
        <v>80</v>
      </c>
      <c r="AY2478" s="222" t="s">
        <v>164</v>
      </c>
      <c r="BK2478" s="224">
        <f>SUM(BK2479:BK2584)</f>
        <v>0</v>
      </c>
    </row>
    <row r="2479" s="2" customFormat="1" ht="16.5" customHeight="1">
      <c r="A2479" s="39"/>
      <c r="B2479" s="40"/>
      <c r="C2479" s="227" t="s">
        <v>2402</v>
      </c>
      <c r="D2479" s="227" t="s">
        <v>166</v>
      </c>
      <c r="E2479" s="228" t="s">
        <v>2403</v>
      </c>
      <c r="F2479" s="229" t="s">
        <v>2404</v>
      </c>
      <c r="G2479" s="230" t="s">
        <v>204</v>
      </c>
      <c r="H2479" s="231">
        <v>0.47999999999999998</v>
      </c>
      <c r="I2479" s="232"/>
      <c r="J2479" s="233">
        <f>ROUND(I2479*H2479,2)</f>
        <v>0</v>
      </c>
      <c r="K2479" s="229" t="s">
        <v>170</v>
      </c>
      <c r="L2479" s="45"/>
      <c r="M2479" s="234" t="s">
        <v>21</v>
      </c>
      <c r="N2479" s="235" t="s">
        <v>44</v>
      </c>
      <c r="O2479" s="85"/>
      <c r="P2479" s="236">
        <f>O2479*H2479</f>
        <v>0</v>
      </c>
      <c r="Q2479" s="236">
        <v>0</v>
      </c>
      <c r="R2479" s="236">
        <f>Q2479*H2479</f>
        <v>0</v>
      </c>
      <c r="S2479" s="236">
        <v>0.065000000000000002</v>
      </c>
      <c r="T2479" s="237">
        <f>S2479*H2479</f>
        <v>0.031199999999999999</v>
      </c>
      <c r="U2479" s="39"/>
      <c r="V2479" s="39"/>
      <c r="W2479" s="39"/>
      <c r="X2479" s="39"/>
      <c r="Y2479" s="39"/>
      <c r="Z2479" s="39"/>
      <c r="AA2479" s="39"/>
      <c r="AB2479" s="39"/>
      <c r="AC2479" s="39"/>
      <c r="AD2479" s="39"/>
      <c r="AE2479" s="39"/>
      <c r="AR2479" s="238" t="s">
        <v>277</v>
      </c>
      <c r="AT2479" s="238" t="s">
        <v>166</v>
      </c>
      <c r="AU2479" s="238" t="s">
        <v>82</v>
      </c>
      <c r="AY2479" s="18" t="s">
        <v>164</v>
      </c>
      <c r="BE2479" s="239">
        <f>IF(N2479="základní",J2479,0)</f>
        <v>0</v>
      </c>
      <c r="BF2479" s="239">
        <f>IF(N2479="snížená",J2479,0)</f>
        <v>0</v>
      </c>
      <c r="BG2479" s="239">
        <f>IF(N2479="zákl. přenesená",J2479,0)</f>
        <v>0</v>
      </c>
      <c r="BH2479" s="239">
        <f>IF(N2479="sníž. přenesená",J2479,0)</f>
        <v>0</v>
      </c>
      <c r="BI2479" s="239">
        <f>IF(N2479="nulová",J2479,0)</f>
        <v>0</v>
      </c>
      <c r="BJ2479" s="18" t="s">
        <v>80</v>
      </c>
      <c r="BK2479" s="239">
        <f>ROUND(I2479*H2479,2)</f>
        <v>0</v>
      </c>
      <c r="BL2479" s="18" t="s">
        <v>277</v>
      </c>
      <c r="BM2479" s="238" t="s">
        <v>2405</v>
      </c>
    </row>
    <row r="2480" s="2" customFormat="1">
      <c r="A2480" s="39"/>
      <c r="B2480" s="40"/>
      <c r="C2480" s="41"/>
      <c r="D2480" s="240" t="s">
        <v>173</v>
      </c>
      <c r="E2480" s="41"/>
      <c r="F2480" s="241" t="s">
        <v>2404</v>
      </c>
      <c r="G2480" s="41"/>
      <c r="H2480" s="41"/>
      <c r="I2480" s="147"/>
      <c r="J2480" s="41"/>
      <c r="K2480" s="41"/>
      <c r="L2480" s="45"/>
      <c r="M2480" s="242"/>
      <c r="N2480" s="243"/>
      <c r="O2480" s="85"/>
      <c r="P2480" s="85"/>
      <c r="Q2480" s="85"/>
      <c r="R2480" s="85"/>
      <c r="S2480" s="85"/>
      <c r="T2480" s="86"/>
      <c r="U2480" s="39"/>
      <c r="V2480" s="39"/>
      <c r="W2480" s="39"/>
      <c r="X2480" s="39"/>
      <c r="Y2480" s="39"/>
      <c r="Z2480" s="39"/>
      <c r="AA2480" s="39"/>
      <c r="AB2480" s="39"/>
      <c r="AC2480" s="39"/>
      <c r="AD2480" s="39"/>
      <c r="AE2480" s="39"/>
      <c r="AT2480" s="18" t="s">
        <v>173</v>
      </c>
      <c r="AU2480" s="18" t="s">
        <v>82</v>
      </c>
    </row>
    <row r="2481" s="13" customFormat="1">
      <c r="A2481" s="13"/>
      <c r="B2481" s="244"/>
      <c r="C2481" s="245"/>
      <c r="D2481" s="240" t="s">
        <v>174</v>
      </c>
      <c r="E2481" s="246" t="s">
        <v>21</v>
      </c>
      <c r="F2481" s="247" t="s">
        <v>2406</v>
      </c>
      <c r="G2481" s="245"/>
      <c r="H2481" s="246" t="s">
        <v>21</v>
      </c>
      <c r="I2481" s="248"/>
      <c r="J2481" s="245"/>
      <c r="K2481" s="245"/>
      <c r="L2481" s="249"/>
      <c r="M2481" s="250"/>
      <c r="N2481" s="251"/>
      <c r="O2481" s="251"/>
      <c r="P2481" s="251"/>
      <c r="Q2481" s="251"/>
      <c r="R2481" s="251"/>
      <c r="S2481" s="251"/>
      <c r="T2481" s="252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T2481" s="253" t="s">
        <v>174</v>
      </c>
      <c r="AU2481" s="253" t="s">
        <v>82</v>
      </c>
      <c r="AV2481" s="13" t="s">
        <v>80</v>
      </c>
      <c r="AW2481" s="13" t="s">
        <v>34</v>
      </c>
      <c r="AX2481" s="13" t="s">
        <v>73</v>
      </c>
      <c r="AY2481" s="253" t="s">
        <v>164</v>
      </c>
    </row>
    <row r="2482" s="13" customFormat="1">
      <c r="A2482" s="13"/>
      <c r="B2482" s="244"/>
      <c r="C2482" s="245"/>
      <c r="D2482" s="240" t="s">
        <v>174</v>
      </c>
      <c r="E2482" s="246" t="s">
        <v>21</v>
      </c>
      <c r="F2482" s="247" t="s">
        <v>208</v>
      </c>
      <c r="G2482" s="245"/>
      <c r="H2482" s="246" t="s">
        <v>21</v>
      </c>
      <c r="I2482" s="248"/>
      <c r="J2482" s="245"/>
      <c r="K2482" s="245"/>
      <c r="L2482" s="249"/>
      <c r="M2482" s="250"/>
      <c r="N2482" s="251"/>
      <c r="O2482" s="251"/>
      <c r="P2482" s="251"/>
      <c r="Q2482" s="251"/>
      <c r="R2482" s="251"/>
      <c r="S2482" s="251"/>
      <c r="T2482" s="252"/>
      <c r="U2482" s="13"/>
      <c r="V2482" s="13"/>
      <c r="W2482" s="13"/>
      <c r="X2482" s="13"/>
      <c r="Y2482" s="13"/>
      <c r="Z2482" s="13"/>
      <c r="AA2482" s="13"/>
      <c r="AB2482" s="13"/>
      <c r="AC2482" s="13"/>
      <c r="AD2482" s="13"/>
      <c r="AE2482" s="13"/>
      <c r="AT2482" s="253" t="s">
        <v>174</v>
      </c>
      <c r="AU2482" s="253" t="s">
        <v>82</v>
      </c>
      <c r="AV2482" s="13" t="s">
        <v>80</v>
      </c>
      <c r="AW2482" s="13" t="s">
        <v>34</v>
      </c>
      <c r="AX2482" s="13" t="s">
        <v>73</v>
      </c>
      <c r="AY2482" s="253" t="s">
        <v>164</v>
      </c>
    </row>
    <row r="2483" s="13" customFormat="1">
      <c r="A2483" s="13"/>
      <c r="B2483" s="244"/>
      <c r="C2483" s="245"/>
      <c r="D2483" s="240" t="s">
        <v>174</v>
      </c>
      <c r="E2483" s="246" t="s">
        <v>21</v>
      </c>
      <c r="F2483" s="247" t="s">
        <v>2407</v>
      </c>
      <c r="G2483" s="245"/>
      <c r="H2483" s="246" t="s">
        <v>21</v>
      </c>
      <c r="I2483" s="248"/>
      <c r="J2483" s="245"/>
      <c r="K2483" s="245"/>
      <c r="L2483" s="249"/>
      <c r="M2483" s="250"/>
      <c r="N2483" s="251"/>
      <c r="O2483" s="251"/>
      <c r="P2483" s="251"/>
      <c r="Q2483" s="251"/>
      <c r="R2483" s="251"/>
      <c r="S2483" s="251"/>
      <c r="T2483" s="252"/>
      <c r="U2483" s="13"/>
      <c r="V2483" s="13"/>
      <c r="W2483" s="13"/>
      <c r="X2483" s="13"/>
      <c r="Y2483" s="13"/>
      <c r="Z2483" s="13"/>
      <c r="AA2483" s="13"/>
      <c r="AB2483" s="13"/>
      <c r="AC2483" s="13"/>
      <c r="AD2483" s="13"/>
      <c r="AE2483" s="13"/>
      <c r="AT2483" s="253" t="s">
        <v>174</v>
      </c>
      <c r="AU2483" s="253" t="s">
        <v>82</v>
      </c>
      <c r="AV2483" s="13" t="s">
        <v>80</v>
      </c>
      <c r="AW2483" s="13" t="s">
        <v>34</v>
      </c>
      <c r="AX2483" s="13" t="s">
        <v>73</v>
      </c>
      <c r="AY2483" s="253" t="s">
        <v>164</v>
      </c>
    </row>
    <row r="2484" s="14" customFormat="1">
      <c r="A2484" s="14"/>
      <c r="B2484" s="254"/>
      <c r="C2484" s="255"/>
      <c r="D2484" s="240" t="s">
        <v>174</v>
      </c>
      <c r="E2484" s="256" t="s">
        <v>21</v>
      </c>
      <c r="F2484" s="257" t="s">
        <v>2408</v>
      </c>
      <c r="G2484" s="255"/>
      <c r="H2484" s="258">
        <v>0.47999999999999998</v>
      </c>
      <c r="I2484" s="259"/>
      <c r="J2484" s="255"/>
      <c r="K2484" s="255"/>
      <c r="L2484" s="260"/>
      <c r="M2484" s="261"/>
      <c r="N2484" s="262"/>
      <c r="O2484" s="262"/>
      <c r="P2484" s="262"/>
      <c r="Q2484" s="262"/>
      <c r="R2484" s="262"/>
      <c r="S2484" s="262"/>
      <c r="T2484" s="263"/>
      <c r="U2484" s="14"/>
      <c r="V2484" s="14"/>
      <c r="W2484" s="14"/>
      <c r="X2484" s="14"/>
      <c r="Y2484" s="14"/>
      <c r="Z2484" s="14"/>
      <c r="AA2484" s="14"/>
      <c r="AB2484" s="14"/>
      <c r="AC2484" s="14"/>
      <c r="AD2484" s="14"/>
      <c r="AE2484" s="14"/>
      <c r="AT2484" s="264" t="s">
        <v>174</v>
      </c>
      <c r="AU2484" s="264" t="s">
        <v>82</v>
      </c>
      <c r="AV2484" s="14" t="s">
        <v>82</v>
      </c>
      <c r="AW2484" s="14" t="s">
        <v>34</v>
      </c>
      <c r="AX2484" s="14" t="s">
        <v>80</v>
      </c>
      <c r="AY2484" s="264" t="s">
        <v>164</v>
      </c>
    </row>
    <row r="2485" s="2" customFormat="1" ht="16.5" customHeight="1">
      <c r="A2485" s="39"/>
      <c r="B2485" s="40"/>
      <c r="C2485" s="227" t="s">
        <v>2409</v>
      </c>
      <c r="D2485" s="227" t="s">
        <v>166</v>
      </c>
      <c r="E2485" s="228" t="s">
        <v>2410</v>
      </c>
      <c r="F2485" s="229" t="s">
        <v>2411</v>
      </c>
      <c r="G2485" s="230" t="s">
        <v>204</v>
      </c>
      <c r="H2485" s="231">
        <v>0.35999999999999999</v>
      </c>
      <c r="I2485" s="232"/>
      <c r="J2485" s="233">
        <f>ROUND(I2485*H2485,2)</f>
        <v>0</v>
      </c>
      <c r="K2485" s="229" t="s">
        <v>170</v>
      </c>
      <c r="L2485" s="45"/>
      <c r="M2485" s="234" t="s">
        <v>21</v>
      </c>
      <c r="N2485" s="235" t="s">
        <v>44</v>
      </c>
      <c r="O2485" s="85"/>
      <c r="P2485" s="236">
        <f>O2485*H2485</f>
        <v>0</v>
      </c>
      <c r="Q2485" s="236">
        <v>0</v>
      </c>
      <c r="R2485" s="236">
        <f>Q2485*H2485</f>
        <v>0</v>
      </c>
      <c r="S2485" s="236">
        <v>0.017999999999999999</v>
      </c>
      <c r="T2485" s="237">
        <f>S2485*H2485</f>
        <v>0.0064799999999999996</v>
      </c>
      <c r="U2485" s="39"/>
      <c r="V2485" s="39"/>
      <c r="W2485" s="39"/>
      <c r="X2485" s="39"/>
      <c r="Y2485" s="39"/>
      <c r="Z2485" s="39"/>
      <c r="AA2485" s="39"/>
      <c r="AB2485" s="39"/>
      <c r="AC2485" s="39"/>
      <c r="AD2485" s="39"/>
      <c r="AE2485" s="39"/>
      <c r="AR2485" s="238" t="s">
        <v>277</v>
      </c>
      <c r="AT2485" s="238" t="s">
        <v>166</v>
      </c>
      <c r="AU2485" s="238" t="s">
        <v>82</v>
      </c>
      <c r="AY2485" s="18" t="s">
        <v>164</v>
      </c>
      <c r="BE2485" s="239">
        <f>IF(N2485="základní",J2485,0)</f>
        <v>0</v>
      </c>
      <c r="BF2485" s="239">
        <f>IF(N2485="snížená",J2485,0)</f>
        <v>0</v>
      </c>
      <c r="BG2485" s="239">
        <f>IF(N2485="zákl. přenesená",J2485,0)</f>
        <v>0</v>
      </c>
      <c r="BH2485" s="239">
        <f>IF(N2485="sníž. přenesená",J2485,0)</f>
        <v>0</v>
      </c>
      <c r="BI2485" s="239">
        <f>IF(N2485="nulová",J2485,0)</f>
        <v>0</v>
      </c>
      <c r="BJ2485" s="18" t="s">
        <v>80</v>
      </c>
      <c r="BK2485" s="239">
        <f>ROUND(I2485*H2485,2)</f>
        <v>0</v>
      </c>
      <c r="BL2485" s="18" t="s">
        <v>277</v>
      </c>
      <c r="BM2485" s="238" t="s">
        <v>2412</v>
      </c>
    </row>
    <row r="2486" s="2" customFormat="1">
      <c r="A2486" s="39"/>
      <c r="B2486" s="40"/>
      <c r="C2486" s="41"/>
      <c r="D2486" s="240" t="s">
        <v>173</v>
      </c>
      <c r="E2486" s="41"/>
      <c r="F2486" s="241" t="s">
        <v>2411</v>
      </c>
      <c r="G2486" s="41"/>
      <c r="H2486" s="41"/>
      <c r="I2486" s="147"/>
      <c r="J2486" s="41"/>
      <c r="K2486" s="41"/>
      <c r="L2486" s="45"/>
      <c r="M2486" s="242"/>
      <c r="N2486" s="243"/>
      <c r="O2486" s="85"/>
      <c r="P2486" s="85"/>
      <c r="Q2486" s="85"/>
      <c r="R2486" s="85"/>
      <c r="S2486" s="85"/>
      <c r="T2486" s="86"/>
      <c r="U2486" s="39"/>
      <c r="V2486" s="39"/>
      <c r="W2486" s="39"/>
      <c r="X2486" s="39"/>
      <c r="Y2486" s="39"/>
      <c r="Z2486" s="39"/>
      <c r="AA2486" s="39"/>
      <c r="AB2486" s="39"/>
      <c r="AC2486" s="39"/>
      <c r="AD2486" s="39"/>
      <c r="AE2486" s="39"/>
      <c r="AT2486" s="18" t="s">
        <v>173</v>
      </c>
      <c r="AU2486" s="18" t="s">
        <v>82</v>
      </c>
    </row>
    <row r="2487" s="13" customFormat="1">
      <c r="A2487" s="13"/>
      <c r="B2487" s="244"/>
      <c r="C2487" s="245"/>
      <c r="D2487" s="240" t="s">
        <v>174</v>
      </c>
      <c r="E2487" s="246" t="s">
        <v>21</v>
      </c>
      <c r="F2487" s="247" t="s">
        <v>2413</v>
      </c>
      <c r="G2487" s="245"/>
      <c r="H2487" s="246" t="s">
        <v>21</v>
      </c>
      <c r="I2487" s="248"/>
      <c r="J2487" s="245"/>
      <c r="K2487" s="245"/>
      <c r="L2487" s="249"/>
      <c r="M2487" s="250"/>
      <c r="N2487" s="251"/>
      <c r="O2487" s="251"/>
      <c r="P2487" s="251"/>
      <c r="Q2487" s="251"/>
      <c r="R2487" s="251"/>
      <c r="S2487" s="251"/>
      <c r="T2487" s="252"/>
      <c r="U2487" s="13"/>
      <c r="V2487" s="13"/>
      <c r="W2487" s="13"/>
      <c r="X2487" s="13"/>
      <c r="Y2487" s="13"/>
      <c r="Z2487" s="13"/>
      <c r="AA2487" s="13"/>
      <c r="AB2487" s="13"/>
      <c r="AC2487" s="13"/>
      <c r="AD2487" s="13"/>
      <c r="AE2487" s="13"/>
      <c r="AT2487" s="253" t="s">
        <v>174</v>
      </c>
      <c r="AU2487" s="253" t="s">
        <v>82</v>
      </c>
      <c r="AV2487" s="13" t="s">
        <v>80</v>
      </c>
      <c r="AW2487" s="13" t="s">
        <v>34</v>
      </c>
      <c r="AX2487" s="13" t="s">
        <v>73</v>
      </c>
      <c r="AY2487" s="253" t="s">
        <v>164</v>
      </c>
    </row>
    <row r="2488" s="13" customFormat="1">
      <c r="A2488" s="13"/>
      <c r="B2488" s="244"/>
      <c r="C2488" s="245"/>
      <c r="D2488" s="240" t="s">
        <v>174</v>
      </c>
      <c r="E2488" s="246" t="s">
        <v>21</v>
      </c>
      <c r="F2488" s="247" t="s">
        <v>208</v>
      </c>
      <c r="G2488" s="245"/>
      <c r="H2488" s="246" t="s">
        <v>21</v>
      </c>
      <c r="I2488" s="248"/>
      <c r="J2488" s="245"/>
      <c r="K2488" s="245"/>
      <c r="L2488" s="249"/>
      <c r="M2488" s="250"/>
      <c r="N2488" s="251"/>
      <c r="O2488" s="251"/>
      <c r="P2488" s="251"/>
      <c r="Q2488" s="251"/>
      <c r="R2488" s="251"/>
      <c r="S2488" s="251"/>
      <c r="T2488" s="252"/>
      <c r="U2488" s="13"/>
      <c r="V2488" s="13"/>
      <c r="W2488" s="13"/>
      <c r="X2488" s="13"/>
      <c r="Y2488" s="13"/>
      <c r="Z2488" s="13"/>
      <c r="AA2488" s="13"/>
      <c r="AB2488" s="13"/>
      <c r="AC2488" s="13"/>
      <c r="AD2488" s="13"/>
      <c r="AE2488" s="13"/>
      <c r="AT2488" s="253" t="s">
        <v>174</v>
      </c>
      <c r="AU2488" s="253" t="s">
        <v>82</v>
      </c>
      <c r="AV2488" s="13" t="s">
        <v>80</v>
      </c>
      <c r="AW2488" s="13" t="s">
        <v>34</v>
      </c>
      <c r="AX2488" s="13" t="s">
        <v>73</v>
      </c>
      <c r="AY2488" s="253" t="s">
        <v>164</v>
      </c>
    </row>
    <row r="2489" s="13" customFormat="1">
      <c r="A2489" s="13"/>
      <c r="B2489" s="244"/>
      <c r="C2489" s="245"/>
      <c r="D2489" s="240" t="s">
        <v>174</v>
      </c>
      <c r="E2489" s="246" t="s">
        <v>21</v>
      </c>
      <c r="F2489" s="247" t="s">
        <v>2407</v>
      </c>
      <c r="G2489" s="245"/>
      <c r="H2489" s="246" t="s">
        <v>21</v>
      </c>
      <c r="I2489" s="248"/>
      <c r="J2489" s="245"/>
      <c r="K2489" s="245"/>
      <c r="L2489" s="249"/>
      <c r="M2489" s="250"/>
      <c r="N2489" s="251"/>
      <c r="O2489" s="251"/>
      <c r="P2489" s="251"/>
      <c r="Q2489" s="251"/>
      <c r="R2489" s="251"/>
      <c r="S2489" s="251"/>
      <c r="T2489" s="252"/>
      <c r="U2489" s="13"/>
      <c r="V2489" s="13"/>
      <c r="W2489" s="13"/>
      <c r="X2489" s="13"/>
      <c r="Y2489" s="13"/>
      <c r="Z2489" s="13"/>
      <c r="AA2489" s="13"/>
      <c r="AB2489" s="13"/>
      <c r="AC2489" s="13"/>
      <c r="AD2489" s="13"/>
      <c r="AE2489" s="13"/>
      <c r="AT2489" s="253" t="s">
        <v>174</v>
      </c>
      <c r="AU2489" s="253" t="s">
        <v>82</v>
      </c>
      <c r="AV2489" s="13" t="s">
        <v>80</v>
      </c>
      <c r="AW2489" s="13" t="s">
        <v>34</v>
      </c>
      <c r="AX2489" s="13" t="s">
        <v>73</v>
      </c>
      <c r="AY2489" s="253" t="s">
        <v>164</v>
      </c>
    </row>
    <row r="2490" s="14" customFormat="1">
      <c r="A2490" s="14"/>
      <c r="B2490" s="254"/>
      <c r="C2490" s="255"/>
      <c r="D2490" s="240" t="s">
        <v>174</v>
      </c>
      <c r="E2490" s="256" t="s">
        <v>21</v>
      </c>
      <c r="F2490" s="257" t="s">
        <v>2414</v>
      </c>
      <c r="G2490" s="255"/>
      <c r="H2490" s="258">
        <v>0.35999999999999999</v>
      </c>
      <c r="I2490" s="259"/>
      <c r="J2490" s="255"/>
      <c r="K2490" s="255"/>
      <c r="L2490" s="260"/>
      <c r="M2490" s="261"/>
      <c r="N2490" s="262"/>
      <c r="O2490" s="262"/>
      <c r="P2490" s="262"/>
      <c r="Q2490" s="262"/>
      <c r="R2490" s="262"/>
      <c r="S2490" s="262"/>
      <c r="T2490" s="263"/>
      <c r="U2490" s="14"/>
      <c r="V2490" s="14"/>
      <c r="W2490" s="14"/>
      <c r="X2490" s="14"/>
      <c r="Y2490" s="14"/>
      <c r="Z2490" s="14"/>
      <c r="AA2490" s="14"/>
      <c r="AB2490" s="14"/>
      <c r="AC2490" s="14"/>
      <c r="AD2490" s="14"/>
      <c r="AE2490" s="14"/>
      <c r="AT2490" s="264" t="s">
        <v>174</v>
      </c>
      <c r="AU2490" s="264" t="s">
        <v>82</v>
      </c>
      <c r="AV2490" s="14" t="s">
        <v>82</v>
      </c>
      <c r="AW2490" s="14" t="s">
        <v>34</v>
      </c>
      <c r="AX2490" s="14" t="s">
        <v>80</v>
      </c>
      <c r="AY2490" s="264" t="s">
        <v>164</v>
      </c>
    </row>
    <row r="2491" s="2" customFormat="1" ht="16.5" customHeight="1">
      <c r="A2491" s="39"/>
      <c r="B2491" s="40"/>
      <c r="C2491" s="227" t="s">
        <v>2415</v>
      </c>
      <c r="D2491" s="227" t="s">
        <v>166</v>
      </c>
      <c r="E2491" s="228" t="s">
        <v>2416</v>
      </c>
      <c r="F2491" s="229" t="s">
        <v>2417</v>
      </c>
      <c r="G2491" s="230" t="s">
        <v>229</v>
      </c>
      <c r="H2491" s="231">
        <v>4</v>
      </c>
      <c r="I2491" s="232"/>
      <c r="J2491" s="233">
        <f>ROUND(I2491*H2491,2)</f>
        <v>0</v>
      </c>
      <c r="K2491" s="229" t="s">
        <v>170</v>
      </c>
      <c r="L2491" s="45"/>
      <c r="M2491" s="234" t="s">
        <v>21</v>
      </c>
      <c r="N2491" s="235" t="s">
        <v>44</v>
      </c>
      <c r="O2491" s="85"/>
      <c r="P2491" s="236">
        <f>O2491*H2491</f>
        <v>0</v>
      </c>
      <c r="Q2491" s="236">
        <v>0</v>
      </c>
      <c r="R2491" s="236">
        <f>Q2491*H2491</f>
        <v>0</v>
      </c>
      <c r="S2491" s="236">
        <v>0.00040000000000000002</v>
      </c>
      <c r="T2491" s="237">
        <f>S2491*H2491</f>
        <v>0.0016000000000000001</v>
      </c>
      <c r="U2491" s="39"/>
      <c r="V2491" s="39"/>
      <c r="W2491" s="39"/>
      <c r="X2491" s="39"/>
      <c r="Y2491" s="39"/>
      <c r="Z2491" s="39"/>
      <c r="AA2491" s="39"/>
      <c r="AB2491" s="39"/>
      <c r="AC2491" s="39"/>
      <c r="AD2491" s="39"/>
      <c r="AE2491" s="39"/>
      <c r="AR2491" s="238" t="s">
        <v>277</v>
      </c>
      <c r="AT2491" s="238" t="s">
        <v>166</v>
      </c>
      <c r="AU2491" s="238" t="s">
        <v>82</v>
      </c>
      <c r="AY2491" s="18" t="s">
        <v>164</v>
      </c>
      <c r="BE2491" s="239">
        <f>IF(N2491="základní",J2491,0)</f>
        <v>0</v>
      </c>
      <c r="BF2491" s="239">
        <f>IF(N2491="snížená",J2491,0)</f>
        <v>0</v>
      </c>
      <c r="BG2491" s="239">
        <f>IF(N2491="zákl. přenesená",J2491,0)</f>
        <v>0</v>
      </c>
      <c r="BH2491" s="239">
        <f>IF(N2491="sníž. přenesená",J2491,0)</f>
        <v>0</v>
      </c>
      <c r="BI2491" s="239">
        <f>IF(N2491="nulová",J2491,0)</f>
        <v>0</v>
      </c>
      <c r="BJ2491" s="18" t="s">
        <v>80</v>
      </c>
      <c r="BK2491" s="239">
        <f>ROUND(I2491*H2491,2)</f>
        <v>0</v>
      </c>
      <c r="BL2491" s="18" t="s">
        <v>277</v>
      </c>
      <c r="BM2491" s="238" t="s">
        <v>2418</v>
      </c>
    </row>
    <row r="2492" s="2" customFormat="1">
      <c r="A2492" s="39"/>
      <c r="B2492" s="40"/>
      <c r="C2492" s="41"/>
      <c r="D2492" s="240" t="s">
        <v>173</v>
      </c>
      <c r="E2492" s="41"/>
      <c r="F2492" s="241" t="s">
        <v>2417</v>
      </c>
      <c r="G2492" s="41"/>
      <c r="H2492" s="41"/>
      <c r="I2492" s="147"/>
      <c r="J2492" s="41"/>
      <c r="K2492" s="41"/>
      <c r="L2492" s="45"/>
      <c r="M2492" s="242"/>
      <c r="N2492" s="243"/>
      <c r="O2492" s="85"/>
      <c r="P2492" s="85"/>
      <c r="Q2492" s="85"/>
      <c r="R2492" s="85"/>
      <c r="S2492" s="85"/>
      <c r="T2492" s="86"/>
      <c r="U2492" s="39"/>
      <c r="V2492" s="39"/>
      <c r="W2492" s="39"/>
      <c r="X2492" s="39"/>
      <c r="Y2492" s="39"/>
      <c r="Z2492" s="39"/>
      <c r="AA2492" s="39"/>
      <c r="AB2492" s="39"/>
      <c r="AC2492" s="39"/>
      <c r="AD2492" s="39"/>
      <c r="AE2492" s="39"/>
      <c r="AT2492" s="18" t="s">
        <v>173</v>
      </c>
      <c r="AU2492" s="18" t="s">
        <v>82</v>
      </c>
    </row>
    <row r="2493" s="13" customFormat="1">
      <c r="A2493" s="13"/>
      <c r="B2493" s="244"/>
      <c r="C2493" s="245"/>
      <c r="D2493" s="240" t="s">
        <v>174</v>
      </c>
      <c r="E2493" s="246" t="s">
        <v>21</v>
      </c>
      <c r="F2493" s="247" t="s">
        <v>2419</v>
      </c>
      <c r="G2493" s="245"/>
      <c r="H2493" s="246" t="s">
        <v>21</v>
      </c>
      <c r="I2493" s="248"/>
      <c r="J2493" s="245"/>
      <c r="K2493" s="245"/>
      <c r="L2493" s="249"/>
      <c r="M2493" s="250"/>
      <c r="N2493" s="251"/>
      <c r="O2493" s="251"/>
      <c r="P2493" s="251"/>
      <c r="Q2493" s="251"/>
      <c r="R2493" s="251"/>
      <c r="S2493" s="251"/>
      <c r="T2493" s="252"/>
      <c r="U2493" s="13"/>
      <c r="V2493" s="13"/>
      <c r="W2493" s="13"/>
      <c r="X2493" s="13"/>
      <c r="Y2493" s="13"/>
      <c r="Z2493" s="13"/>
      <c r="AA2493" s="13"/>
      <c r="AB2493" s="13"/>
      <c r="AC2493" s="13"/>
      <c r="AD2493" s="13"/>
      <c r="AE2493" s="13"/>
      <c r="AT2493" s="253" t="s">
        <v>174</v>
      </c>
      <c r="AU2493" s="253" t="s">
        <v>82</v>
      </c>
      <c r="AV2493" s="13" t="s">
        <v>80</v>
      </c>
      <c r="AW2493" s="13" t="s">
        <v>34</v>
      </c>
      <c r="AX2493" s="13" t="s">
        <v>73</v>
      </c>
      <c r="AY2493" s="253" t="s">
        <v>164</v>
      </c>
    </row>
    <row r="2494" s="13" customFormat="1">
      <c r="A2494" s="13"/>
      <c r="B2494" s="244"/>
      <c r="C2494" s="245"/>
      <c r="D2494" s="240" t="s">
        <v>174</v>
      </c>
      <c r="E2494" s="246" t="s">
        <v>21</v>
      </c>
      <c r="F2494" s="247" t="s">
        <v>2420</v>
      </c>
      <c r="G2494" s="245"/>
      <c r="H2494" s="246" t="s">
        <v>21</v>
      </c>
      <c r="I2494" s="248"/>
      <c r="J2494" s="245"/>
      <c r="K2494" s="245"/>
      <c r="L2494" s="249"/>
      <c r="M2494" s="250"/>
      <c r="N2494" s="251"/>
      <c r="O2494" s="251"/>
      <c r="P2494" s="251"/>
      <c r="Q2494" s="251"/>
      <c r="R2494" s="251"/>
      <c r="S2494" s="251"/>
      <c r="T2494" s="252"/>
      <c r="U2494" s="13"/>
      <c r="V2494" s="13"/>
      <c r="W2494" s="13"/>
      <c r="X2494" s="13"/>
      <c r="Y2494" s="13"/>
      <c r="Z2494" s="13"/>
      <c r="AA2494" s="13"/>
      <c r="AB2494" s="13"/>
      <c r="AC2494" s="13"/>
      <c r="AD2494" s="13"/>
      <c r="AE2494" s="13"/>
      <c r="AT2494" s="253" t="s">
        <v>174</v>
      </c>
      <c r="AU2494" s="253" t="s">
        <v>82</v>
      </c>
      <c r="AV2494" s="13" t="s">
        <v>80</v>
      </c>
      <c r="AW2494" s="13" t="s">
        <v>34</v>
      </c>
      <c r="AX2494" s="13" t="s">
        <v>73</v>
      </c>
      <c r="AY2494" s="253" t="s">
        <v>164</v>
      </c>
    </row>
    <row r="2495" s="14" customFormat="1">
      <c r="A2495" s="14"/>
      <c r="B2495" s="254"/>
      <c r="C2495" s="255"/>
      <c r="D2495" s="240" t="s">
        <v>174</v>
      </c>
      <c r="E2495" s="256" t="s">
        <v>21</v>
      </c>
      <c r="F2495" s="257" t="s">
        <v>2421</v>
      </c>
      <c r="G2495" s="255"/>
      <c r="H2495" s="258">
        <v>4</v>
      </c>
      <c r="I2495" s="259"/>
      <c r="J2495" s="255"/>
      <c r="K2495" s="255"/>
      <c r="L2495" s="260"/>
      <c r="M2495" s="261"/>
      <c r="N2495" s="262"/>
      <c r="O2495" s="262"/>
      <c r="P2495" s="262"/>
      <c r="Q2495" s="262"/>
      <c r="R2495" s="262"/>
      <c r="S2495" s="262"/>
      <c r="T2495" s="263"/>
      <c r="U2495" s="14"/>
      <c r="V2495" s="14"/>
      <c r="W2495" s="14"/>
      <c r="X2495" s="14"/>
      <c r="Y2495" s="14"/>
      <c r="Z2495" s="14"/>
      <c r="AA2495" s="14"/>
      <c r="AB2495" s="14"/>
      <c r="AC2495" s="14"/>
      <c r="AD2495" s="14"/>
      <c r="AE2495" s="14"/>
      <c r="AT2495" s="264" t="s">
        <v>174</v>
      </c>
      <c r="AU2495" s="264" t="s">
        <v>82</v>
      </c>
      <c r="AV2495" s="14" t="s">
        <v>82</v>
      </c>
      <c r="AW2495" s="14" t="s">
        <v>34</v>
      </c>
      <c r="AX2495" s="14" t="s">
        <v>80</v>
      </c>
      <c r="AY2495" s="264" t="s">
        <v>164</v>
      </c>
    </row>
    <row r="2496" s="2" customFormat="1" ht="16.5" customHeight="1">
      <c r="A2496" s="39"/>
      <c r="B2496" s="40"/>
      <c r="C2496" s="227" t="s">
        <v>2422</v>
      </c>
      <c r="D2496" s="227" t="s">
        <v>166</v>
      </c>
      <c r="E2496" s="228" t="s">
        <v>1348</v>
      </c>
      <c r="F2496" s="229" t="s">
        <v>1349</v>
      </c>
      <c r="G2496" s="230" t="s">
        <v>181</v>
      </c>
      <c r="H2496" s="231">
        <v>0.039</v>
      </c>
      <c r="I2496" s="232"/>
      <c r="J2496" s="233">
        <f>ROUND(I2496*H2496,2)</f>
        <v>0</v>
      </c>
      <c r="K2496" s="229" t="s">
        <v>170</v>
      </c>
      <c r="L2496" s="45"/>
      <c r="M2496" s="234" t="s">
        <v>21</v>
      </c>
      <c r="N2496" s="235" t="s">
        <v>44</v>
      </c>
      <c r="O2496" s="85"/>
      <c r="P2496" s="236">
        <f>O2496*H2496</f>
        <v>0</v>
      </c>
      <c r="Q2496" s="236">
        <v>0</v>
      </c>
      <c r="R2496" s="236">
        <f>Q2496*H2496</f>
        <v>0</v>
      </c>
      <c r="S2496" s="236">
        <v>0</v>
      </c>
      <c r="T2496" s="237">
        <f>S2496*H2496</f>
        <v>0</v>
      </c>
      <c r="U2496" s="39"/>
      <c r="V2496" s="39"/>
      <c r="W2496" s="39"/>
      <c r="X2496" s="39"/>
      <c r="Y2496" s="39"/>
      <c r="Z2496" s="39"/>
      <c r="AA2496" s="39"/>
      <c r="AB2496" s="39"/>
      <c r="AC2496" s="39"/>
      <c r="AD2496" s="39"/>
      <c r="AE2496" s="39"/>
      <c r="AR2496" s="238" t="s">
        <v>277</v>
      </c>
      <c r="AT2496" s="238" t="s">
        <v>166</v>
      </c>
      <c r="AU2496" s="238" t="s">
        <v>82</v>
      </c>
      <c r="AY2496" s="18" t="s">
        <v>164</v>
      </c>
      <c r="BE2496" s="239">
        <f>IF(N2496="základní",J2496,0)</f>
        <v>0</v>
      </c>
      <c r="BF2496" s="239">
        <f>IF(N2496="snížená",J2496,0)</f>
        <v>0</v>
      </c>
      <c r="BG2496" s="239">
        <f>IF(N2496="zákl. přenesená",J2496,0)</f>
        <v>0</v>
      </c>
      <c r="BH2496" s="239">
        <f>IF(N2496="sníž. přenesená",J2496,0)</f>
        <v>0</v>
      </c>
      <c r="BI2496" s="239">
        <f>IF(N2496="nulová",J2496,0)</f>
        <v>0</v>
      </c>
      <c r="BJ2496" s="18" t="s">
        <v>80</v>
      </c>
      <c r="BK2496" s="239">
        <f>ROUND(I2496*H2496,2)</f>
        <v>0</v>
      </c>
      <c r="BL2496" s="18" t="s">
        <v>277</v>
      </c>
      <c r="BM2496" s="238" t="s">
        <v>2423</v>
      </c>
    </row>
    <row r="2497" s="2" customFormat="1">
      <c r="A2497" s="39"/>
      <c r="B2497" s="40"/>
      <c r="C2497" s="41"/>
      <c r="D2497" s="240" t="s">
        <v>173</v>
      </c>
      <c r="E2497" s="41"/>
      <c r="F2497" s="241" t="s">
        <v>1351</v>
      </c>
      <c r="G2497" s="41"/>
      <c r="H2497" s="41"/>
      <c r="I2497" s="147"/>
      <c r="J2497" s="41"/>
      <c r="K2497" s="41"/>
      <c r="L2497" s="45"/>
      <c r="M2497" s="242"/>
      <c r="N2497" s="243"/>
      <c r="O2497" s="85"/>
      <c r="P2497" s="85"/>
      <c r="Q2497" s="85"/>
      <c r="R2497" s="85"/>
      <c r="S2497" s="85"/>
      <c r="T2497" s="86"/>
      <c r="U2497" s="39"/>
      <c r="V2497" s="39"/>
      <c r="W2497" s="39"/>
      <c r="X2497" s="39"/>
      <c r="Y2497" s="39"/>
      <c r="Z2497" s="39"/>
      <c r="AA2497" s="39"/>
      <c r="AB2497" s="39"/>
      <c r="AC2497" s="39"/>
      <c r="AD2497" s="39"/>
      <c r="AE2497" s="39"/>
      <c r="AT2497" s="18" t="s">
        <v>173</v>
      </c>
      <c r="AU2497" s="18" t="s">
        <v>82</v>
      </c>
    </row>
    <row r="2498" s="2" customFormat="1">
      <c r="A2498" s="39"/>
      <c r="B2498" s="40"/>
      <c r="C2498" s="41"/>
      <c r="D2498" s="240" t="s">
        <v>191</v>
      </c>
      <c r="E2498" s="41"/>
      <c r="F2498" s="275" t="s">
        <v>1352</v>
      </c>
      <c r="G2498" s="41"/>
      <c r="H2498" s="41"/>
      <c r="I2498" s="147"/>
      <c r="J2498" s="41"/>
      <c r="K2498" s="41"/>
      <c r="L2498" s="45"/>
      <c r="M2498" s="242"/>
      <c r="N2498" s="243"/>
      <c r="O2498" s="85"/>
      <c r="P2498" s="85"/>
      <c r="Q2498" s="85"/>
      <c r="R2498" s="85"/>
      <c r="S2498" s="85"/>
      <c r="T2498" s="86"/>
      <c r="U2498" s="39"/>
      <c r="V2498" s="39"/>
      <c r="W2498" s="39"/>
      <c r="X2498" s="39"/>
      <c r="Y2498" s="39"/>
      <c r="Z2498" s="39"/>
      <c r="AA2498" s="39"/>
      <c r="AB2498" s="39"/>
      <c r="AC2498" s="39"/>
      <c r="AD2498" s="39"/>
      <c r="AE2498" s="39"/>
      <c r="AT2498" s="18" t="s">
        <v>191</v>
      </c>
      <c r="AU2498" s="18" t="s">
        <v>82</v>
      </c>
    </row>
    <row r="2499" s="2" customFormat="1" ht="16.5" customHeight="1">
      <c r="A2499" s="39"/>
      <c r="B2499" s="40"/>
      <c r="C2499" s="227" t="s">
        <v>2424</v>
      </c>
      <c r="D2499" s="227" t="s">
        <v>166</v>
      </c>
      <c r="E2499" s="228" t="s">
        <v>1354</v>
      </c>
      <c r="F2499" s="229" t="s">
        <v>1355</v>
      </c>
      <c r="G2499" s="230" t="s">
        <v>181</v>
      </c>
      <c r="H2499" s="231">
        <v>0.039</v>
      </c>
      <c r="I2499" s="232"/>
      <c r="J2499" s="233">
        <f>ROUND(I2499*H2499,2)</f>
        <v>0</v>
      </c>
      <c r="K2499" s="229" t="s">
        <v>170</v>
      </c>
      <c r="L2499" s="45"/>
      <c r="M2499" s="234" t="s">
        <v>21</v>
      </c>
      <c r="N2499" s="235" t="s">
        <v>44</v>
      </c>
      <c r="O2499" s="85"/>
      <c r="P2499" s="236">
        <f>O2499*H2499</f>
        <v>0</v>
      </c>
      <c r="Q2499" s="236">
        <v>0</v>
      </c>
      <c r="R2499" s="236">
        <f>Q2499*H2499</f>
        <v>0</v>
      </c>
      <c r="S2499" s="236">
        <v>0</v>
      </c>
      <c r="T2499" s="237">
        <f>S2499*H2499</f>
        <v>0</v>
      </c>
      <c r="U2499" s="39"/>
      <c r="V2499" s="39"/>
      <c r="W2499" s="39"/>
      <c r="X2499" s="39"/>
      <c r="Y2499" s="39"/>
      <c r="Z2499" s="39"/>
      <c r="AA2499" s="39"/>
      <c r="AB2499" s="39"/>
      <c r="AC2499" s="39"/>
      <c r="AD2499" s="39"/>
      <c r="AE2499" s="39"/>
      <c r="AR2499" s="238" t="s">
        <v>277</v>
      </c>
      <c r="AT2499" s="238" t="s">
        <v>166</v>
      </c>
      <c r="AU2499" s="238" t="s">
        <v>82</v>
      </c>
      <c r="AY2499" s="18" t="s">
        <v>164</v>
      </c>
      <c r="BE2499" s="239">
        <f>IF(N2499="základní",J2499,0)</f>
        <v>0</v>
      </c>
      <c r="BF2499" s="239">
        <f>IF(N2499="snížená",J2499,0)</f>
        <v>0</v>
      </c>
      <c r="BG2499" s="239">
        <f>IF(N2499="zákl. přenesená",J2499,0)</f>
        <v>0</v>
      </c>
      <c r="BH2499" s="239">
        <f>IF(N2499="sníž. přenesená",J2499,0)</f>
        <v>0</v>
      </c>
      <c r="BI2499" s="239">
        <f>IF(N2499="nulová",J2499,0)</f>
        <v>0</v>
      </c>
      <c r="BJ2499" s="18" t="s">
        <v>80</v>
      </c>
      <c r="BK2499" s="239">
        <f>ROUND(I2499*H2499,2)</f>
        <v>0</v>
      </c>
      <c r="BL2499" s="18" t="s">
        <v>277</v>
      </c>
      <c r="BM2499" s="238" t="s">
        <v>2425</v>
      </c>
    </row>
    <row r="2500" s="2" customFormat="1">
      <c r="A2500" s="39"/>
      <c r="B2500" s="40"/>
      <c r="C2500" s="41"/>
      <c r="D2500" s="240" t="s">
        <v>173</v>
      </c>
      <c r="E2500" s="41"/>
      <c r="F2500" s="241" t="s">
        <v>1357</v>
      </c>
      <c r="G2500" s="41"/>
      <c r="H2500" s="41"/>
      <c r="I2500" s="147"/>
      <c r="J2500" s="41"/>
      <c r="K2500" s="41"/>
      <c r="L2500" s="45"/>
      <c r="M2500" s="242"/>
      <c r="N2500" s="243"/>
      <c r="O2500" s="85"/>
      <c r="P2500" s="85"/>
      <c r="Q2500" s="85"/>
      <c r="R2500" s="85"/>
      <c r="S2500" s="85"/>
      <c r="T2500" s="86"/>
      <c r="U2500" s="39"/>
      <c r="V2500" s="39"/>
      <c r="W2500" s="39"/>
      <c r="X2500" s="39"/>
      <c r="Y2500" s="39"/>
      <c r="Z2500" s="39"/>
      <c r="AA2500" s="39"/>
      <c r="AB2500" s="39"/>
      <c r="AC2500" s="39"/>
      <c r="AD2500" s="39"/>
      <c r="AE2500" s="39"/>
      <c r="AT2500" s="18" t="s">
        <v>173</v>
      </c>
      <c r="AU2500" s="18" t="s">
        <v>82</v>
      </c>
    </row>
    <row r="2501" s="2" customFormat="1">
      <c r="A2501" s="39"/>
      <c r="B2501" s="40"/>
      <c r="C2501" s="41"/>
      <c r="D2501" s="240" t="s">
        <v>191</v>
      </c>
      <c r="E2501" s="41"/>
      <c r="F2501" s="275" t="s">
        <v>1358</v>
      </c>
      <c r="G2501" s="41"/>
      <c r="H2501" s="41"/>
      <c r="I2501" s="147"/>
      <c r="J2501" s="41"/>
      <c r="K2501" s="41"/>
      <c r="L2501" s="45"/>
      <c r="M2501" s="242"/>
      <c r="N2501" s="243"/>
      <c r="O2501" s="85"/>
      <c r="P2501" s="85"/>
      <c r="Q2501" s="85"/>
      <c r="R2501" s="85"/>
      <c r="S2501" s="85"/>
      <c r="T2501" s="86"/>
      <c r="U2501" s="39"/>
      <c r="V2501" s="39"/>
      <c r="W2501" s="39"/>
      <c r="X2501" s="39"/>
      <c r="Y2501" s="39"/>
      <c r="Z2501" s="39"/>
      <c r="AA2501" s="39"/>
      <c r="AB2501" s="39"/>
      <c r="AC2501" s="39"/>
      <c r="AD2501" s="39"/>
      <c r="AE2501" s="39"/>
      <c r="AT2501" s="18" t="s">
        <v>191</v>
      </c>
      <c r="AU2501" s="18" t="s">
        <v>82</v>
      </c>
    </row>
    <row r="2502" s="2" customFormat="1" ht="21.75" customHeight="1">
      <c r="A2502" s="39"/>
      <c r="B2502" s="40"/>
      <c r="C2502" s="227" t="s">
        <v>2426</v>
      </c>
      <c r="D2502" s="227" t="s">
        <v>166</v>
      </c>
      <c r="E2502" s="228" t="s">
        <v>1360</v>
      </c>
      <c r="F2502" s="229" t="s">
        <v>1361</v>
      </c>
      <c r="G2502" s="230" t="s">
        <v>181</v>
      </c>
      <c r="H2502" s="231">
        <v>0.42899999999999999</v>
      </c>
      <c r="I2502" s="232"/>
      <c r="J2502" s="233">
        <f>ROUND(I2502*H2502,2)</f>
        <v>0</v>
      </c>
      <c r="K2502" s="229" t="s">
        <v>170</v>
      </c>
      <c r="L2502" s="45"/>
      <c r="M2502" s="234" t="s">
        <v>21</v>
      </c>
      <c r="N2502" s="235" t="s">
        <v>44</v>
      </c>
      <c r="O2502" s="85"/>
      <c r="P2502" s="236">
        <f>O2502*H2502</f>
        <v>0</v>
      </c>
      <c r="Q2502" s="236">
        <v>0</v>
      </c>
      <c r="R2502" s="236">
        <f>Q2502*H2502</f>
        <v>0</v>
      </c>
      <c r="S2502" s="236">
        <v>0</v>
      </c>
      <c r="T2502" s="237">
        <f>S2502*H2502</f>
        <v>0</v>
      </c>
      <c r="U2502" s="39"/>
      <c r="V2502" s="39"/>
      <c r="W2502" s="39"/>
      <c r="X2502" s="39"/>
      <c r="Y2502" s="39"/>
      <c r="Z2502" s="39"/>
      <c r="AA2502" s="39"/>
      <c r="AB2502" s="39"/>
      <c r="AC2502" s="39"/>
      <c r="AD2502" s="39"/>
      <c r="AE2502" s="39"/>
      <c r="AR2502" s="238" t="s">
        <v>277</v>
      </c>
      <c r="AT2502" s="238" t="s">
        <v>166</v>
      </c>
      <c r="AU2502" s="238" t="s">
        <v>82</v>
      </c>
      <c r="AY2502" s="18" t="s">
        <v>164</v>
      </c>
      <c r="BE2502" s="239">
        <f>IF(N2502="základní",J2502,0)</f>
        <v>0</v>
      </c>
      <c r="BF2502" s="239">
        <f>IF(N2502="snížená",J2502,0)</f>
        <v>0</v>
      </c>
      <c r="BG2502" s="239">
        <f>IF(N2502="zákl. přenesená",J2502,0)</f>
        <v>0</v>
      </c>
      <c r="BH2502" s="239">
        <f>IF(N2502="sníž. přenesená",J2502,0)</f>
        <v>0</v>
      </c>
      <c r="BI2502" s="239">
        <f>IF(N2502="nulová",J2502,0)</f>
        <v>0</v>
      </c>
      <c r="BJ2502" s="18" t="s">
        <v>80</v>
      </c>
      <c r="BK2502" s="239">
        <f>ROUND(I2502*H2502,2)</f>
        <v>0</v>
      </c>
      <c r="BL2502" s="18" t="s">
        <v>277</v>
      </c>
      <c r="BM2502" s="238" t="s">
        <v>2427</v>
      </c>
    </row>
    <row r="2503" s="2" customFormat="1">
      <c r="A2503" s="39"/>
      <c r="B2503" s="40"/>
      <c r="C2503" s="41"/>
      <c r="D2503" s="240" t="s">
        <v>173</v>
      </c>
      <c r="E2503" s="41"/>
      <c r="F2503" s="241" t="s">
        <v>1361</v>
      </c>
      <c r="G2503" s="41"/>
      <c r="H2503" s="41"/>
      <c r="I2503" s="147"/>
      <c r="J2503" s="41"/>
      <c r="K2503" s="41"/>
      <c r="L2503" s="45"/>
      <c r="M2503" s="242"/>
      <c r="N2503" s="243"/>
      <c r="O2503" s="85"/>
      <c r="P2503" s="85"/>
      <c r="Q2503" s="85"/>
      <c r="R2503" s="85"/>
      <c r="S2503" s="85"/>
      <c r="T2503" s="86"/>
      <c r="U2503" s="39"/>
      <c r="V2503" s="39"/>
      <c r="W2503" s="39"/>
      <c r="X2503" s="39"/>
      <c r="Y2503" s="39"/>
      <c r="Z2503" s="39"/>
      <c r="AA2503" s="39"/>
      <c r="AB2503" s="39"/>
      <c r="AC2503" s="39"/>
      <c r="AD2503" s="39"/>
      <c r="AE2503" s="39"/>
      <c r="AT2503" s="18" t="s">
        <v>173</v>
      </c>
      <c r="AU2503" s="18" t="s">
        <v>82</v>
      </c>
    </row>
    <row r="2504" s="2" customFormat="1">
      <c r="A2504" s="39"/>
      <c r="B2504" s="40"/>
      <c r="C2504" s="41"/>
      <c r="D2504" s="240" t="s">
        <v>1094</v>
      </c>
      <c r="E2504" s="41"/>
      <c r="F2504" s="275" t="s">
        <v>1363</v>
      </c>
      <c r="G2504" s="41"/>
      <c r="H2504" s="41"/>
      <c r="I2504" s="147"/>
      <c r="J2504" s="41"/>
      <c r="K2504" s="41"/>
      <c r="L2504" s="45"/>
      <c r="M2504" s="242"/>
      <c r="N2504" s="243"/>
      <c r="O2504" s="85"/>
      <c r="P2504" s="85"/>
      <c r="Q2504" s="85"/>
      <c r="R2504" s="85"/>
      <c r="S2504" s="85"/>
      <c r="T2504" s="86"/>
      <c r="U2504" s="39"/>
      <c r="V2504" s="39"/>
      <c r="W2504" s="39"/>
      <c r="X2504" s="39"/>
      <c r="Y2504" s="39"/>
      <c r="Z2504" s="39"/>
      <c r="AA2504" s="39"/>
      <c r="AB2504" s="39"/>
      <c r="AC2504" s="39"/>
      <c r="AD2504" s="39"/>
      <c r="AE2504" s="39"/>
      <c r="AT2504" s="18" t="s">
        <v>1094</v>
      </c>
      <c r="AU2504" s="18" t="s">
        <v>82</v>
      </c>
    </row>
    <row r="2505" s="14" customFormat="1">
      <c r="A2505" s="14"/>
      <c r="B2505" s="254"/>
      <c r="C2505" s="255"/>
      <c r="D2505" s="240" t="s">
        <v>174</v>
      </c>
      <c r="E2505" s="255"/>
      <c r="F2505" s="257" t="s">
        <v>2428</v>
      </c>
      <c r="G2505" s="255"/>
      <c r="H2505" s="258">
        <v>0.42899999999999999</v>
      </c>
      <c r="I2505" s="259"/>
      <c r="J2505" s="255"/>
      <c r="K2505" s="255"/>
      <c r="L2505" s="260"/>
      <c r="M2505" s="261"/>
      <c r="N2505" s="262"/>
      <c r="O2505" s="262"/>
      <c r="P2505" s="262"/>
      <c r="Q2505" s="262"/>
      <c r="R2505" s="262"/>
      <c r="S2505" s="262"/>
      <c r="T2505" s="263"/>
      <c r="U2505" s="14"/>
      <c r="V2505" s="14"/>
      <c r="W2505" s="14"/>
      <c r="X2505" s="14"/>
      <c r="Y2505" s="14"/>
      <c r="Z2505" s="14"/>
      <c r="AA2505" s="14"/>
      <c r="AB2505" s="14"/>
      <c r="AC2505" s="14"/>
      <c r="AD2505" s="14"/>
      <c r="AE2505" s="14"/>
      <c r="AT2505" s="264" t="s">
        <v>174</v>
      </c>
      <c r="AU2505" s="264" t="s">
        <v>82</v>
      </c>
      <c r="AV2505" s="14" t="s">
        <v>82</v>
      </c>
      <c r="AW2505" s="14" t="s">
        <v>4</v>
      </c>
      <c r="AX2505" s="14" t="s">
        <v>80</v>
      </c>
      <c r="AY2505" s="264" t="s">
        <v>164</v>
      </c>
    </row>
    <row r="2506" s="2" customFormat="1" ht="21.75" customHeight="1">
      <c r="A2506" s="39"/>
      <c r="B2506" s="40"/>
      <c r="C2506" s="227" t="s">
        <v>2429</v>
      </c>
      <c r="D2506" s="227" t="s">
        <v>166</v>
      </c>
      <c r="E2506" s="228" t="s">
        <v>1366</v>
      </c>
      <c r="F2506" s="229" t="s">
        <v>1367</v>
      </c>
      <c r="G2506" s="230" t="s">
        <v>181</v>
      </c>
      <c r="H2506" s="231">
        <v>0.039</v>
      </c>
      <c r="I2506" s="232"/>
      <c r="J2506" s="233">
        <f>ROUND(I2506*H2506,2)</f>
        <v>0</v>
      </c>
      <c r="K2506" s="229" t="s">
        <v>170</v>
      </c>
      <c r="L2506" s="45"/>
      <c r="M2506" s="234" t="s">
        <v>21</v>
      </c>
      <c r="N2506" s="235" t="s">
        <v>44</v>
      </c>
      <c r="O2506" s="85"/>
      <c r="P2506" s="236">
        <f>O2506*H2506</f>
        <v>0</v>
      </c>
      <c r="Q2506" s="236">
        <v>0</v>
      </c>
      <c r="R2506" s="236">
        <f>Q2506*H2506</f>
        <v>0</v>
      </c>
      <c r="S2506" s="236">
        <v>0</v>
      </c>
      <c r="T2506" s="237">
        <f>S2506*H2506</f>
        <v>0</v>
      </c>
      <c r="U2506" s="39"/>
      <c r="V2506" s="39"/>
      <c r="W2506" s="39"/>
      <c r="X2506" s="39"/>
      <c r="Y2506" s="39"/>
      <c r="Z2506" s="39"/>
      <c r="AA2506" s="39"/>
      <c r="AB2506" s="39"/>
      <c r="AC2506" s="39"/>
      <c r="AD2506" s="39"/>
      <c r="AE2506" s="39"/>
      <c r="AR2506" s="238" t="s">
        <v>277</v>
      </c>
      <c r="AT2506" s="238" t="s">
        <v>166</v>
      </c>
      <c r="AU2506" s="238" t="s">
        <v>82</v>
      </c>
      <c r="AY2506" s="18" t="s">
        <v>164</v>
      </c>
      <c r="BE2506" s="239">
        <f>IF(N2506="základní",J2506,0)</f>
        <v>0</v>
      </c>
      <c r="BF2506" s="239">
        <f>IF(N2506="snížená",J2506,0)</f>
        <v>0</v>
      </c>
      <c r="BG2506" s="239">
        <f>IF(N2506="zákl. přenesená",J2506,0)</f>
        <v>0</v>
      </c>
      <c r="BH2506" s="239">
        <f>IF(N2506="sníž. přenesená",J2506,0)</f>
        <v>0</v>
      </c>
      <c r="BI2506" s="239">
        <f>IF(N2506="nulová",J2506,0)</f>
        <v>0</v>
      </c>
      <c r="BJ2506" s="18" t="s">
        <v>80</v>
      </c>
      <c r="BK2506" s="239">
        <f>ROUND(I2506*H2506,2)</f>
        <v>0</v>
      </c>
      <c r="BL2506" s="18" t="s">
        <v>277</v>
      </c>
      <c r="BM2506" s="238" t="s">
        <v>2430</v>
      </c>
    </row>
    <row r="2507" s="2" customFormat="1">
      <c r="A2507" s="39"/>
      <c r="B2507" s="40"/>
      <c r="C2507" s="41"/>
      <c r="D2507" s="240" t="s">
        <v>173</v>
      </c>
      <c r="E2507" s="41"/>
      <c r="F2507" s="241" t="s">
        <v>1367</v>
      </c>
      <c r="G2507" s="41"/>
      <c r="H2507" s="41"/>
      <c r="I2507" s="147"/>
      <c r="J2507" s="41"/>
      <c r="K2507" s="41"/>
      <c r="L2507" s="45"/>
      <c r="M2507" s="242"/>
      <c r="N2507" s="243"/>
      <c r="O2507" s="85"/>
      <c r="P2507" s="85"/>
      <c r="Q2507" s="85"/>
      <c r="R2507" s="85"/>
      <c r="S2507" s="85"/>
      <c r="T2507" s="86"/>
      <c r="U2507" s="39"/>
      <c r="V2507" s="39"/>
      <c r="W2507" s="39"/>
      <c r="X2507" s="39"/>
      <c r="Y2507" s="39"/>
      <c r="Z2507" s="39"/>
      <c r="AA2507" s="39"/>
      <c r="AB2507" s="39"/>
      <c r="AC2507" s="39"/>
      <c r="AD2507" s="39"/>
      <c r="AE2507" s="39"/>
      <c r="AT2507" s="18" t="s">
        <v>173</v>
      </c>
      <c r="AU2507" s="18" t="s">
        <v>82</v>
      </c>
    </row>
    <row r="2508" s="2" customFormat="1" ht="16.5" customHeight="1">
      <c r="A2508" s="39"/>
      <c r="B2508" s="40"/>
      <c r="C2508" s="227" t="s">
        <v>2431</v>
      </c>
      <c r="D2508" s="227" t="s">
        <v>166</v>
      </c>
      <c r="E2508" s="228" t="s">
        <v>2432</v>
      </c>
      <c r="F2508" s="229" t="s">
        <v>2433</v>
      </c>
      <c r="G2508" s="230" t="s">
        <v>253</v>
      </c>
      <c r="H2508" s="231">
        <v>7.0999999999999996</v>
      </c>
      <c r="I2508" s="232"/>
      <c r="J2508" s="233">
        <f>ROUND(I2508*H2508,2)</f>
        <v>0</v>
      </c>
      <c r="K2508" s="229" t="s">
        <v>170</v>
      </c>
      <c r="L2508" s="45"/>
      <c r="M2508" s="234" t="s">
        <v>21</v>
      </c>
      <c r="N2508" s="235" t="s">
        <v>44</v>
      </c>
      <c r="O2508" s="85"/>
      <c r="P2508" s="236">
        <f>O2508*H2508</f>
        <v>0</v>
      </c>
      <c r="Q2508" s="236">
        <v>0</v>
      </c>
      <c r="R2508" s="236">
        <f>Q2508*H2508</f>
        <v>0</v>
      </c>
      <c r="S2508" s="236">
        <v>0</v>
      </c>
      <c r="T2508" s="237">
        <f>S2508*H2508</f>
        <v>0</v>
      </c>
      <c r="U2508" s="39"/>
      <c r="V2508" s="39"/>
      <c r="W2508" s="39"/>
      <c r="X2508" s="39"/>
      <c r="Y2508" s="39"/>
      <c r="Z2508" s="39"/>
      <c r="AA2508" s="39"/>
      <c r="AB2508" s="39"/>
      <c r="AC2508" s="39"/>
      <c r="AD2508" s="39"/>
      <c r="AE2508" s="39"/>
      <c r="AR2508" s="238" t="s">
        <v>277</v>
      </c>
      <c r="AT2508" s="238" t="s">
        <v>166</v>
      </c>
      <c r="AU2508" s="238" t="s">
        <v>82</v>
      </c>
      <c r="AY2508" s="18" t="s">
        <v>164</v>
      </c>
      <c r="BE2508" s="239">
        <f>IF(N2508="základní",J2508,0)</f>
        <v>0</v>
      </c>
      <c r="BF2508" s="239">
        <f>IF(N2508="snížená",J2508,0)</f>
        <v>0</v>
      </c>
      <c r="BG2508" s="239">
        <f>IF(N2508="zákl. přenesená",J2508,0)</f>
        <v>0</v>
      </c>
      <c r="BH2508" s="239">
        <f>IF(N2508="sníž. přenesená",J2508,0)</f>
        <v>0</v>
      </c>
      <c r="BI2508" s="239">
        <f>IF(N2508="nulová",J2508,0)</f>
        <v>0</v>
      </c>
      <c r="BJ2508" s="18" t="s">
        <v>80</v>
      </c>
      <c r="BK2508" s="239">
        <f>ROUND(I2508*H2508,2)</f>
        <v>0</v>
      </c>
      <c r="BL2508" s="18" t="s">
        <v>277</v>
      </c>
      <c r="BM2508" s="238" t="s">
        <v>2434</v>
      </c>
    </row>
    <row r="2509" s="2" customFormat="1">
      <c r="A2509" s="39"/>
      <c r="B2509" s="40"/>
      <c r="C2509" s="41"/>
      <c r="D2509" s="240" t="s">
        <v>173</v>
      </c>
      <c r="E2509" s="41"/>
      <c r="F2509" s="241" t="s">
        <v>2433</v>
      </c>
      <c r="G2509" s="41"/>
      <c r="H2509" s="41"/>
      <c r="I2509" s="147"/>
      <c r="J2509" s="41"/>
      <c r="K2509" s="41"/>
      <c r="L2509" s="45"/>
      <c r="M2509" s="242"/>
      <c r="N2509" s="243"/>
      <c r="O2509" s="85"/>
      <c r="P2509" s="85"/>
      <c r="Q2509" s="85"/>
      <c r="R2509" s="85"/>
      <c r="S2509" s="85"/>
      <c r="T2509" s="86"/>
      <c r="U2509" s="39"/>
      <c r="V2509" s="39"/>
      <c r="W2509" s="39"/>
      <c r="X2509" s="39"/>
      <c r="Y2509" s="39"/>
      <c r="Z2509" s="39"/>
      <c r="AA2509" s="39"/>
      <c r="AB2509" s="39"/>
      <c r="AC2509" s="39"/>
      <c r="AD2509" s="39"/>
      <c r="AE2509" s="39"/>
      <c r="AT2509" s="18" t="s">
        <v>173</v>
      </c>
      <c r="AU2509" s="18" t="s">
        <v>82</v>
      </c>
    </row>
    <row r="2510" s="13" customFormat="1">
      <c r="A2510" s="13"/>
      <c r="B2510" s="244"/>
      <c r="C2510" s="245"/>
      <c r="D2510" s="240" t="s">
        <v>174</v>
      </c>
      <c r="E2510" s="246" t="s">
        <v>21</v>
      </c>
      <c r="F2510" s="247" t="s">
        <v>2435</v>
      </c>
      <c r="G2510" s="245"/>
      <c r="H2510" s="246" t="s">
        <v>21</v>
      </c>
      <c r="I2510" s="248"/>
      <c r="J2510" s="245"/>
      <c r="K2510" s="245"/>
      <c r="L2510" s="249"/>
      <c r="M2510" s="250"/>
      <c r="N2510" s="251"/>
      <c r="O2510" s="251"/>
      <c r="P2510" s="251"/>
      <c r="Q2510" s="251"/>
      <c r="R2510" s="251"/>
      <c r="S2510" s="251"/>
      <c r="T2510" s="252"/>
      <c r="U2510" s="13"/>
      <c r="V2510" s="13"/>
      <c r="W2510" s="13"/>
      <c r="X2510" s="13"/>
      <c r="Y2510" s="13"/>
      <c r="Z2510" s="13"/>
      <c r="AA2510" s="13"/>
      <c r="AB2510" s="13"/>
      <c r="AC2510" s="13"/>
      <c r="AD2510" s="13"/>
      <c r="AE2510" s="13"/>
      <c r="AT2510" s="253" t="s">
        <v>174</v>
      </c>
      <c r="AU2510" s="253" t="s">
        <v>82</v>
      </c>
      <c r="AV2510" s="13" t="s">
        <v>80</v>
      </c>
      <c r="AW2510" s="13" t="s">
        <v>34</v>
      </c>
      <c r="AX2510" s="13" t="s">
        <v>73</v>
      </c>
      <c r="AY2510" s="253" t="s">
        <v>164</v>
      </c>
    </row>
    <row r="2511" s="13" customFormat="1">
      <c r="A2511" s="13"/>
      <c r="B2511" s="244"/>
      <c r="C2511" s="245"/>
      <c r="D2511" s="240" t="s">
        <v>174</v>
      </c>
      <c r="E2511" s="246" t="s">
        <v>21</v>
      </c>
      <c r="F2511" s="247" t="s">
        <v>2436</v>
      </c>
      <c r="G2511" s="245"/>
      <c r="H2511" s="246" t="s">
        <v>21</v>
      </c>
      <c r="I2511" s="248"/>
      <c r="J2511" s="245"/>
      <c r="K2511" s="245"/>
      <c r="L2511" s="249"/>
      <c r="M2511" s="250"/>
      <c r="N2511" s="251"/>
      <c r="O2511" s="251"/>
      <c r="P2511" s="251"/>
      <c r="Q2511" s="251"/>
      <c r="R2511" s="251"/>
      <c r="S2511" s="251"/>
      <c r="T2511" s="252"/>
      <c r="U2511" s="13"/>
      <c r="V2511" s="13"/>
      <c r="W2511" s="13"/>
      <c r="X2511" s="13"/>
      <c r="Y2511" s="13"/>
      <c r="Z2511" s="13"/>
      <c r="AA2511" s="13"/>
      <c r="AB2511" s="13"/>
      <c r="AC2511" s="13"/>
      <c r="AD2511" s="13"/>
      <c r="AE2511" s="13"/>
      <c r="AT2511" s="253" t="s">
        <v>174</v>
      </c>
      <c r="AU2511" s="253" t="s">
        <v>82</v>
      </c>
      <c r="AV2511" s="13" t="s">
        <v>80</v>
      </c>
      <c r="AW2511" s="13" t="s">
        <v>34</v>
      </c>
      <c r="AX2511" s="13" t="s">
        <v>73</v>
      </c>
      <c r="AY2511" s="253" t="s">
        <v>164</v>
      </c>
    </row>
    <row r="2512" s="14" customFormat="1">
      <c r="A2512" s="14"/>
      <c r="B2512" s="254"/>
      <c r="C2512" s="255"/>
      <c r="D2512" s="240" t="s">
        <v>174</v>
      </c>
      <c r="E2512" s="256" t="s">
        <v>21</v>
      </c>
      <c r="F2512" s="257" t="s">
        <v>2437</v>
      </c>
      <c r="G2512" s="255"/>
      <c r="H2512" s="258">
        <v>7.0999999999999996</v>
      </c>
      <c r="I2512" s="259"/>
      <c r="J2512" s="255"/>
      <c r="K2512" s="255"/>
      <c r="L2512" s="260"/>
      <c r="M2512" s="261"/>
      <c r="N2512" s="262"/>
      <c r="O2512" s="262"/>
      <c r="P2512" s="262"/>
      <c r="Q2512" s="262"/>
      <c r="R2512" s="262"/>
      <c r="S2512" s="262"/>
      <c r="T2512" s="263"/>
      <c r="U2512" s="14"/>
      <c r="V2512" s="14"/>
      <c r="W2512" s="14"/>
      <c r="X2512" s="14"/>
      <c r="Y2512" s="14"/>
      <c r="Z2512" s="14"/>
      <c r="AA2512" s="14"/>
      <c r="AB2512" s="14"/>
      <c r="AC2512" s="14"/>
      <c r="AD2512" s="14"/>
      <c r="AE2512" s="14"/>
      <c r="AT2512" s="264" t="s">
        <v>174</v>
      </c>
      <c r="AU2512" s="264" t="s">
        <v>82</v>
      </c>
      <c r="AV2512" s="14" t="s">
        <v>82</v>
      </c>
      <c r="AW2512" s="14" t="s">
        <v>34</v>
      </c>
      <c r="AX2512" s="14" t="s">
        <v>73</v>
      </c>
      <c r="AY2512" s="264" t="s">
        <v>164</v>
      </c>
    </row>
    <row r="2513" s="15" customFormat="1">
      <c r="A2513" s="15"/>
      <c r="B2513" s="276"/>
      <c r="C2513" s="277"/>
      <c r="D2513" s="240" t="s">
        <v>174</v>
      </c>
      <c r="E2513" s="278" t="s">
        <v>21</v>
      </c>
      <c r="F2513" s="279" t="s">
        <v>225</v>
      </c>
      <c r="G2513" s="277"/>
      <c r="H2513" s="280">
        <v>7.0999999999999996</v>
      </c>
      <c r="I2513" s="281"/>
      <c r="J2513" s="277"/>
      <c r="K2513" s="277"/>
      <c r="L2513" s="282"/>
      <c r="M2513" s="283"/>
      <c r="N2513" s="284"/>
      <c r="O2513" s="284"/>
      <c r="P2513" s="284"/>
      <c r="Q2513" s="284"/>
      <c r="R2513" s="284"/>
      <c r="S2513" s="284"/>
      <c r="T2513" s="285"/>
      <c r="U2513" s="15"/>
      <c r="V2513" s="15"/>
      <c r="W2513" s="15"/>
      <c r="X2513" s="15"/>
      <c r="Y2513" s="15"/>
      <c r="Z2513" s="15"/>
      <c r="AA2513" s="15"/>
      <c r="AB2513" s="15"/>
      <c r="AC2513" s="15"/>
      <c r="AD2513" s="15"/>
      <c r="AE2513" s="15"/>
      <c r="AT2513" s="286" t="s">
        <v>174</v>
      </c>
      <c r="AU2513" s="286" t="s">
        <v>82</v>
      </c>
      <c r="AV2513" s="15" t="s">
        <v>171</v>
      </c>
      <c r="AW2513" s="15" t="s">
        <v>34</v>
      </c>
      <c r="AX2513" s="15" t="s">
        <v>80</v>
      </c>
      <c r="AY2513" s="286" t="s">
        <v>164</v>
      </c>
    </row>
    <row r="2514" s="2" customFormat="1" ht="16.5" customHeight="1">
      <c r="A2514" s="39"/>
      <c r="B2514" s="40"/>
      <c r="C2514" s="265" t="s">
        <v>2438</v>
      </c>
      <c r="D2514" s="265" t="s">
        <v>178</v>
      </c>
      <c r="E2514" s="266" t="s">
        <v>2439</v>
      </c>
      <c r="F2514" s="267" t="s">
        <v>2440</v>
      </c>
      <c r="G2514" s="268" t="s">
        <v>253</v>
      </c>
      <c r="H2514" s="269">
        <v>7.0999999999999996</v>
      </c>
      <c r="I2514" s="270"/>
      <c r="J2514" s="271">
        <f>ROUND(I2514*H2514,2)</f>
        <v>0</v>
      </c>
      <c r="K2514" s="267" t="s">
        <v>21</v>
      </c>
      <c r="L2514" s="272"/>
      <c r="M2514" s="273" t="s">
        <v>21</v>
      </c>
      <c r="N2514" s="274" t="s">
        <v>44</v>
      </c>
      <c r="O2514" s="85"/>
      <c r="P2514" s="236">
        <f>O2514*H2514</f>
        <v>0</v>
      </c>
      <c r="Q2514" s="236">
        <v>0.015900000000000001</v>
      </c>
      <c r="R2514" s="236">
        <f>Q2514*H2514</f>
        <v>0.11289</v>
      </c>
      <c r="S2514" s="236">
        <v>0</v>
      </c>
      <c r="T2514" s="237">
        <f>S2514*H2514</f>
        <v>0</v>
      </c>
      <c r="U2514" s="39"/>
      <c r="V2514" s="39"/>
      <c r="W2514" s="39"/>
      <c r="X2514" s="39"/>
      <c r="Y2514" s="39"/>
      <c r="Z2514" s="39"/>
      <c r="AA2514" s="39"/>
      <c r="AB2514" s="39"/>
      <c r="AC2514" s="39"/>
      <c r="AD2514" s="39"/>
      <c r="AE2514" s="39"/>
      <c r="AR2514" s="238" t="s">
        <v>382</v>
      </c>
      <c r="AT2514" s="238" t="s">
        <v>178</v>
      </c>
      <c r="AU2514" s="238" t="s">
        <v>82</v>
      </c>
      <c r="AY2514" s="18" t="s">
        <v>164</v>
      </c>
      <c r="BE2514" s="239">
        <f>IF(N2514="základní",J2514,0)</f>
        <v>0</v>
      </c>
      <c r="BF2514" s="239">
        <f>IF(N2514="snížená",J2514,0)</f>
        <v>0</v>
      </c>
      <c r="BG2514" s="239">
        <f>IF(N2514="zákl. přenesená",J2514,0)</f>
        <v>0</v>
      </c>
      <c r="BH2514" s="239">
        <f>IF(N2514="sníž. přenesená",J2514,0)</f>
        <v>0</v>
      </c>
      <c r="BI2514" s="239">
        <f>IF(N2514="nulová",J2514,0)</f>
        <v>0</v>
      </c>
      <c r="BJ2514" s="18" t="s">
        <v>80</v>
      </c>
      <c r="BK2514" s="239">
        <f>ROUND(I2514*H2514,2)</f>
        <v>0</v>
      </c>
      <c r="BL2514" s="18" t="s">
        <v>277</v>
      </c>
      <c r="BM2514" s="238" t="s">
        <v>2441</v>
      </c>
    </row>
    <row r="2515" s="2" customFormat="1">
      <c r="A2515" s="39"/>
      <c r="B2515" s="40"/>
      <c r="C2515" s="41"/>
      <c r="D2515" s="240" t="s">
        <v>173</v>
      </c>
      <c r="E2515" s="41"/>
      <c r="F2515" s="241" t="s">
        <v>2440</v>
      </c>
      <c r="G2515" s="41"/>
      <c r="H2515" s="41"/>
      <c r="I2515" s="147"/>
      <c r="J2515" s="41"/>
      <c r="K2515" s="41"/>
      <c r="L2515" s="45"/>
      <c r="M2515" s="242"/>
      <c r="N2515" s="243"/>
      <c r="O2515" s="85"/>
      <c r="P2515" s="85"/>
      <c r="Q2515" s="85"/>
      <c r="R2515" s="85"/>
      <c r="S2515" s="85"/>
      <c r="T2515" s="86"/>
      <c r="U2515" s="39"/>
      <c r="V2515" s="39"/>
      <c r="W2515" s="39"/>
      <c r="X2515" s="39"/>
      <c r="Y2515" s="39"/>
      <c r="Z2515" s="39"/>
      <c r="AA2515" s="39"/>
      <c r="AB2515" s="39"/>
      <c r="AC2515" s="39"/>
      <c r="AD2515" s="39"/>
      <c r="AE2515" s="39"/>
      <c r="AT2515" s="18" t="s">
        <v>173</v>
      </c>
      <c r="AU2515" s="18" t="s">
        <v>82</v>
      </c>
    </row>
    <row r="2516" s="2" customFormat="1" ht="16.5" customHeight="1">
      <c r="A2516" s="39"/>
      <c r="B2516" s="40"/>
      <c r="C2516" s="227" t="s">
        <v>2442</v>
      </c>
      <c r="D2516" s="227" t="s">
        <v>166</v>
      </c>
      <c r="E2516" s="228" t="s">
        <v>2443</v>
      </c>
      <c r="F2516" s="229" t="s">
        <v>2444</v>
      </c>
      <c r="G2516" s="230" t="s">
        <v>229</v>
      </c>
      <c r="H2516" s="231">
        <v>4</v>
      </c>
      <c r="I2516" s="232"/>
      <c r="J2516" s="233">
        <f>ROUND(I2516*H2516,2)</f>
        <v>0</v>
      </c>
      <c r="K2516" s="229" t="s">
        <v>170</v>
      </c>
      <c r="L2516" s="45"/>
      <c r="M2516" s="234" t="s">
        <v>21</v>
      </c>
      <c r="N2516" s="235" t="s">
        <v>44</v>
      </c>
      <c r="O2516" s="85"/>
      <c r="P2516" s="236">
        <f>O2516*H2516</f>
        <v>0</v>
      </c>
      <c r="Q2516" s="236">
        <v>0</v>
      </c>
      <c r="R2516" s="236">
        <f>Q2516*H2516</f>
        <v>0</v>
      </c>
      <c r="S2516" s="236">
        <v>0</v>
      </c>
      <c r="T2516" s="237">
        <f>S2516*H2516</f>
        <v>0</v>
      </c>
      <c r="U2516" s="39"/>
      <c r="V2516" s="39"/>
      <c r="W2516" s="39"/>
      <c r="X2516" s="39"/>
      <c r="Y2516" s="39"/>
      <c r="Z2516" s="39"/>
      <c r="AA2516" s="39"/>
      <c r="AB2516" s="39"/>
      <c r="AC2516" s="39"/>
      <c r="AD2516" s="39"/>
      <c r="AE2516" s="39"/>
      <c r="AR2516" s="238" t="s">
        <v>277</v>
      </c>
      <c r="AT2516" s="238" t="s">
        <v>166</v>
      </c>
      <c r="AU2516" s="238" t="s">
        <v>82</v>
      </c>
      <c r="AY2516" s="18" t="s">
        <v>164</v>
      </c>
      <c r="BE2516" s="239">
        <f>IF(N2516="základní",J2516,0)</f>
        <v>0</v>
      </c>
      <c r="BF2516" s="239">
        <f>IF(N2516="snížená",J2516,0)</f>
        <v>0</v>
      </c>
      <c r="BG2516" s="239">
        <f>IF(N2516="zákl. přenesená",J2516,0)</f>
        <v>0</v>
      </c>
      <c r="BH2516" s="239">
        <f>IF(N2516="sníž. přenesená",J2516,0)</f>
        <v>0</v>
      </c>
      <c r="BI2516" s="239">
        <f>IF(N2516="nulová",J2516,0)</f>
        <v>0</v>
      </c>
      <c r="BJ2516" s="18" t="s">
        <v>80</v>
      </c>
      <c r="BK2516" s="239">
        <f>ROUND(I2516*H2516,2)</f>
        <v>0</v>
      </c>
      <c r="BL2516" s="18" t="s">
        <v>277</v>
      </c>
      <c r="BM2516" s="238" t="s">
        <v>2445</v>
      </c>
    </row>
    <row r="2517" s="2" customFormat="1">
      <c r="A2517" s="39"/>
      <c r="B2517" s="40"/>
      <c r="C2517" s="41"/>
      <c r="D2517" s="240" t="s">
        <v>173</v>
      </c>
      <c r="E2517" s="41"/>
      <c r="F2517" s="241" t="s">
        <v>2444</v>
      </c>
      <c r="G2517" s="41"/>
      <c r="H2517" s="41"/>
      <c r="I2517" s="147"/>
      <c r="J2517" s="41"/>
      <c r="K2517" s="41"/>
      <c r="L2517" s="45"/>
      <c r="M2517" s="242"/>
      <c r="N2517" s="243"/>
      <c r="O2517" s="85"/>
      <c r="P2517" s="85"/>
      <c r="Q2517" s="85"/>
      <c r="R2517" s="85"/>
      <c r="S2517" s="85"/>
      <c r="T2517" s="86"/>
      <c r="U2517" s="39"/>
      <c r="V2517" s="39"/>
      <c r="W2517" s="39"/>
      <c r="X2517" s="39"/>
      <c r="Y2517" s="39"/>
      <c r="Z2517" s="39"/>
      <c r="AA2517" s="39"/>
      <c r="AB2517" s="39"/>
      <c r="AC2517" s="39"/>
      <c r="AD2517" s="39"/>
      <c r="AE2517" s="39"/>
      <c r="AT2517" s="18" t="s">
        <v>173</v>
      </c>
      <c r="AU2517" s="18" t="s">
        <v>82</v>
      </c>
    </row>
    <row r="2518" s="13" customFormat="1">
      <c r="A2518" s="13"/>
      <c r="B2518" s="244"/>
      <c r="C2518" s="245"/>
      <c r="D2518" s="240" t="s">
        <v>174</v>
      </c>
      <c r="E2518" s="246" t="s">
        <v>21</v>
      </c>
      <c r="F2518" s="247" t="s">
        <v>2446</v>
      </c>
      <c r="G2518" s="245"/>
      <c r="H2518" s="246" t="s">
        <v>21</v>
      </c>
      <c r="I2518" s="248"/>
      <c r="J2518" s="245"/>
      <c r="K2518" s="245"/>
      <c r="L2518" s="249"/>
      <c r="M2518" s="250"/>
      <c r="N2518" s="251"/>
      <c r="O2518" s="251"/>
      <c r="P2518" s="251"/>
      <c r="Q2518" s="251"/>
      <c r="R2518" s="251"/>
      <c r="S2518" s="251"/>
      <c r="T2518" s="252"/>
      <c r="U2518" s="13"/>
      <c r="V2518" s="13"/>
      <c r="W2518" s="13"/>
      <c r="X2518" s="13"/>
      <c r="Y2518" s="13"/>
      <c r="Z2518" s="13"/>
      <c r="AA2518" s="13"/>
      <c r="AB2518" s="13"/>
      <c r="AC2518" s="13"/>
      <c r="AD2518" s="13"/>
      <c r="AE2518" s="13"/>
      <c r="AT2518" s="253" t="s">
        <v>174</v>
      </c>
      <c r="AU2518" s="253" t="s">
        <v>82</v>
      </c>
      <c r="AV2518" s="13" t="s">
        <v>80</v>
      </c>
      <c r="AW2518" s="13" t="s">
        <v>34</v>
      </c>
      <c r="AX2518" s="13" t="s">
        <v>73</v>
      </c>
      <c r="AY2518" s="253" t="s">
        <v>164</v>
      </c>
    </row>
    <row r="2519" s="13" customFormat="1">
      <c r="A2519" s="13"/>
      <c r="B2519" s="244"/>
      <c r="C2519" s="245"/>
      <c r="D2519" s="240" t="s">
        <v>174</v>
      </c>
      <c r="E2519" s="246" t="s">
        <v>21</v>
      </c>
      <c r="F2519" s="247" t="s">
        <v>2447</v>
      </c>
      <c r="G2519" s="245"/>
      <c r="H2519" s="246" t="s">
        <v>21</v>
      </c>
      <c r="I2519" s="248"/>
      <c r="J2519" s="245"/>
      <c r="K2519" s="245"/>
      <c r="L2519" s="249"/>
      <c r="M2519" s="250"/>
      <c r="N2519" s="251"/>
      <c r="O2519" s="251"/>
      <c r="P2519" s="251"/>
      <c r="Q2519" s="251"/>
      <c r="R2519" s="251"/>
      <c r="S2519" s="251"/>
      <c r="T2519" s="252"/>
      <c r="U2519" s="13"/>
      <c r="V2519" s="13"/>
      <c r="W2519" s="13"/>
      <c r="X2519" s="13"/>
      <c r="Y2519" s="13"/>
      <c r="Z2519" s="13"/>
      <c r="AA2519" s="13"/>
      <c r="AB2519" s="13"/>
      <c r="AC2519" s="13"/>
      <c r="AD2519" s="13"/>
      <c r="AE2519" s="13"/>
      <c r="AT2519" s="253" t="s">
        <v>174</v>
      </c>
      <c r="AU2519" s="253" t="s">
        <v>82</v>
      </c>
      <c r="AV2519" s="13" t="s">
        <v>80</v>
      </c>
      <c r="AW2519" s="13" t="s">
        <v>34</v>
      </c>
      <c r="AX2519" s="13" t="s">
        <v>73</v>
      </c>
      <c r="AY2519" s="253" t="s">
        <v>164</v>
      </c>
    </row>
    <row r="2520" s="13" customFormat="1">
      <c r="A2520" s="13"/>
      <c r="B2520" s="244"/>
      <c r="C2520" s="245"/>
      <c r="D2520" s="240" t="s">
        <v>174</v>
      </c>
      <c r="E2520" s="246" t="s">
        <v>21</v>
      </c>
      <c r="F2520" s="247" t="s">
        <v>915</v>
      </c>
      <c r="G2520" s="245"/>
      <c r="H2520" s="246" t="s">
        <v>21</v>
      </c>
      <c r="I2520" s="248"/>
      <c r="J2520" s="245"/>
      <c r="K2520" s="245"/>
      <c r="L2520" s="249"/>
      <c r="M2520" s="250"/>
      <c r="N2520" s="251"/>
      <c r="O2520" s="251"/>
      <c r="P2520" s="251"/>
      <c r="Q2520" s="251"/>
      <c r="R2520" s="251"/>
      <c r="S2520" s="251"/>
      <c r="T2520" s="252"/>
      <c r="U2520" s="13"/>
      <c r="V2520" s="13"/>
      <c r="W2520" s="13"/>
      <c r="X2520" s="13"/>
      <c r="Y2520" s="13"/>
      <c r="Z2520" s="13"/>
      <c r="AA2520" s="13"/>
      <c r="AB2520" s="13"/>
      <c r="AC2520" s="13"/>
      <c r="AD2520" s="13"/>
      <c r="AE2520" s="13"/>
      <c r="AT2520" s="253" t="s">
        <v>174</v>
      </c>
      <c r="AU2520" s="253" t="s">
        <v>82</v>
      </c>
      <c r="AV2520" s="13" t="s">
        <v>80</v>
      </c>
      <c r="AW2520" s="13" t="s">
        <v>34</v>
      </c>
      <c r="AX2520" s="13" t="s">
        <v>73</v>
      </c>
      <c r="AY2520" s="253" t="s">
        <v>164</v>
      </c>
    </row>
    <row r="2521" s="13" customFormat="1">
      <c r="A2521" s="13"/>
      <c r="B2521" s="244"/>
      <c r="C2521" s="245"/>
      <c r="D2521" s="240" t="s">
        <v>174</v>
      </c>
      <c r="E2521" s="246" t="s">
        <v>21</v>
      </c>
      <c r="F2521" s="247" t="s">
        <v>2448</v>
      </c>
      <c r="G2521" s="245"/>
      <c r="H2521" s="246" t="s">
        <v>21</v>
      </c>
      <c r="I2521" s="248"/>
      <c r="J2521" s="245"/>
      <c r="K2521" s="245"/>
      <c r="L2521" s="249"/>
      <c r="M2521" s="250"/>
      <c r="N2521" s="251"/>
      <c r="O2521" s="251"/>
      <c r="P2521" s="251"/>
      <c r="Q2521" s="251"/>
      <c r="R2521" s="251"/>
      <c r="S2521" s="251"/>
      <c r="T2521" s="252"/>
      <c r="U2521" s="13"/>
      <c r="V2521" s="13"/>
      <c r="W2521" s="13"/>
      <c r="X2521" s="13"/>
      <c r="Y2521" s="13"/>
      <c r="Z2521" s="13"/>
      <c r="AA2521" s="13"/>
      <c r="AB2521" s="13"/>
      <c r="AC2521" s="13"/>
      <c r="AD2521" s="13"/>
      <c r="AE2521" s="13"/>
      <c r="AT2521" s="253" t="s">
        <v>174</v>
      </c>
      <c r="AU2521" s="253" t="s">
        <v>82</v>
      </c>
      <c r="AV2521" s="13" t="s">
        <v>80</v>
      </c>
      <c r="AW2521" s="13" t="s">
        <v>34</v>
      </c>
      <c r="AX2521" s="13" t="s">
        <v>73</v>
      </c>
      <c r="AY2521" s="253" t="s">
        <v>164</v>
      </c>
    </row>
    <row r="2522" s="13" customFormat="1">
      <c r="A2522" s="13"/>
      <c r="B2522" s="244"/>
      <c r="C2522" s="245"/>
      <c r="D2522" s="240" t="s">
        <v>174</v>
      </c>
      <c r="E2522" s="246" t="s">
        <v>21</v>
      </c>
      <c r="F2522" s="247" t="s">
        <v>2449</v>
      </c>
      <c r="G2522" s="245"/>
      <c r="H2522" s="246" t="s">
        <v>21</v>
      </c>
      <c r="I2522" s="248"/>
      <c r="J2522" s="245"/>
      <c r="K2522" s="245"/>
      <c r="L2522" s="249"/>
      <c r="M2522" s="250"/>
      <c r="N2522" s="251"/>
      <c r="O2522" s="251"/>
      <c r="P2522" s="251"/>
      <c r="Q2522" s="251"/>
      <c r="R2522" s="251"/>
      <c r="S2522" s="251"/>
      <c r="T2522" s="252"/>
      <c r="U2522" s="13"/>
      <c r="V2522" s="13"/>
      <c r="W2522" s="13"/>
      <c r="X2522" s="13"/>
      <c r="Y2522" s="13"/>
      <c r="Z2522" s="13"/>
      <c r="AA2522" s="13"/>
      <c r="AB2522" s="13"/>
      <c r="AC2522" s="13"/>
      <c r="AD2522" s="13"/>
      <c r="AE2522" s="13"/>
      <c r="AT2522" s="253" t="s">
        <v>174</v>
      </c>
      <c r="AU2522" s="253" t="s">
        <v>82</v>
      </c>
      <c r="AV2522" s="13" t="s">
        <v>80</v>
      </c>
      <c r="AW2522" s="13" t="s">
        <v>34</v>
      </c>
      <c r="AX2522" s="13" t="s">
        <v>73</v>
      </c>
      <c r="AY2522" s="253" t="s">
        <v>164</v>
      </c>
    </row>
    <row r="2523" s="14" customFormat="1">
      <c r="A2523" s="14"/>
      <c r="B2523" s="254"/>
      <c r="C2523" s="255"/>
      <c r="D2523" s="240" t="s">
        <v>174</v>
      </c>
      <c r="E2523" s="256" t="s">
        <v>21</v>
      </c>
      <c r="F2523" s="257" t="s">
        <v>186</v>
      </c>
      <c r="G2523" s="255"/>
      <c r="H2523" s="258">
        <v>3</v>
      </c>
      <c r="I2523" s="259"/>
      <c r="J2523" s="255"/>
      <c r="K2523" s="255"/>
      <c r="L2523" s="260"/>
      <c r="M2523" s="261"/>
      <c r="N2523" s="262"/>
      <c r="O2523" s="262"/>
      <c r="P2523" s="262"/>
      <c r="Q2523" s="262"/>
      <c r="R2523" s="262"/>
      <c r="S2523" s="262"/>
      <c r="T2523" s="263"/>
      <c r="U2523" s="14"/>
      <c r="V2523" s="14"/>
      <c r="W2523" s="14"/>
      <c r="X2523" s="14"/>
      <c r="Y2523" s="14"/>
      <c r="Z2523" s="14"/>
      <c r="AA2523" s="14"/>
      <c r="AB2523" s="14"/>
      <c r="AC2523" s="14"/>
      <c r="AD2523" s="14"/>
      <c r="AE2523" s="14"/>
      <c r="AT2523" s="264" t="s">
        <v>174</v>
      </c>
      <c r="AU2523" s="264" t="s">
        <v>82</v>
      </c>
      <c r="AV2523" s="14" t="s">
        <v>82</v>
      </c>
      <c r="AW2523" s="14" t="s">
        <v>34</v>
      </c>
      <c r="AX2523" s="14" t="s">
        <v>73</v>
      </c>
      <c r="AY2523" s="264" t="s">
        <v>164</v>
      </c>
    </row>
    <row r="2524" s="13" customFormat="1">
      <c r="A2524" s="13"/>
      <c r="B2524" s="244"/>
      <c r="C2524" s="245"/>
      <c r="D2524" s="240" t="s">
        <v>174</v>
      </c>
      <c r="E2524" s="246" t="s">
        <v>21</v>
      </c>
      <c r="F2524" s="247" t="s">
        <v>2450</v>
      </c>
      <c r="G2524" s="245"/>
      <c r="H2524" s="246" t="s">
        <v>21</v>
      </c>
      <c r="I2524" s="248"/>
      <c r="J2524" s="245"/>
      <c r="K2524" s="245"/>
      <c r="L2524" s="249"/>
      <c r="M2524" s="250"/>
      <c r="N2524" s="251"/>
      <c r="O2524" s="251"/>
      <c r="P2524" s="251"/>
      <c r="Q2524" s="251"/>
      <c r="R2524" s="251"/>
      <c r="S2524" s="251"/>
      <c r="T2524" s="252"/>
      <c r="U2524" s="13"/>
      <c r="V2524" s="13"/>
      <c r="W2524" s="13"/>
      <c r="X2524" s="13"/>
      <c r="Y2524" s="13"/>
      <c r="Z2524" s="13"/>
      <c r="AA2524" s="13"/>
      <c r="AB2524" s="13"/>
      <c r="AC2524" s="13"/>
      <c r="AD2524" s="13"/>
      <c r="AE2524" s="13"/>
      <c r="AT2524" s="253" t="s">
        <v>174</v>
      </c>
      <c r="AU2524" s="253" t="s">
        <v>82</v>
      </c>
      <c r="AV2524" s="13" t="s">
        <v>80</v>
      </c>
      <c r="AW2524" s="13" t="s">
        <v>34</v>
      </c>
      <c r="AX2524" s="13" t="s">
        <v>73</v>
      </c>
      <c r="AY2524" s="253" t="s">
        <v>164</v>
      </c>
    </row>
    <row r="2525" s="13" customFormat="1">
      <c r="A2525" s="13"/>
      <c r="B2525" s="244"/>
      <c r="C2525" s="245"/>
      <c r="D2525" s="240" t="s">
        <v>174</v>
      </c>
      <c r="E2525" s="246" t="s">
        <v>21</v>
      </c>
      <c r="F2525" s="247" t="s">
        <v>2451</v>
      </c>
      <c r="G2525" s="245"/>
      <c r="H2525" s="246" t="s">
        <v>21</v>
      </c>
      <c r="I2525" s="248"/>
      <c r="J2525" s="245"/>
      <c r="K2525" s="245"/>
      <c r="L2525" s="249"/>
      <c r="M2525" s="250"/>
      <c r="N2525" s="251"/>
      <c r="O2525" s="251"/>
      <c r="P2525" s="251"/>
      <c r="Q2525" s="251"/>
      <c r="R2525" s="251"/>
      <c r="S2525" s="251"/>
      <c r="T2525" s="252"/>
      <c r="U2525" s="13"/>
      <c r="V2525" s="13"/>
      <c r="W2525" s="13"/>
      <c r="X2525" s="13"/>
      <c r="Y2525" s="13"/>
      <c r="Z2525" s="13"/>
      <c r="AA2525" s="13"/>
      <c r="AB2525" s="13"/>
      <c r="AC2525" s="13"/>
      <c r="AD2525" s="13"/>
      <c r="AE2525" s="13"/>
      <c r="AT2525" s="253" t="s">
        <v>174</v>
      </c>
      <c r="AU2525" s="253" t="s">
        <v>82</v>
      </c>
      <c r="AV2525" s="13" t="s">
        <v>80</v>
      </c>
      <c r="AW2525" s="13" t="s">
        <v>34</v>
      </c>
      <c r="AX2525" s="13" t="s">
        <v>73</v>
      </c>
      <c r="AY2525" s="253" t="s">
        <v>164</v>
      </c>
    </row>
    <row r="2526" s="14" customFormat="1">
      <c r="A2526" s="14"/>
      <c r="B2526" s="254"/>
      <c r="C2526" s="255"/>
      <c r="D2526" s="240" t="s">
        <v>174</v>
      </c>
      <c r="E2526" s="256" t="s">
        <v>21</v>
      </c>
      <c r="F2526" s="257" t="s">
        <v>80</v>
      </c>
      <c r="G2526" s="255"/>
      <c r="H2526" s="258">
        <v>1</v>
      </c>
      <c r="I2526" s="259"/>
      <c r="J2526" s="255"/>
      <c r="K2526" s="255"/>
      <c r="L2526" s="260"/>
      <c r="M2526" s="261"/>
      <c r="N2526" s="262"/>
      <c r="O2526" s="262"/>
      <c r="P2526" s="262"/>
      <c r="Q2526" s="262"/>
      <c r="R2526" s="262"/>
      <c r="S2526" s="262"/>
      <c r="T2526" s="263"/>
      <c r="U2526" s="14"/>
      <c r="V2526" s="14"/>
      <c r="W2526" s="14"/>
      <c r="X2526" s="14"/>
      <c r="Y2526" s="14"/>
      <c r="Z2526" s="14"/>
      <c r="AA2526" s="14"/>
      <c r="AB2526" s="14"/>
      <c r="AC2526" s="14"/>
      <c r="AD2526" s="14"/>
      <c r="AE2526" s="14"/>
      <c r="AT2526" s="264" t="s">
        <v>174</v>
      </c>
      <c r="AU2526" s="264" t="s">
        <v>82</v>
      </c>
      <c r="AV2526" s="14" t="s">
        <v>82</v>
      </c>
      <c r="AW2526" s="14" t="s">
        <v>34</v>
      </c>
      <c r="AX2526" s="14" t="s">
        <v>73</v>
      </c>
      <c r="AY2526" s="264" t="s">
        <v>164</v>
      </c>
    </row>
    <row r="2527" s="15" customFormat="1">
      <c r="A2527" s="15"/>
      <c r="B2527" s="276"/>
      <c r="C2527" s="277"/>
      <c r="D2527" s="240" t="s">
        <v>174</v>
      </c>
      <c r="E2527" s="278" t="s">
        <v>21</v>
      </c>
      <c r="F2527" s="279" t="s">
        <v>225</v>
      </c>
      <c r="G2527" s="277"/>
      <c r="H2527" s="280">
        <v>4</v>
      </c>
      <c r="I2527" s="281"/>
      <c r="J2527" s="277"/>
      <c r="K2527" s="277"/>
      <c r="L2527" s="282"/>
      <c r="M2527" s="283"/>
      <c r="N2527" s="284"/>
      <c r="O2527" s="284"/>
      <c r="P2527" s="284"/>
      <c r="Q2527" s="284"/>
      <c r="R2527" s="284"/>
      <c r="S2527" s="284"/>
      <c r="T2527" s="285"/>
      <c r="U2527" s="15"/>
      <c r="V2527" s="15"/>
      <c r="W2527" s="15"/>
      <c r="X2527" s="15"/>
      <c r="Y2527" s="15"/>
      <c r="Z2527" s="15"/>
      <c r="AA2527" s="15"/>
      <c r="AB2527" s="15"/>
      <c r="AC2527" s="15"/>
      <c r="AD2527" s="15"/>
      <c r="AE2527" s="15"/>
      <c r="AT2527" s="286" t="s">
        <v>174</v>
      </c>
      <c r="AU2527" s="286" t="s">
        <v>82</v>
      </c>
      <c r="AV2527" s="15" t="s">
        <v>171</v>
      </c>
      <c r="AW2527" s="15" t="s">
        <v>34</v>
      </c>
      <c r="AX2527" s="15" t="s">
        <v>80</v>
      </c>
      <c r="AY2527" s="286" t="s">
        <v>164</v>
      </c>
    </row>
    <row r="2528" s="2" customFormat="1" ht="21.75" customHeight="1">
      <c r="A2528" s="39"/>
      <c r="B2528" s="40"/>
      <c r="C2528" s="265" t="s">
        <v>2452</v>
      </c>
      <c r="D2528" s="265" t="s">
        <v>178</v>
      </c>
      <c r="E2528" s="266" t="s">
        <v>2453</v>
      </c>
      <c r="F2528" s="267" t="s">
        <v>2454</v>
      </c>
      <c r="G2528" s="268" t="s">
        <v>229</v>
      </c>
      <c r="H2528" s="269">
        <v>3</v>
      </c>
      <c r="I2528" s="270"/>
      <c r="J2528" s="271">
        <f>ROUND(I2528*H2528,2)</f>
        <v>0</v>
      </c>
      <c r="K2528" s="267" t="s">
        <v>21</v>
      </c>
      <c r="L2528" s="272"/>
      <c r="M2528" s="273" t="s">
        <v>21</v>
      </c>
      <c r="N2528" s="274" t="s">
        <v>44</v>
      </c>
      <c r="O2528" s="85"/>
      <c r="P2528" s="236">
        <f>O2528*H2528</f>
        <v>0</v>
      </c>
      <c r="Q2528" s="236">
        <v>0.042999999999999997</v>
      </c>
      <c r="R2528" s="236">
        <f>Q2528*H2528</f>
        <v>0.129</v>
      </c>
      <c r="S2528" s="236">
        <v>0</v>
      </c>
      <c r="T2528" s="237">
        <f>S2528*H2528</f>
        <v>0</v>
      </c>
      <c r="U2528" s="39"/>
      <c r="V2528" s="39"/>
      <c r="W2528" s="39"/>
      <c r="X2528" s="39"/>
      <c r="Y2528" s="39"/>
      <c r="Z2528" s="39"/>
      <c r="AA2528" s="39"/>
      <c r="AB2528" s="39"/>
      <c r="AC2528" s="39"/>
      <c r="AD2528" s="39"/>
      <c r="AE2528" s="39"/>
      <c r="AR2528" s="238" t="s">
        <v>382</v>
      </c>
      <c r="AT2528" s="238" t="s">
        <v>178</v>
      </c>
      <c r="AU2528" s="238" t="s">
        <v>82</v>
      </c>
      <c r="AY2528" s="18" t="s">
        <v>164</v>
      </c>
      <c r="BE2528" s="239">
        <f>IF(N2528="základní",J2528,0)</f>
        <v>0</v>
      </c>
      <c r="BF2528" s="239">
        <f>IF(N2528="snížená",J2528,0)</f>
        <v>0</v>
      </c>
      <c r="BG2528" s="239">
        <f>IF(N2528="zákl. přenesená",J2528,0)</f>
        <v>0</v>
      </c>
      <c r="BH2528" s="239">
        <f>IF(N2528="sníž. přenesená",J2528,0)</f>
        <v>0</v>
      </c>
      <c r="BI2528" s="239">
        <f>IF(N2528="nulová",J2528,0)</f>
        <v>0</v>
      </c>
      <c r="BJ2528" s="18" t="s">
        <v>80</v>
      </c>
      <c r="BK2528" s="239">
        <f>ROUND(I2528*H2528,2)</f>
        <v>0</v>
      </c>
      <c r="BL2528" s="18" t="s">
        <v>277</v>
      </c>
      <c r="BM2528" s="238" t="s">
        <v>2455</v>
      </c>
    </row>
    <row r="2529" s="2" customFormat="1">
      <c r="A2529" s="39"/>
      <c r="B2529" s="40"/>
      <c r="C2529" s="41"/>
      <c r="D2529" s="240" t="s">
        <v>173</v>
      </c>
      <c r="E2529" s="41"/>
      <c r="F2529" s="241" t="s">
        <v>2454</v>
      </c>
      <c r="G2529" s="41"/>
      <c r="H2529" s="41"/>
      <c r="I2529" s="147"/>
      <c r="J2529" s="41"/>
      <c r="K2529" s="41"/>
      <c r="L2529" s="45"/>
      <c r="M2529" s="242"/>
      <c r="N2529" s="243"/>
      <c r="O2529" s="85"/>
      <c r="P2529" s="85"/>
      <c r="Q2529" s="85"/>
      <c r="R2529" s="85"/>
      <c r="S2529" s="85"/>
      <c r="T2529" s="86"/>
      <c r="U2529" s="39"/>
      <c r="V2529" s="39"/>
      <c r="W2529" s="39"/>
      <c r="X2529" s="39"/>
      <c r="Y2529" s="39"/>
      <c r="Z2529" s="39"/>
      <c r="AA2529" s="39"/>
      <c r="AB2529" s="39"/>
      <c r="AC2529" s="39"/>
      <c r="AD2529" s="39"/>
      <c r="AE2529" s="39"/>
      <c r="AT2529" s="18" t="s">
        <v>173</v>
      </c>
      <c r="AU2529" s="18" t="s">
        <v>82</v>
      </c>
    </row>
    <row r="2530" s="2" customFormat="1" ht="21.75" customHeight="1">
      <c r="A2530" s="39"/>
      <c r="B2530" s="40"/>
      <c r="C2530" s="265" t="s">
        <v>2456</v>
      </c>
      <c r="D2530" s="265" t="s">
        <v>178</v>
      </c>
      <c r="E2530" s="266" t="s">
        <v>2457</v>
      </c>
      <c r="F2530" s="267" t="s">
        <v>2458</v>
      </c>
      <c r="G2530" s="268" t="s">
        <v>229</v>
      </c>
      <c r="H2530" s="269">
        <v>1</v>
      </c>
      <c r="I2530" s="270"/>
      <c r="J2530" s="271">
        <f>ROUND(I2530*H2530,2)</f>
        <v>0</v>
      </c>
      <c r="K2530" s="267" t="s">
        <v>21</v>
      </c>
      <c r="L2530" s="272"/>
      <c r="M2530" s="273" t="s">
        <v>21</v>
      </c>
      <c r="N2530" s="274" t="s">
        <v>44</v>
      </c>
      <c r="O2530" s="85"/>
      <c r="P2530" s="236">
        <f>O2530*H2530</f>
        <v>0</v>
      </c>
      <c r="Q2530" s="236">
        <v>0.042999999999999997</v>
      </c>
      <c r="R2530" s="236">
        <f>Q2530*H2530</f>
        <v>0.042999999999999997</v>
      </c>
      <c r="S2530" s="236">
        <v>0</v>
      </c>
      <c r="T2530" s="237">
        <f>S2530*H2530</f>
        <v>0</v>
      </c>
      <c r="U2530" s="39"/>
      <c r="V2530" s="39"/>
      <c r="W2530" s="39"/>
      <c r="X2530" s="39"/>
      <c r="Y2530" s="39"/>
      <c r="Z2530" s="39"/>
      <c r="AA2530" s="39"/>
      <c r="AB2530" s="39"/>
      <c r="AC2530" s="39"/>
      <c r="AD2530" s="39"/>
      <c r="AE2530" s="39"/>
      <c r="AR2530" s="238" t="s">
        <v>382</v>
      </c>
      <c r="AT2530" s="238" t="s">
        <v>178</v>
      </c>
      <c r="AU2530" s="238" t="s">
        <v>82</v>
      </c>
      <c r="AY2530" s="18" t="s">
        <v>164</v>
      </c>
      <c r="BE2530" s="239">
        <f>IF(N2530="základní",J2530,0)</f>
        <v>0</v>
      </c>
      <c r="BF2530" s="239">
        <f>IF(N2530="snížená",J2530,0)</f>
        <v>0</v>
      </c>
      <c r="BG2530" s="239">
        <f>IF(N2530="zákl. přenesená",J2530,0)</f>
        <v>0</v>
      </c>
      <c r="BH2530" s="239">
        <f>IF(N2530="sníž. přenesená",J2530,0)</f>
        <v>0</v>
      </c>
      <c r="BI2530" s="239">
        <f>IF(N2530="nulová",J2530,0)</f>
        <v>0</v>
      </c>
      <c r="BJ2530" s="18" t="s">
        <v>80</v>
      </c>
      <c r="BK2530" s="239">
        <f>ROUND(I2530*H2530,2)</f>
        <v>0</v>
      </c>
      <c r="BL2530" s="18" t="s">
        <v>277</v>
      </c>
      <c r="BM2530" s="238" t="s">
        <v>2459</v>
      </c>
    </row>
    <row r="2531" s="2" customFormat="1">
      <c r="A2531" s="39"/>
      <c r="B2531" s="40"/>
      <c r="C2531" s="41"/>
      <c r="D2531" s="240" t="s">
        <v>173</v>
      </c>
      <c r="E2531" s="41"/>
      <c r="F2531" s="241" t="s">
        <v>2458</v>
      </c>
      <c r="G2531" s="41"/>
      <c r="H2531" s="41"/>
      <c r="I2531" s="147"/>
      <c r="J2531" s="41"/>
      <c r="K2531" s="41"/>
      <c r="L2531" s="45"/>
      <c r="M2531" s="242"/>
      <c r="N2531" s="243"/>
      <c r="O2531" s="85"/>
      <c r="P2531" s="85"/>
      <c r="Q2531" s="85"/>
      <c r="R2531" s="85"/>
      <c r="S2531" s="85"/>
      <c r="T2531" s="86"/>
      <c r="U2531" s="39"/>
      <c r="V2531" s="39"/>
      <c r="W2531" s="39"/>
      <c r="X2531" s="39"/>
      <c r="Y2531" s="39"/>
      <c r="Z2531" s="39"/>
      <c r="AA2531" s="39"/>
      <c r="AB2531" s="39"/>
      <c r="AC2531" s="39"/>
      <c r="AD2531" s="39"/>
      <c r="AE2531" s="39"/>
      <c r="AT2531" s="18" t="s">
        <v>173</v>
      </c>
      <c r="AU2531" s="18" t="s">
        <v>82</v>
      </c>
    </row>
    <row r="2532" s="2" customFormat="1" ht="16.5" customHeight="1">
      <c r="A2532" s="39"/>
      <c r="B2532" s="40"/>
      <c r="C2532" s="227" t="s">
        <v>2460</v>
      </c>
      <c r="D2532" s="227" t="s">
        <v>166</v>
      </c>
      <c r="E2532" s="228" t="s">
        <v>2461</v>
      </c>
      <c r="F2532" s="229" t="s">
        <v>2462</v>
      </c>
      <c r="G2532" s="230" t="s">
        <v>229</v>
      </c>
      <c r="H2532" s="231">
        <v>1</v>
      </c>
      <c r="I2532" s="232"/>
      <c r="J2532" s="233">
        <f>ROUND(I2532*H2532,2)</f>
        <v>0</v>
      </c>
      <c r="K2532" s="229" t="s">
        <v>170</v>
      </c>
      <c r="L2532" s="45"/>
      <c r="M2532" s="234" t="s">
        <v>21</v>
      </c>
      <c r="N2532" s="235" t="s">
        <v>44</v>
      </c>
      <c r="O2532" s="85"/>
      <c r="P2532" s="236">
        <f>O2532*H2532</f>
        <v>0</v>
      </c>
      <c r="Q2532" s="236">
        <v>0</v>
      </c>
      <c r="R2532" s="236">
        <f>Q2532*H2532</f>
        <v>0</v>
      </c>
      <c r="S2532" s="236">
        <v>0</v>
      </c>
      <c r="T2532" s="237">
        <f>S2532*H2532</f>
        <v>0</v>
      </c>
      <c r="U2532" s="39"/>
      <c r="V2532" s="39"/>
      <c r="W2532" s="39"/>
      <c r="X2532" s="39"/>
      <c r="Y2532" s="39"/>
      <c r="Z2532" s="39"/>
      <c r="AA2532" s="39"/>
      <c r="AB2532" s="39"/>
      <c r="AC2532" s="39"/>
      <c r="AD2532" s="39"/>
      <c r="AE2532" s="39"/>
      <c r="AR2532" s="238" t="s">
        <v>277</v>
      </c>
      <c r="AT2532" s="238" t="s">
        <v>166</v>
      </c>
      <c r="AU2532" s="238" t="s">
        <v>82</v>
      </c>
      <c r="AY2532" s="18" t="s">
        <v>164</v>
      </c>
      <c r="BE2532" s="239">
        <f>IF(N2532="základní",J2532,0)</f>
        <v>0</v>
      </c>
      <c r="BF2532" s="239">
        <f>IF(N2532="snížená",J2532,0)</f>
        <v>0</v>
      </c>
      <c r="BG2532" s="239">
        <f>IF(N2532="zákl. přenesená",J2532,0)</f>
        <v>0</v>
      </c>
      <c r="BH2532" s="239">
        <f>IF(N2532="sníž. přenesená",J2532,0)</f>
        <v>0</v>
      </c>
      <c r="BI2532" s="239">
        <f>IF(N2532="nulová",J2532,0)</f>
        <v>0</v>
      </c>
      <c r="BJ2532" s="18" t="s">
        <v>80</v>
      </c>
      <c r="BK2532" s="239">
        <f>ROUND(I2532*H2532,2)</f>
        <v>0</v>
      </c>
      <c r="BL2532" s="18" t="s">
        <v>277</v>
      </c>
      <c r="BM2532" s="238" t="s">
        <v>2463</v>
      </c>
    </row>
    <row r="2533" s="2" customFormat="1">
      <c r="A2533" s="39"/>
      <c r="B2533" s="40"/>
      <c r="C2533" s="41"/>
      <c r="D2533" s="240" t="s">
        <v>173</v>
      </c>
      <c r="E2533" s="41"/>
      <c r="F2533" s="241" t="s">
        <v>2462</v>
      </c>
      <c r="G2533" s="41"/>
      <c r="H2533" s="41"/>
      <c r="I2533" s="147"/>
      <c r="J2533" s="41"/>
      <c r="K2533" s="41"/>
      <c r="L2533" s="45"/>
      <c r="M2533" s="242"/>
      <c r="N2533" s="243"/>
      <c r="O2533" s="85"/>
      <c r="P2533" s="85"/>
      <c r="Q2533" s="85"/>
      <c r="R2533" s="85"/>
      <c r="S2533" s="85"/>
      <c r="T2533" s="86"/>
      <c r="U2533" s="39"/>
      <c r="V2533" s="39"/>
      <c r="W2533" s="39"/>
      <c r="X2533" s="39"/>
      <c r="Y2533" s="39"/>
      <c r="Z2533" s="39"/>
      <c r="AA2533" s="39"/>
      <c r="AB2533" s="39"/>
      <c r="AC2533" s="39"/>
      <c r="AD2533" s="39"/>
      <c r="AE2533" s="39"/>
      <c r="AT2533" s="18" t="s">
        <v>173</v>
      </c>
      <c r="AU2533" s="18" t="s">
        <v>82</v>
      </c>
    </row>
    <row r="2534" s="13" customFormat="1">
      <c r="A2534" s="13"/>
      <c r="B2534" s="244"/>
      <c r="C2534" s="245"/>
      <c r="D2534" s="240" t="s">
        <v>174</v>
      </c>
      <c r="E2534" s="246" t="s">
        <v>21</v>
      </c>
      <c r="F2534" s="247" t="s">
        <v>2464</v>
      </c>
      <c r="G2534" s="245"/>
      <c r="H2534" s="246" t="s">
        <v>21</v>
      </c>
      <c r="I2534" s="248"/>
      <c r="J2534" s="245"/>
      <c r="K2534" s="245"/>
      <c r="L2534" s="249"/>
      <c r="M2534" s="250"/>
      <c r="N2534" s="251"/>
      <c r="O2534" s="251"/>
      <c r="P2534" s="251"/>
      <c r="Q2534" s="251"/>
      <c r="R2534" s="251"/>
      <c r="S2534" s="251"/>
      <c r="T2534" s="252"/>
      <c r="U2534" s="13"/>
      <c r="V2534" s="13"/>
      <c r="W2534" s="13"/>
      <c r="X2534" s="13"/>
      <c r="Y2534" s="13"/>
      <c r="Z2534" s="13"/>
      <c r="AA2534" s="13"/>
      <c r="AB2534" s="13"/>
      <c r="AC2534" s="13"/>
      <c r="AD2534" s="13"/>
      <c r="AE2534" s="13"/>
      <c r="AT2534" s="253" t="s">
        <v>174</v>
      </c>
      <c r="AU2534" s="253" t="s">
        <v>82</v>
      </c>
      <c r="AV2534" s="13" t="s">
        <v>80</v>
      </c>
      <c r="AW2534" s="13" t="s">
        <v>34</v>
      </c>
      <c r="AX2534" s="13" t="s">
        <v>73</v>
      </c>
      <c r="AY2534" s="253" t="s">
        <v>164</v>
      </c>
    </row>
    <row r="2535" s="13" customFormat="1">
      <c r="A2535" s="13"/>
      <c r="B2535" s="244"/>
      <c r="C2535" s="245"/>
      <c r="D2535" s="240" t="s">
        <v>174</v>
      </c>
      <c r="E2535" s="246" t="s">
        <v>21</v>
      </c>
      <c r="F2535" s="247" t="s">
        <v>2465</v>
      </c>
      <c r="G2535" s="245"/>
      <c r="H2535" s="246" t="s">
        <v>21</v>
      </c>
      <c r="I2535" s="248"/>
      <c r="J2535" s="245"/>
      <c r="K2535" s="245"/>
      <c r="L2535" s="249"/>
      <c r="M2535" s="250"/>
      <c r="N2535" s="251"/>
      <c r="O2535" s="251"/>
      <c r="P2535" s="251"/>
      <c r="Q2535" s="251"/>
      <c r="R2535" s="251"/>
      <c r="S2535" s="251"/>
      <c r="T2535" s="252"/>
      <c r="U2535" s="13"/>
      <c r="V2535" s="13"/>
      <c r="W2535" s="13"/>
      <c r="X2535" s="13"/>
      <c r="Y2535" s="13"/>
      <c r="Z2535" s="13"/>
      <c r="AA2535" s="13"/>
      <c r="AB2535" s="13"/>
      <c r="AC2535" s="13"/>
      <c r="AD2535" s="13"/>
      <c r="AE2535" s="13"/>
      <c r="AT2535" s="253" t="s">
        <v>174</v>
      </c>
      <c r="AU2535" s="253" t="s">
        <v>82</v>
      </c>
      <c r="AV2535" s="13" t="s">
        <v>80</v>
      </c>
      <c r="AW2535" s="13" t="s">
        <v>34</v>
      </c>
      <c r="AX2535" s="13" t="s">
        <v>73</v>
      </c>
      <c r="AY2535" s="253" t="s">
        <v>164</v>
      </c>
    </row>
    <row r="2536" s="14" customFormat="1">
      <c r="A2536" s="14"/>
      <c r="B2536" s="254"/>
      <c r="C2536" s="255"/>
      <c r="D2536" s="240" t="s">
        <v>174</v>
      </c>
      <c r="E2536" s="256" t="s">
        <v>21</v>
      </c>
      <c r="F2536" s="257" t="s">
        <v>80</v>
      </c>
      <c r="G2536" s="255"/>
      <c r="H2536" s="258">
        <v>1</v>
      </c>
      <c r="I2536" s="259"/>
      <c r="J2536" s="255"/>
      <c r="K2536" s="255"/>
      <c r="L2536" s="260"/>
      <c r="M2536" s="261"/>
      <c r="N2536" s="262"/>
      <c r="O2536" s="262"/>
      <c r="P2536" s="262"/>
      <c r="Q2536" s="262"/>
      <c r="R2536" s="262"/>
      <c r="S2536" s="262"/>
      <c r="T2536" s="263"/>
      <c r="U2536" s="14"/>
      <c r="V2536" s="14"/>
      <c r="W2536" s="14"/>
      <c r="X2536" s="14"/>
      <c r="Y2536" s="14"/>
      <c r="Z2536" s="14"/>
      <c r="AA2536" s="14"/>
      <c r="AB2536" s="14"/>
      <c r="AC2536" s="14"/>
      <c r="AD2536" s="14"/>
      <c r="AE2536" s="14"/>
      <c r="AT2536" s="264" t="s">
        <v>174</v>
      </c>
      <c r="AU2536" s="264" t="s">
        <v>82</v>
      </c>
      <c r="AV2536" s="14" t="s">
        <v>82</v>
      </c>
      <c r="AW2536" s="14" t="s">
        <v>34</v>
      </c>
      <c r="AX2536" s="14" t="s">
        <v>80</v>
      </c>
      <c r="AY2536" s="264" t="s">
        <v>164</v>
      </c>
    </row>
    <row r="2537" s="2" customFormat="1" ht="21.75" customHeight="1">
      <c r="A2537" s="39"/>
      <c r="B2537" s="40"/>
      <c r="C2537" s="265" t="s">
        <v>2466</v>
      </c>
      <c r="D2537" s="265" t="s">
        <v>178</v>
      </c>
      <c r="E2537" s="266" t="s">
        <v>2467</v>
      </c>
      <c r="F2537" s="267" t="s">
        <v>2468</v>
      </c>
      <c r="G2537" s="268" t="s">
        <v>229</v>
      </c>
      <c r="H2537" s="269">
        <v>1</v>
      </c>
      <c r="I2537" s="270"/>
      <c r="J2537" s="271">
        <f>ROUND(I2537*H2537,2)</f>
        <v>0</v>
      </c>
      <c r="K2537" s="267" t="s">
        <v>21</v>
      </c>
      <c r="L2537" s="272"/>
      <c r="M2537" s="273" t="s">
        <v>21</v>
      </c>
      <c r="N2537" s="274" t="s">
        <v>44</v>
      </c>
      <c r="O2537" s="85"/>
      <c r="P2537" s="236">
        <f>O2537*H2537</f>
        <v>0</v>
      </c>
      <c r="Q2537" s="236">
        <v>0.057000000000000002</v>
      </c>
      <c r="R2537" s="236">
        <f>Q2537*H2537</f>
        <v>0.057000000000000002</v>
      </c>
      <c r="S2537" s="236">
        <v>0</v>
      </c>
      <c r="T2537" s="237">
        <f>S2537*H2537</f>
        <v>0</v>
      </c>
      <c r="U2537" s="39"/>
      <c r="V2537" s="39"/>
      <c r="W2537" s="39"/>
      <c r="X2537" s="39"/>
      <c r="Y2537" s="39"/>
      <c r="Z2537" s="39"/>
      <c r="AA2537" s="39"/>
      <c r="AB2537" s="39"/>
      <c r="AC2537" s="39"/>
      <c r="AD2537" s="39"/>
      <c r="AE2537" s="39"/>
      <c r="AR2537" s="238" t="s">
        <v>382</v>
      </c>
      <c r="AT2537" s="238" t="s">
        <v>178</v>
      </c>
      <c r="AU2537" s="238" t="s">
        <v>82</v>
      </c>
      <c r="AY2537" s="18" t="s">
        <v>164</v>
      </c>
      <c r="BE2537" s="239">
        <f>IF(N2537="základní",J2537,0)</f>
        <v>0</v>
      </c>
      <c r="BF2537" s="239">
        <f>IF(N2537="snížená",J2537,0)</f>
        <v>0</v>
      </c>
      <c r="BG2537" s="239">
        <f>IF(N2537="zákl. přenesená",J2537,0)</f>
        <v>0</v>
      </c>
      <c r="BH2537" s="239">
        <f>IF(N2537="sníž. přenesená",J2537,0)</f>
        <v>0</v>
      </c>
      <c r="BI2537" s="239">
        <f>IF(N2537="nulová",J2537,0)</f>
        <v>0</v>
      </c>
      <c r="BJ2537" s="18" t="s">
        <v>80</v>
      </c>
      <c r="BK2537" s="239">
        <f>ROUND(I2537*H2537,2)</f>
        <v>0</v>
      </c>
      <c r="BL2537" s="18" t="s">
        <v>277</v>
      </c>
      <c r="BM2537" s="238" t="s">
        <v>2469</v>
      </c>
    </row>
    <row r="2538" s="2" customFormat="1">
      <c r="A2538" s="39"/>
      <c r="B2538" s="40"/>
      <c r="C2538" s="41"/>
      <c r="D2538" s="240" t="s">
        <v>173</v>
      </c>
      <c r="E2538" s="41"/>
      <c r="F2538" s="241" t="s">
        <v>2468</v>
      </c>
      <c r="G2538" s="41"/>
      <c r="H2538" s="41"/>
      <c r="I2538" s="147"/>
      <c r="J2538" s="41"/>
      <c r="K2538" s="41"/>
      <c r="L2538" s="45"/>
      <c r="M2538" s="242"/>
      <c r="N2538" s="243"/>
      <c r="O2538" s="85"/>
      <c r="P2538" s="85"/>
      <c r="Q2538" s="85"/>
      <c r="R2538" s="85"/>
      <c r="S2538" s="85"/>
      <c r="T2538" s="86"/>
      <c r="U2538" s="39"/>
      <c r="V2538" s="39"/>
      <c r="W2538" s="39"/>
      <c r="X2538" s="39"/>
      <c r="Y2538" s="39"/>
      <c r="Z2538" s="39"/>
      <c r="AA2538" s="39"/>
      <c r="AB2538" s="39"/>
      <c r="AC2538" s="39"/>
      <c r="AD2538" s="39"/>
      <c r="AE2538" s="39"/>
      <c r="AT2538" s="18" t="s">
        <v>173</v>
      </c>
      <c r="AU2538" s="18" t="s">
        <v>82</v>
      </c>
    </row>
    <row r="2539" s="2" customFormat="1" ht="16.5" customHeight="1">
      <c r="A2539" s="39"/>
      <c r="B2539" s="40"/>
      <c r="C2539" s="227" t="s">
        <v>2470</v>
      </c>
      <c r="D2539" s="227" t="s">
        <v>166</v>
      </c>
      <c r="E2539" s="228" t="s">
        <v>2471</v>
      </c>
      <c r="F2539" s="229" t="s">
        <v>2472</v>
      </c>
      <c r="G2539" s="230" t="s">
        <v>229</v>
      </c>
      <c r="H2539" s="231">
        <v>7</v>
      </c>
      <c r="I2539" s="232"/>
      <c r="J2539" s="233">
        <f>ROUND(I2539*H2539,2)</f>
        <v>0</v>
      </c>
      <c r="K2539" s="229" t="s">
        <v>170</v>
      </c>
      <c r="L2539" s="45"/>
      <c r="M2539" s="234" t="s">
        <v>21</v>
      </c>
      <c r="N2539" s="235" t="s">
        <v>44</v>
      </c>
      <c r="O2539" s="85"/>
      <c r="P2539" s="236">
        <f>O2539*H2539</f>
        <v>0</v>
      </c>
      <c r="Q2539" s="236">
        <v>0</v>
      </c>
      <c r="R2539" s="236">
        <f>Q2539*H2539</f>
        <v>0</v>
      </c>
      <c r="S2539" s="236">
        <v>0</v>
      </c>
      <c r="T2539" s="237">
        <f>S2539*H2539</f>
        <v>0</v>
      </c>
      <c r="U2539" s="39"/>
      <c r="V2539" s="39"/>
      <c r="W2539" s="39"/>
      <c r="X2539" s="39"/>
      <c r="Y2539" s="39"/>
      <c r="Z2539" s="39"/>
      <c r="AA2539" s="39"/>
      <c r="AB2539" s="39"/>
      <c r="AC2539" s="39"/>
      <c r="AD2539" s="39"/>
      <c r="AE2539" s="39"/>
      <c r="AR2539" s="238" t="s">
        <v>277</v>
      </c>
      <c r="AT2539" s="238" t="s">
        <v>166</v>
      </c>
      <c r="AU2539" s="238" t="s">
        <v>82</v>
      </c>
      <c r="AY2539" s="18" t="s">
        <v>164</v>
      </c>
      <c r="BE2539" s="239">
        <f>IF(N2539="základní",J2539,0)</f>
        <v>0</v>
      </c>
      <c r="BF2539" s="239">
        <f>IF(N2539="snížená",J2539,0)</f>
        <v>0</v>
      </c>
      <c r="BG2539" s="239">
        <f>IF(N2539="zákl. přenesená",J2539,0)</f>
        <v>0</v>
      </c>
      <c r="BH2539" s="239">
        <f>IF(N2539="sníž. přenesená",J2539,0)</f>
        <v>0</v>
      </c>
      <c r="BI2539" s="239">
        <f>IF(N2539="nulová",J2539,0)</f>
        <v>0</v>
      </c>
      <c r="BJ2539" s="18" t="s">
        <v>80</v>
      </c>
      <c r="BK2539" s="239">
        <f>ROUND(I2539*H2539,2)</f>
        <v>0</v>
      </c>
      <c r="BL2539" s="18" t="s">
        <v>277</v>
      </c>
      <c r="BM2539" s="238" t="s">
        <v>2473</v>
      </c>
    </row>
    <row r="2540" s="2" customFormat="1">
      <c r="A2540" s="39"/>
      <c r="B2540" s="40"/>
      <c r="C2540" s="41"/>
      <c r="D2540" s="240" t="s">
        <v>173</v>
      </c>
      <c r="E2540" s="41"/>
      <c r="F2540" s="241" t="s">
        <v>2472</v>
      </c>
      <c r="G2540" s="41"/>
      <c r="H2540" s="41"/>
      <c r="I2540" s="147"/>
      <c r="J2540" s="41"/>
      <c r="K2540" s="41"/>
      <c r="L2540" s="45"/>
      <c r="M2540" s="242"/>
      <c r="N2540" s="243"/>
      <c r="O2540" s="85"/>
      <c r="P2540" s="85"/>
      <c r="Q2540" s="85"/>
      <c r="R2540" s="85"/>
      <c r="S2540" s="85"/>
      <c r="T2540" s="86"/>
      <c r="U2540" s="39"/>
      <c r="V2540" s="39"/>
      <c r="W2540" s="39"/>
      <c r="X2540" s="39"/>
      <c r="Y2540" s="39"/>
      <c r="Z2540" s="39"/>
      <c r="AA2540" s="39"/>
      <c r="AB2540" s="39"/>
      <c r="AC2540" s="39"/>
      <c r="AD2540" s="39"/>
      <c r="AE2540" s="39"/>
      <c r="AT2540" s="18" t="s">
        <v>173</v>
      </c>
      <c r="AU2540" s="18" t="s">
        <v>82</v>
      </c>
    </row>
    <row r="2541" s="13" customFormat="1">
      <c r="A2541" s="13"/>
      <c r="B2541" s="244"/>
      <c r="C2541" s="245"/>
      <c r="D2541" s="240" t="s">
        <v>174</v>
      </c>
      <c r="E2541" s="246" t="s">
        <v>21</v>
      </c>
      <c r="F2541" s="247" t="s">
        <v>2474</v>
      </c>
      <c r="G2541" s="245"/>
      <c r="H2541" s="246" t="s">
        <v>21</v>
      </c>
      <c r="I2541" s="248"/>
      <c r="J2541" s="245"/>
      <c r="K2541" s="245"/>
      <c r="L2541" s="249"/>
      <c r="M2541" s="250"/>
      <c r="N2541" s="251"/>
      <c r="O2541" s="251"/>
      <c r="P2541" s="251"/>
      <c r="Q2541" s="251"/>
      <c r="R2541" s="251"/>
      <c r="S2541" s="251"/>
      <c r="T2541" s="252"/>
      <c r="U2541" s="13"/>
      <c r="V2541" s="13"/>
      <c r="W2541" s="13"/>
      <c r="X2541" s="13"/>
      <c r="Y2541" s="13"/>
      <c r="Z2541" s="13"/>
      <c r="AA2541" s="13"/>
      <c r="AB2541" s="13"/>
      <c r="AC2541" s="13"/>
      <c r="AD2541" s="13"/>
      <c r="AE2541" s="13"/>
      <c r="AT2541" s="253" t="s">
        <v>174</v>
      </c>
      <c r="AU2541" s="253" t="s">
        <v>82</v>
      </c>
      <c r="AV2541" s="13" t="s">
        <v>80</v>
      </c>
      <c r="AW2541" s="13" t="s">
        <v>34</v>
      </c>
      <c r="AX2541" s="13" t="s">
        <v>73</v>
      </c>
      <c r="AY2541" s="253" t="s">
        <v>164</v>
      </c>
    </row>
    <row r="2542" s="13" customFormat="1">
      <c r="A2542" s="13"/>
      <c r="B2542" s="244"/>
      <c r="C2542" s="245"/>
      <c r="D2542" s="240" t="s">
        <v>174</v>
      </c>
      <c r="E2542" s="246" t="s">
        <v>21</v>
      </c>
      <c r="F2542" s="247" t="s">
        <v>2475</v>
      </c>
      <c r="G2542" s="245"/>
      <c r="H2542" s="246" t="s">
        <v>21</v>
      </c>
      <c r="I2542" s="248"/>
      <c r="J2542" s="245"/>
      <c r="K2542" s="245"/>
      <c r="L2542" s="249"/>
      <c r="M2542" s="250"/>
      <c r="N2542" s="251"/>
      <c r="O2542" s="251"/>
      <c r="P2542" s="251"/>
      <c r="Q2542" s="251"/>
      <c r="R2542" s="251"/>
      <c r="S2542" s="251"/>
      <c r="T2542" s="252"/>
      <c r="U2542" s="13"/>
      <c r="V2542" s="13"/>
      <c r="W2542" s="13"/>
      <c r="X2542" s="13"/>
      <c r="Y2542" s="13"/>
      <c r="Z2542" s="13"/>
      <c r="AA2542" s="13"/>
      <c r="AB2542" s="13"/>
      <c r="AC2542" s="13"/>
      <c r="AD2542" s="13"/>
      <c r="AE2542" s="13"/>
      <c r="AT2542" s="253" t="s">
        <v>174</v>
      </c>
      <c r="AU2542" s="253" t="s">
        <v>82</v>
      </c>
      <c r="AV2542" s="13" t="s">
        <v>80</v>
      </c>
      <c r="AW2542" s="13" t="s">
        <v>34</v>
      </c>
      <c r="AX2542" s="13" t="s">
        <v>73</v>
      </c>
      <c r="AY2542" s="253" t="s">
        <v>164</v>
      </c>
    </row>
    <row r="2543" s="14" customFormat="1">
      <c r="A2543" s="14"/>
      <c r="B2543" s="254"/>
      <c r="C2543" s="255"/>
      <c r="D2543" s="240" t="s">
        <v>174</v>
      </c>
      <c r="E2543" s="256" t="s">
        <v>21</v>
      </c>
      <c r="F2543" s="257" t="s">
        <v>2356</v>
      </c>
      <c r="G2543" s="255"/>
      <c r="H2543" s="258">
        <v>2</v>
      </c>
      <c r="I2543" s="259"/>
      <c r="J2543" s="255"/>
      <c r="K2543" s="255"/>
      <c r="L2543" s="260"/>
      <c r="M2543" s="261"/>
      <c r="N2543" s="262"/>
      <c r="O2543" s="262"/>
      <c r="P2543" s="262"/>
      <c r="Q2543" s="262"/>
      <c r="R2543" s="262"/>
      <c r="S2543" s="262"/>
      <c r="T2543" s="263"/>
      <c r="U2543" s="14"/>
      <c r="V2543" s="14"/>
      <c r="W2543" s="14"/>
      <c r="X2543" s="14"/>
      <c r="Y2543" s="14"/>
      <c r="Z2543" s="14"/>
      <c r="AA2543" s="14"/>
      <c r="AB2543" s="14"/>
      <c r="AC2543" s="14"/>
      <c r="AD2543" s="14"/>
      <c r="AE2543" s="14"/>
      <c r="AT2543" s="264" t="s">
        <v>174</v>
      </c>
      <c r="AU2543" s="264" t="s">
        <v>82</v>
      </c>
      <c r="AV2543" s="14" t="s">
        <v>82</v>
      </c>
      <c r="AW2543" s="14" t="s">
        <v>34</v>
      </c>
      <c r="AX2543" s="14" t="s">
        <v>73</v>
      </c>
      <c r="AY2543" s="264" t="s">
        <v>164</v>
      </c>
    </row>
    <row r="2544" s="13" customFormat="1">
      <c r="A2544" s="13"/>
      <c r="B2544" s="244"/>
      <c r="C2544" s="245"/>
      <c r="D2544" s="240" t="s">
        <v>174</v>
      </c>
      <c r="E2544" s="246" t="s">
        <v>21</v>
      </c>
      <c r="F2544" s="247" t="s">
        <v>2476</v>
      </c>
      <c r="G2544" s="245"/>
      <c r="H2544" s="246" t="s">
        <v>21</v>
      </c>
      <c r="I2544" s="248"/>
      <c r="J2544" s="245"/>
      <c r="K2544" s="245"/>
      <c r="L2544" s="249"/>
      <c r="M2544" s="250"/>
      <c r="N2544" s="251"/>
      <c r="O2544" s="251"/>
      <c r="P2544" s="251"/>
      <c r="Q2544" s="251"/>
      <c r="R2544" s="251"/>
      <c r="S2544" s="251"/>
      <c r="T2544" s="252"/>
      <c r="U2544" s="13"/>
      <c r="V2544" s="13"/>
      <c r="W2544" s="13"/>
      <c r="X2544" s="13"/>
      <c r="Y2544" s="13"/>
      <c r="Z2544" s="13"/>
      <c r="AA2544" s="13"/>
      <c r="AB2544" s="13"/>
      <c r="AC2544" s="13"/>
      <c r="AD2544" s="13"/>
      <c r="AE2544" s="13"/>
      <c r="AT2544" s="253" t="s">
        <v>174</v>
      </c>
      <c r="AU2544" s="253" t="s">
        <v>82</v>
      </c>
      <c r="AV2544" s="13" t="s">
        <v>80</v>
      </c>
      <c r="AW2544" s="13" t="s">
        <v>34</v>
      </c>
      <c r="AX2544" s="13" t="s">
        <v>73</v>
      </c>
      <c r="AY2544" s="253" t="s">
        <v>164</v>
      </c>
    </row>
    <row r="2545" s="13" customFormat="1">
      <c r="A2545" s="13"/>
      <c r="B2545" s="244"/>
      <c r="C2545" s="245"/>
      <c r="D2545" s="240" t="s">
        <v>174</v>
      </c>
      <c r="E2545" s="246" t="s">
        <v>21</v>
      </c>
      <c r="F2545" s="247" t="s">
        <v>2477</v>
      </c>
      <c r="G2545" s="245"/>
      <c r="H2545" s="246" t="s">
        <v>21</v>
      </c>
      <c r="I2545" s="248"/>
      <c r="J2545" s="245"/>
      <c r="K2545" s="245"/>
      <c r="L2545" s="249"/>
      <c r="M2545" s="250"/>
      <c r="N2545" s="251"/>
      <c r="O2545" s="251"/>
      <c r="P2545" s="251"/>
      <c r="Q2545" s="251"/>
      <c r="R2545" s="251"/>
      <c r="S2545" s="251"/>
      <c r="T2545" s="252"/>
      <c r="U2545" s="13"/>
      <c r="V2545" s="13"/>
      <c r="W2545" s="13"/>
      <c r="X2545" s="13"/>
      <c r="Y2545" s="13"/>
      <c r="Z2545" s="13"/>
      <c r="AA2545" s="13"/>
      <c r="AB2545" s="13"/>
      <c r="AC2545" s="13"/>
      <c r="AD2545" s="13"/>
      <c r="AE2545" s="13"/>
      <c r="AT2545" s="253" t="s">
        <v>174</v>
      </c>
      <c r="AU2545" s="253" t="s">
        <v>82</v>
      </c>
      <c r="AV2545" s="13" t="s">
        <v>80</v>
      </c>
      <c r="AW2545" s="13" t="s">
        <v>34</v>
      </c>
      <c r="AX2545" s="13" t="s">
        <v>73</v>
      </c>
      <c r="AY2545" s="253" t="s">
        <v>164</v>
      </c>
    </row>
    <row r="2546" s="14" customFormat="1">
      <c r="A2546" s="14"/>
      <c r="B2546" s="254"/>
      <c r="C2546" s="255"/>
      <c r="D2546" s="240" t="s">
        <v>174</v>
      </c>
      <c r="E2546" s="256" t="s">
        <v>21</v>
      </c>
      <c r="F2546" s="257" t="s">
        <v>80</v>
      </c>
      <c r="G2546" s="255"/>
      <c r="H2546" s="258">
        <v>1</v>
      </c>
      <c r="I2546" s="259"/>
      <c r="J2546" s="255"/>
      <c r="K2546" s="255"/>
      <c r="L2546" s="260"/>
      <c r="M2546" s="261"/>
      <c r="N2546" s="262"/>
      <c r="O2546" s="262"/>
      <c r="P2546" s="262"/>
      <c r="Q2546" s="262"/>
      <c r="R2546" s="262"/>
      <c r="S2546" s="262"/>
      <c r="T2546" s="263"/>
      <c r="U2546" s="14"/>
      <c r="V2546" s="14"/>
      <c r="W2546" s="14"/>
      <c r="X2546" s="14"/>
      <c r="Y2546" s="14"/>
      <c r="Z2546" s="14"/>
      <c r="AA2546" s="14"/>
      <c r="AB2546" s="14"/>
      <c r="AC2546" s="14"/>
      <c r="AD2546" s="14"/>
      <c r="AE2546" s="14"/>
      <c r="AT2546" s="264" t="s">
        <v>174</v>
      </c>
      <c r="AU2546" s="264" t="s">
        <v>82</v>
      </c>
      <c r="AV2546" s="14" t="s">
        <v>82</v>
      </c>
      <c r="AW2546" s="14" t="s">
        <v>34</v>
      </c>
      <c r="AX2546" s="14" t="s">
        <v>73</v>
      </c>
      <c r="AY2546" s="264" t="s">
        <v>164</v>
      </c>
    </row>
    <row r="2547" s="13" customFormat="1">
      <c r="A2547" s="13"/>
      <c r="B2547" s="244"/>
      <c r="C2547" s="245"/>
      <c r="D2547" s="240" t="s">
        <v>174</v>
      </c>
      <c r="E2547" s="246" t="s">
        <v>21</v>
      </c>
      <c r="F2547" s="247" t="s">
        <v>2478</v>
      </c>
      <c r="G2547" s="245"/>
      <c r="H2547" s="246" t="s">
        <v>21</v>
      </c>
      <c r="I2547" s="248"/>
      <c r="J2547" s="245"/>
      <c r="K2547" s="245"/>
      <c r="L2547" s="249"/>
      <c r="M2547" s="250"/>
      <c r="N2547" s="251"/>
      <c r="O2547" s="251"/>
      <c r="P2547" s="251"/>
      <c r="Q2547" s="251"/>
      <c r="R2547" s="251"/>
      <c r="S2547" s="251"/>
      <c r="T2547" s="252"/>
      <c r="U2547" s="13"/>
      <c r="V2547" s="13"/>
      <c r="W2547" s="13"/>
      <c r="X2547" s="13"/>
      <c r="Y2547" s="13"/>
      <c r="Z2547" s="13"/>
      <c r="AA2547" s="13"/>
      <c r="AB2547" s="13"/>
      <c r="AC2547" s="13"/>
      <c r="AD2547" s="13"/>
      <c r="AE2547" s="13"/>
      <c r="AT2547" s="253" t="s">
        <v>174</v>
      </c>
      <c r="AU2547" s="253" t="s">
        <v>82</v>
      </c>
      <c r="AV2547" s="13" t="s">
        <v>80</v>
      </c>
      <c r="AW2547" s="13" t="s">
        <v>34</v>
      </c>
      <c r="AX2547" s="13" t="s">
        <v>73</v>
      </c>
      <c r="AY2547" s="253" t="s">
        <v>164</v>
      </c>
    </row>
    <row r="2548" s="13" customFormat="1">
      <c r="A2548" s="13"/>
      <c r="B2548" s="244"/>
      <c r="C2548" s="245"/>
      <c r="D2548" s="240" t="s">
        <v>174</v>
      </c>
      <c r="E2548" s="246" t="s">
        <v>21</v>
      </c>
      <c r="F2548" s="247" t="s">
        <v>2479</v>
      </c>
      <c r="G2548" s="245"/>
      <c r="H2548" s="246" t="s">
        <v>21</v>
      </c>
      <c r="I2548" s="248"/>
      <c r="J2548" s="245"/>
      <c r="K2548" s="245"/>
      <c r="L2548" s="249"/>
      <c r="M2548" s="250"/>
      <c r="N2548" s="251"/>
      <c r="O2548" s="251"/>
      <c r="P2548" s="251"/>
      <c r="Q2548" s="251"/>
      <c r="R2548" s="251"/>
      <c r="S2548" s="251"/>
      <c r="T2548" s="252"/>
      <c r="U2548" s="13"/>
      <c r="V2548" s="13"/>
      <c r="W2548" s="13"/>
      <c r="X2548" s="13"/>
      <c r="Y2548" s="13"/>
      <c r="Z2548" s="13"/>
      <c r="AA2548" s="13"/>
      <c r="AB2548" s="13"/>
      <c r="AC2548" s="13"/>
      <c r="AD2548" s="13"/>
      <c r="AE2548" s="13"/>
      <c r="AT2548" s="253" t="s">
        <v>174</v>
      </c>
      <c r="AU2548" s="253" t="s">
        <v>82</v>
      </c>
      <c r="AV2548" s="13" t="s">
        <v>80</v>
      </c>
      <c r="AW2548" s="13" t="s">
        <v>34</v>
      </c>
      <c r="AX2548" s="13" t="s">
        <v>73</v>
      </c>
      <c r="AY2548" s="253" t="s">
        <v>164</v>
      </c>
    </row>
    <row r="2549" s="14" customFormat="1">
      <c r="A2549" s="14"/>
      <c r="B2549" s="254"/>
      <c r="C2549" s="255"/>
      <c r="D2549" s="240" t="s">
        <v>174</v>
      </c>
      <c r="E2549" s="256" t="s">
        <v>21</v>
      </c>
      <c r="F2549" s="257" t="s">
        <v>82</v>
      </c>
      <c r="G2549" s="255"/>
      <c r="H2549" s="258">
        <v>2</v>
      </c>
      <c r="I2549" s="259"/>
      <c r="J2549" s="255"/>
      <c r="K2549" s="255"/>
      <c r="L2549" s="260"/>
      <c r="M2549" s="261"/>
      <c r="N2549" s="262"/>
      <c r="O2549" s="262"/>
      <c r="P2549" s="262"/>
      <c r="Q2549" s="262"/>
      <c r="R2549" s="262"/>
      <c r="S2549" s="262"/>
      <c r="T2549" s="263"/>
      <c r="U2549" s="14"/>
      <c r="V2549" s="14"/>
      <c r="W2549" s="14"/>
      <c r="X2549" s="14"/>
      <c r="Y2549" s="14"/>
      <c r="Z2549" s="14"/>
      <c r="AA2549" s="14"/>
      <c r="AB2549" s="14"/>
      <c r="AC2549" s="14"/>
      <c r="AD2549" s="14"/>
      <c r="AE2549" s="14"/>
      <c r="AT2549" s="264" t="s">
        <v>174</v>
      </c>
      <c r="AU2549" s="264" t="s">
        <v>82</v>
      </c>
      <c r="AV2549" s="14" t="s">
        <v>82</v>
      </c>
      <c r="AW2549" s="14" t="s">
        <v>34</v>
      </c>
      <c r="AX2549" s="14" t="s">
        <v>73</v>
      </c>
      <c r="AY2549" s="264" t="s">
        <v>164</v>
      </c>
    </row>
    <row r="2550" s="13" customFormat="1">
      <c r="A2550" s="13"/>
      <c r="B2550" s="244"/>
      <c r="C2550" s="245"/>
      <c r="D2550" s="240" t="s">
        <v>174</v>
      </c>
      <c r="E2550" s="246" t="s">
        <v>21</v>
      </c>
      <c r="F2550" s="247" t="s">
        <v>2480</v>
      </c>
      <c r="G2550" s="245"/>
      <c r="H2550" s="246" t="s">
        <v>21</v>
      </c>
      <c r="I2550" s="248"/>
      <c r="J2550" s="245"/>
      <c r="K2550" s="245"/>
      <c r="L2550" s="249"/>
      <c r="M2550" s="250"/>
      <c r="N2550" s="251"/>
      <c r="O2550" s="251"/>
      <c r="P2550" s="251"/>
      <c r="Q2550" s="251"/>
      <c r="R2550" s="251"/>
      <c r="S2550" s="251"/>
      <c r="T2550" s="252"/>
      <c r="U2550" s="13"/>
      <c r="V2550" s="13"/>
      <c r="W2550" s="13"/>
      <c r="X2550" s="13"/>
      <c r="Y2550" s="13"/>
      <c r="Z2550" s="13"/>
      <c r="AA2550" s="13"/>
      <c r="AB2550" s="13"/>
      <c r="AC2550" s="13"/>
      <c r="AD2550" s="13"/>
      <c r="AE2550" s="13"/>
      <c r="AT2550" s="253" t="s">
        <v>174</v>
      </c>
      <c r="AU2550" s="253" t="s">
        <v>82</v>
      </c>
      <c r="AV2550" s="13" t="s">
        <v>80</v>
      </c>
      <c r="AW2550" s="13" t="s">
        <v>34</v>
      </c>
      <c r="AX2550" s="13" t="s">
        <v>73</v>
      </c>
      <c r="AY2550" s="253" t="s">
        <v>164</v>
      </c>
    </row>
    <row r="2551" s="13" customFormat="1">
      <c r="A2551" s="13"/>
      <c r="B2551" s="244"/>
      <c r="C2551" s="245"/>
      <c r="D2551" s="240" t="s">
        <v>174</v>
      </c>
      <c r="E2551" s="246" t="s">
        <v>21</v>
      </c>
      <c r="F2551" s="247" t="s">
        <v>2481</v>
      </c>
      <c r="G2551" s="245"/>
      <c r="H2551" s="246" t="s">
        <v>21</v>
      </c>
      <c r="I2551" s="248"/>
      <c r="J2551" s="245"/>
      <c r="K2551" s="245"/>
      <c r="L2551" s="249"/>
      <c r="M2551" s="250"/>
      <c r="N2551" s="251"/>
      <c r="O2551" s="251"/>
      <c r="P2551" s="251"/>
      <c r="Q2551" s="251"/>
      <c r="R2551" s="251"/>
      <c r="S2551" s="251"/>
      <c r="T2551" s="252"/>
      <c r="U2551" s="13"/>
      <c r="V2551" s="13"/>
      <c r="W2551" s="13"/>
      <c r="X2551" s="13"/>
      <c r="Y2551" s="13"/>
      <c r="Z2551" s="13"/>
      <c r="AA2551" s="13"/>
      <c r="AB2551" s="13"/>
      <c r="AC2551" s="13"/>
      <c r="AD2551" s="13"/>
      <c r="AE2551" s="13"/>
      <c r="AT2551" s="253" t="s">
        <v>174</v>
      </c>
      <c r="AU2551" s="253" t="s">
        <v>82</v>
      </c>
      <c r="AV2551" s="13" t="s">
        <v>80</v>
      </c>
      <c r="AW2551" s="13" t="s">
        <v>34</v>
      </c>
      <c r="AX2551" s="13" t="s">
        <v>73</v>
      </c>
      <c r="AY2551" s="253" t="s">
        <v>164</v>
      </c>
    </row>
    <row r="2552" s="14" customFormat="1">
      <c r="A2552" s="14"/>
      <c r="B2552" s="254"/>
      <c r="C2552" s="255"/>
      <c r="D2552" s="240" t="s">
        <v>174</v>
      </c>
      <c r="E2552" s="256" t="s">
        <v>21</v>
      </c>
      <c r="F2552" s="257" t="s">
        <v>80</v>
      </c>
      <c r="G2552" s="255"/>
      <c r="H2552" s="258">
        <v>1</v>
      </c>
      <c r="I2552" s="259"/>
      <c r="J2552" s="255"/>
      <c r="K2552" s="255"/>
      <c r="L2552" s="260"/>
      <c r="M2552" s="261"/>
      <c r="N2552" s="262"/>
      <c r="O2552" s="262"/>
      <c r="P2552" s="262"/>
      <c r="Q2552" s="262"/>
      <c r="R2552" s="262"/>
      <c r="S2552" s="262"/>
      <c r="T2552" s="263"/>
      <c r="U2552" s="14"/>
      <c r="V2552" s="14"/>
      <c r="W2552" s="14"/>
      <c r="X2552" s="14"/>
      <c r="Y2552" s="14"/>
      <c r="Z2552" s="14"/>
      <c r="AA2552" s="14"/>
      <c r="AB2552" s="14"/>
      <c r="AC2552" s="14"/>
      <c r="AD2552" s="14"/>
      <c r="AE2552" s="14"/>
      <c r="AT2552" s="264" t="s">
        <v>174</v>
      </c>
      <c r="AU2552" s="264" t="s">
        <v>82</v>
      </c>
      <c r="AV2552" s="14" t="s">
        <v>82</v>
      </c>
      <c r="AW2552" s="14" t="s">
        <v>34</v>
      </c>
      <c r="AX2552" s="14" t="s">
        <v>73</v>
      </c>
      <c r="AY2552" s="264" t="s">
        <v>164</v>
      </c>
    </row>
    <row r="2553" s="13" customFormat="1">
      <c r="A2553" s="13"/>
      <c r="B2553" s="244"/>
      <c r="C2553" s="245"/>
      <c r="D2553" s="240" t="s">
        <v>174</v>
      </c>
      <c r="E2553" s="246" t="s">
        <v>21</v>
      </c>
      <c r="F2553" s="247" t="s">
        <v>2482</v>
      </c>
      <c r="G2553" s="245"/>
      <c r="H2553" s="246" t="s">
        <v>21</v>
      </c>
      <c r="I2553" s="248"/>
      <c r="J2553" s="245"/>
      <c r="K2553" s="245"/>
      <c r="L2553" s="249"/>
      <c r="M2553" s="250"/>
      <c r="N2553" s="251"/>
      <c r="O2553" s="251"/>
      <c r="P2553" s="251"/>
      <c r="Q2553" s="251"/>
      <c r="R2553" s="251"/>
      <c r="S2553" s="251"/>
      <c r="T2553" s="252"/>
      <c r="U2553" s="13"/>
      <c r="V2553" s="13"/>
      <c r="W2553" s="13"/>
      <c r="X2553" s="13"/>
      <c r="Y2553" s="13"/>
      <c r="Z2553" s="13"/>
      <c r="AA2553" s="13"/>
      <c r="AB2553" s="13"/>
      <c r="AC2553" s="13"/>
      <c r="AD2553" s="13"/>
      <c r="AE2553" s="13"/>
      <c r="AT2553" s="253" t="s">
        <v>174</v>
      </c>
      <c r="AU2553" s="253" t="s">
        <v>82</v>
      </c>
      <c r="AV2553" s="13" t="s">
        <v>80</v>
      </c>
      <c r="AW2553" s="13" t="s">
        <v>34</v>
      </c>
      <c r="AX2553" s="13" t="s">
        <v>73</v>
      </c>
      <c r="AY2553" s="253" t="s">
        <v>164</v>
      </c>
    </row>
    <row r="2554" s="13" customFormat="1">
      <c r="A2554" s="13"/>
      <c r="B2554" s="244"/>
      <c r="C2554" s="245"/>
      <c r="D2554" s="240" t="s">
        <v>174</v>
      </c>
      <c r="E2554" s="246" t="s">
        <v>21</v>
      </c>
      <c r="F2554" s="247" t="s">
        <v>2483</v>
      </c>
      <c r="G2554" s="245"/>
      <c r="H2554" s="246" t="s">
        <v>21</v>
      </c>
      <c r="I2554" s="248"/>
      <c r="J2554" s="245"/>
      <c r="K2554" s="245"/>
      <c r="L2554" s="249"/>
      <c r="M2554" s="250"/>
      <c r="N2554" s="251"/>
      <c r="O2554" s="251"/>
      <c r="P2554" s="251"/>
      <c r="Q2554" s="251"/>
      <c r="R2554" s="251"/>
      <c r="S2554" s="251"/>
      <c r="T2554" s="252"/>
      <c r="U2554" s="13"/>
      <c r="V2554" s="13"/>
      <c r="W2554" s="13"/>
      <c r="X2554" s="13"/>
      <c r="Y2554" s="13"/>
      <c r="Z2554" s="13"/>
      <c r="AA2554" s="13"/>
      <c r="AB2554" s="13"/>
      <c r="AC2554" s="13"/>
      <c r="AD2554" s="13"/>
      <c r="AE2554" s="13"/>
      <c r="AT2554" s="253" t="s">
        <v>174</v>
      </c>
      <c r="AU2554" s="253" t="s">
        <v>82</v>
      </c>
      <c r="AV2554" s="13" t="s">
        <v>80</v>
      </c>
      <c r="AW2554" s="13" t="s">
        <v>34</v>
      </c>
      <c r="AX2554" s="13" t="s">
        <v>73</v>
      </c>
      <c r="AY2554" s="253" t="s">
        <v>164</v>
      </c>
    </row>
    <row r="2555" s="14" customFormat="1">
      <c r="A2555" s="14"/>
      <c r="B2555" s="254"/>
      <c r="C2555" s="255"/>
      <c r="D2555" s="240" t="s">
        <v>174</v>
      </c>
      <c r="E2555" s="256" t="s">
        <v>21</v>
      </c>
      <c r="F2555" s="257" t="s">
        <v>80</v>
      </c>
      <c r="G2555" s="255"/>
      <c r="H2555" s="258">
        <v>1</v>
      </c>
      <c r="I2555" s="259"/>
      <c r="J2555" s="255"/>
      <c r="K2555" s="255"/>
      <c r="L2555" s="260"/>
      <c r="M2555" s="261"/>
      <c r="N2555" s="262"/>
      <c r="O2555" s="262"/>
      <c r="P2555" s="262"/>
      <c r="Q2555" s="262"/>
      <c r="R2555" s="262"/>
      <c r="S2555" s="262"/>
      <c r="T2555" s="263"/>
      <c r="U2555" s="14"/>
      <c r="V2555" s="14"/>
      <c r="W2555" s="14"/>
      <c r="X2555" s="14"/>
      <c r="Y2555" s="14"/>
      <c r="Z2555" s="14"/>
      <c r="AA2555" s="14"/>
      <c r="AB2555" s="14"/>
      <c r="AC2555" s="14"/>
      <c r="AD2555" s="14"/>
      <c r="AE2555" s="14"/>
      <c r="AT2555" s="264" t="s">
        <v>174</v>
      </c>
      <c r="AU2555" s="264" t="s">
        <v>82</v>
      </c>
      <c r="AV2555" s="14" t="s">
        <v>82</v>
      </c>
      <c r="AW2555" s="14" t="s">
        <v>34</v>
      </c>
      <c r="AX2555" s="14" t="s">
        <v>73</v>
      </c>
      <c r="AY2555" s="264" t="s">
        <v>164</v>
      </c>
    </row>
    <row r="2556" s="15" customFormat="1">
      <c r="A2556" s="15"/>
      <c r="B2556" s="276"/>
      <c r="C2556" s="277"/>
      <c r="D2556" s="240" t="s">
        <v>174</v>
      </c>
      <c r="E2556" s="278" t="s">
        <v>21</v>
      </c>
      <c r="F2556" s="279" t="s">
        <v>225</v>
      </c>
      <c r="G2556" s="277"/>
      <c r="H2556" s="280">
        <v>7</v>
      </c>
      <c r="I2556" s="281"/>
      <c r="J2556" s="277"/>
      <c r="K2556" s="277"/>
      <c r="L2556" s="282"/>
      <c r="M2556" s="283"/>
      <c r="N2556" s="284"/>
      <c r="O2556" s="284"/>
      <c r="P2556" s="284"/>
      <c r="Q2556" s="284"/>
      <c r="R2556" s="284"/>
      <c r="S2556" s="284"/>
      <c r="T2556" s="285"/>
      <c r="U2556" s="15"/>
      <c r="V2556" s="15"/>
      <c r="W2556" s="15"/>
      <c r="X2556" s="15"/>
      <c r="Y2556" s="15"/>
      <c r="Z2556" s="15"/>
      <c r="AA2556" s="15"/>
      <c r="AB2556" s="15"/>
      <c r="AC2556" s="15"/>
      <c r="AD2556" s="15"/>
      <c r="AE2556" s="15"/>
      <c r="AT2556" s="286" t="s">
        <v>174</v>
      </c>
      <c r="AU2556" s="286" t="s">
        <v>82</v>
      </c>
      <c r="AV2556" s="15" t="s">
        <v>171</v>
      </c>
      <c r="AW2556" s="15" t="s">
        <v>34</v>
      </c>
      <c r="AX2556" s="15" t="s">
        <v>80</v>
      </c>
      <c r="AY2556" s="286" t="s">
        <v>164</v>
      </c>
    </row>
    <row r="2557" s="2" customFormat="1" ht="21.75" customHeight="1">
      <c r="A2557" s="39"/>
      <c r="B2557" s="40"/>
      <c r="C2557" s="265" t="s">
        <v>2484</v>
      </c>
      <c r="D2557" s="265" t="s">
        <v>178</v>
      </c>
      <c r="E2557" s="266" t="s">
        <v>2485</v>
      </c>
      <c r="F2557" s="267" t="s">
        <v>2486</v>
      </c>
      <c r="G2557" s="268" t="s">
        <v>229</v>
      </c>
      <c r="H2557" s="269">
        <v>2</v>
      </c>
      <c r="I2557" s="270"/>
      <c r="J2557" s="271">
        <f>ROUND(I2557*H2557,2)</f>
        <v>0</v>
      </c>
      <c r="K2557" s="267" t="s">
        <v>21</v>
      </c>
      <c r="L2557" s="272"/>
      <c r="M2557" s="273" t="s">
        <v>21</v>
      </c>
      <c r="N2557" s="274" t="s">
        <v>44</v>
      </c>
      <c r="O2557" s="85"/>
      <c r="P2557" s="236">
        <f>O2557*H2557</f>
        <v>0</v>
      </c>
      <c r="Q2557" s="236">
        <v>0.023</v>
      </c>
      <c r="R2557" s="236">
        <f>Q2557*H2557</f>
        <v>0.045999999999999999</v>
      </c>
      <c r="S2557" s="236">
        <v>0</v>
      </c>
      <c r="T2557" s="237">
        <f>S2557*H2557</f>
        <v>0</v>
      </c>
      <c r="U2557" s="39"/>
      <c r="V2557" s="39"/>
      <c r="W2557" s="39"/>
      <c r="X2557" s="39"/>
      <c r="Y2557" s="39"/>
      <c r="Z2557" s="39"/>
      <c r="AA2557" s="39"/>
      <c r="AB2557" s="39"/>
      <c r="AC2557" s="39"/>
      <c r="AD2557" s="39"/>
      <c r="AE2557" s="39"/>
      <c r="AR2557" s="238" t="s">
        <v>382</v>
      </c>
      <c r="AT2557" s="238" t="s">
        <v>178</v>
      </c>
      <c r="AU2557" s="238" t="s">
        <v>82</v>
      </c>
      <c r="AY2557" s="18" t="s">
        <v>164</v>
      </c>
      <c r="BE2557" s="239">
        <f>IF(N2557="základní",J2557,0)</f>
        <v>0</v>
      </c>
      <c r="BF2557" s="239">
        <f>IF(N2557="snížená",J2557,0)</f>
        <v>0</v>
      </c>
      <c r="BG2557" s="239">
        <f>IF(N2557="zákl. přenesená",J2557,0)</f>
        <v>0</v>
      </c>
      <c r="BH2557" s="239">
        <f>IF(N2557="sníž. přenesená",J2557,0)</f>
        <v>0</v>
      </c>
      <c r="BI2557" s="239">
        <f>IF(N2557="nulová",J2557,0)</f>
        <v>0</v>
      </c>
      <c r="BJ2557" s="18" t="s">
        <v>80</v>
      </c>
      <c r="BK2557" s="239">
        <f>ROUND(I2557*H2557,2)</f>
        <v>0</v>
      </c>
      <c r="BL2557" s="18" t="s">
        <v>277</v>
      </c>
      <c r="BM2557" s="238" t="s">
        <v>2487</v>
      </c>
    </row>
    <row r="2558" s="2" customFormat="1">
      <c r="A2558" s="39"/>
      <c r="B2558" s="40"/>
      <c r="C2558" s="41"/>
      <c r="D2558" s="240" t="s">
        <v>173</v>
      </c>
      <c r="E2558" s="41"/>
      <c r="F2558" s="241" t="s">
        <v>2486</v>
      </c>
      <c r="G2558" s="41"/>
      <c r="H2558" s="41"/>
      <c r="I2558" s="147"/>
      <c r="J2558" s="41"/>
      <c r="K2558" s="41"/>
      <c r="L2558" s="45"/>
      <c r="M2558" s="242"/>
      <c r="N2558" s="243"/>
      <c r="O2558" s="85"/>
      <c r="P2558" s="85"/>
      <c r="Q2558" s="85"/>
      <c r="R2558" s="85"/>
      <c r="S2558" s="85"/>
      <c r="T2558" s="86"/>
      <c r="U2558" s="39"/>
      <c r="V2558" s="39"/>
      <c r="W2558" s="39"/>
      <c r="X2558" s="39"/>
      <c r="Y2558" s="39"/>
      <c r="Z2558" s="39"/>
      <c r="AA2558" s="39"/>
      <c r="AB2558" s="39"/>
      <c r="AC2558" s="39"/>
      <c r="AD2558" s="39"/>
      <c r="AE2558" s="39"/>
      <c r="AT2558" s="18" t="s">
        <v>173</v>
      </c>
      <c r="AU2558" s="18" t="s">
        <v>82</v>
      </c>
    </row>
    <row r="2559" s="2" customFormat="1" ht="21.75" customHeight="1">
      <c r="A2559" s="39"/>
      <c r="B2559" s="40"/>
      <c r="C2559" s="265" t="s">
        <v>2488</v>
      </c>
      <c r="D2559" s="265" t="s">
        <v>178</v>
      </c>
      <c r="E2559" s="266" t="s">
        <v>2489</v>
      </c>
      <c r="F2559" s="267" t="s">
        <v>2490</v>
      </c>
      <c r="G2559" s="268" t="s">
        <v>229</v>
      </c>
      <c r="H2559" s="269">
        <v>5</v>
      </c>
      <c r="I2559" s="270"/>
      <c r="J2559" s="271">
        <f>ROUND(I2559*H2559,2)</f>
        <v>0</v>
      </c>
      <c r="K2559" s="267" t="s">
        <v>21</v>
      </c>
      <c r="L2559" s="272"/>
      <c r="M2559" s="273" t="s">
        <v>21</v>
      </c>
      <c r="N2559" s="274" t="s">
        <v>44</v>
      </c>
      <c r="O2559" s="85"/>
      <c r="P2559" s="236">
        <f>O2559*H2559</f>
        <v>0</v>
      </c>
      <c r="Q2559" s="236">
        <v>0.023</v>
      </c>
      <c r="R2559" s="236">
        <f>Q2559*H2559</f>
        <v>0.11499999999999999</v>
      </c>
      <c r="S2559" s="236">
        <v>0</v>
      </c>
      <c r="T2559" s="237">
        <f>S2559*H2559</f>
        <v>0</v>
      </c>
      <c r="U2559" s="39"/>
      <c r="V2559" s="39"/>
      <c r="W2559" s="39"/>
      <c r="X2559" s="39"/>
      <c r="Y2559" s="39"/>
      <c r="Z2559" s="39"/>
      <c r="AA2559" s="39"/>
      <c r="AB2559" s="39"/>
      <c r="AC2559" s="39"/>
      <c r="AD2559" s="39"/>
      <c r="AE2559" s="39"/>
      <c r="AR2559" s="238" t="s">
        <v>382</v>
      </c>
      <c r="AT2559" s="238" t="s">
        <v>178</v>
      </c>
      <c r="AU2559" s="238" t="s">
        <v>82</v>
      </c>
      <c r="AY2559" s="18" t="s">
        <v>164</v>
      </c>
      <c r="BE2559" s="239">
        <f>IF(N2559="základní",J2559,0)</f>
        <v>0</v>
      </c>
      <c r="BF2559" s="239">
        <f>IF(N2559="snížená",J2559,0)</f>
        <v>0</v>
      </c>
      <c r="BG2559" s="239">
        <f>IF(N2559="zákl. přenesená",J2559,0)</f>
        <v>0</v>
      </c>
      <c r="BH2559" s="239">
        <f>IF(N2559="sníž. přenesená",J2559,0)</f>
        <v>0</v>
      </c>
      <c r="BI2559" s="239">
        <f>IF(N2559="nulová",J2559,0)</f>
        <v>0</v>
      </c>
      <c r="BJ2559" s="18" t="s">
        <v>80</v>
      </c>
      <c r="BK2559" s="239">
        <f>ROUND(I2559*H2559,2)</f>
        <v>0</v>
      </c>
      <c r="BL2559" s="18" t="s">
        <v>277</v>
      </c>
      <c r="BM2559" s="238" t="s">
        <v>2491</v>
      </c>
    </row>
    <row r="2560" s="2" customFormat="1">
      <c r="A2560" s="39"/>
      <c r="B2560" s="40"/>
      <c r="C2560" s="41"/>
      <c r="D2560" s="240" t="s">
        <v>173</v>
      </c>
      <c r="E2560" s="41"/>
      <c r="F2560" s="241" t="s">
        <v>2490</v>
      </c>
      <c r="G2560" s="41"/>
      <c r="H2560" s="41"/>
      <c r="I2560" s="147"/>
      <c r="J2560" s="41"/>
      <c r="K2560" s="41"/>
      <c r="L2560" s="45"/>
      <c r="M2560" s="242"/>
      <c r="N2560" s="243"/>
      <c r="O2560" s="85"/>
      <c r="P2560" s="85"/>
      <c r="Q2560" s="85"/>
      <c r="R2560" s="85"/>
      <c r="S2560" s="85"/>
      <c r="T2560" s="86"/>
      <c r="U2560" s="39"/>
      <c r="V2560" s="39"/>
      <c r="W2560" s="39"/>
      <c r="X2560" s="39"/>
      <c r="Y2560" s="39"/>
      <c r="Z2560" s="39"/>
      <c r="AA2560" s="39"/>
      <c r="AB2560" s="39"/>
      <c r="AC2560" s="39"/>
      <c r="AD2560" s="39"/>
      <c r="AE2560" s="39"/>
      <c r="AT2560" s="18" t="s">
        <v>173</v>
      </c>
      <c r="AU2560" s="18" t="s">
        <v>82</v>
      </c>
    </row>
    <row r="2561" s="2" customFormat="1" ht="16.5" customHeight="1">
      <c r="A2561" s="39"/>
      <c r="B2561" s="40"/>
      <c r="C2561" s="227" t="s">
        <v>2492</v>
      </c>
      <c r="D2561" s="227" t="s">
        <v>166</v>
      </c>
      <c r="E2561" s="228" t="s">
        <v>2493</v>
      </c>
      <c r="F2561" s="229" t="s">
        <v>2494</v>
      </c>
      <c r="G2561" s="230" t="s">
        <v>229</v>
      </c>
      <c r="H2561" s="231">
        <v>4</v>
      </c>
      <c r="I2561" s="232"/>
      <c r="J2561" s="233">
        <f>ROUND(I2561*H2561,2)</f>
        <v>0</v>
      </c>
      <c r="K2561" s="229" t="s">
        <v>170</v>
      </c>
      <c r="L2561" s="45"/>
      <c r="M2561" s="234" t="s">
        <v>21</v>
      </c>
      <c r="N2561" s="235" t="s">
        <v>44</v>
      </c>
      <c r="O2561" s="85"/>
      <c r="P2561" s="236">
        <f>O2561*H2561</f>
        <v>0</v>
      </c>
      <c r="Q2561" s="236">
        <v>0</v>
      </c>
      <c r="R2561" s="236">
        <f>Q2561*H2561</f>
        <v>0</v>
      </c>
      <c r="S2561" s="236">
        <v>0</v>
      </c>
      <c r="T2561" s="237">
        <f>S2561*H2561</f>
        <v>0</v>
      </c>
      <c r="U2561" s="39"/>
      <c r="V2561" s="39"/>
      <c r="W2561" s="39"/>
      <c r="X2561" s="39"/>
      <c r="Y2561" s="39"/>
      <c r="Z2561" s="39"/>
      <c r="AA2561" s="39"/>
      <c r="AB2561" s="39"/>
      <c r="AC2561" s="39"/>
      <c r="AD2561" s="39"/>
      <c r="AE2561" s="39"/>
      <c r="AR2561" s="238" t="s">
        <v>277</v>
      </c>
      <c r="AT2561" s="238" t="s">
        <v>166</v>
      </c>
      <c r="AU2561" s="238" t="s">
        <v>82</v>
      </c>
      <c r="AY2561" s="18" t="s">
        <v>164</v>
      </c>
      <c r="BE2561" s="239">
        <f>IF(N2561="základní",J2561,0)</f>
        <v>0</v>
      </c>
      <c r="BF2561" s="239">
        <f>IF(N2561="snížená",J2561,0)</f>
        <v>0</v>
      </c>
      <c r="BG2561" s="239">
        <f>IF(N2561="zákl. přenesená",J2561,0)</f>
        <v>0</v>
      </c>
      <c r="BH2561" s="239">
        <f>IF(N2561="sníž. přenesená",J2561,0)</f>
        <v>0</v>
      </c>
      <c r="BI2561" s="239">
        <f>IF(N2561="nulová",J2561,0)</f>
        <v>0</v>
      </c>
      <c r="BJ2561" s="18" t="s">
        <v>80</v>
      </c>
      <c r="BK2561" s="239">
        <f>ROUND(I2561*H2561,2)</f>
        <v>0</v>
      </c>
      <c r="BL2561" s="18" t="s">
        <v>277</v>
      </c>
      <c r="BM2561" s="238" t="s">
        <v>2495</v>
      </c>
    </row>
    <row r="2562" s="2" customFormat="1">
      <c r="A2562" s="39"/>
      <c r="B2562" s="40"/>
      <c r="C2562" s="41"/>
      <c r="D2562" s="240" t="s">
        <v>173</v>
      </c>
      <c r="E2562" s="41"/>
      <c r="F2562" s="241" t="s">
        <v>2496</v>
      </c>
      <c r="G2562" s="41"/>
      <c r="H2562" s="41"/>
      <c r="I2562" s="147"/>
      <c r="J2562" s="41"/>
      <c r="K2562" s="41"/>
      <c r="L2562" s="45"/>
      <c r="M2562" s="242"/>
      <c r="N2562" s="243"/>
      <c r="O2562" s="85"/>
      <c r="P2562" s="85"/>
      <c r="Q2562" s="85"/>
      <c r="R2562" s="85"/>
      <c r="S2562" s="85"/>
      <c r="T2562" s="86"/>
      <c r="U2562" s="39"/>
      <c r="V2562" s="39"/>
      <c r="W2562" s="39"/>
      <c r="X2562" s="39"/>
      <c r="Y2562" s="39"/>
      <c r="Z2562" s="39"/>
      <c r="AA2562" s="39"/>
      <c r="AB2562" s="39"/>
      <c r="AC2562" s="39"/>
      <c r="AD2562" s="39"/>
      <c r="AE2562" s="39"/>
      <c r="AT2562" s="18" t="s">
        <v>173</v>
      </c>
      <c r="AU2562" s="18" t="s">
        <v>82</v>
      </c>
    </row>
    <row r="2563" s="2" customFormat="1">
      <c r="A2563" s="39"/>
      <c r="B2563" s="40"/>
      <c r="C2563" s="41"/>
      <c r="D2563" s="240" t="s">
        <v>191</v>
      </c>
      <c r="E2563" s="41"/>
      <c r="F2563" s="275" t="s">
        <v>2497</v>
      </c>
      <c r="G2563" s="41"/>
      <c r="H2563" s="41"/>
      <c r="I2563" s="147"/>
      <c r="J2563" s="41"/>
      <c r="K2563" s="41"/>
      <c r="L2563" s="45"/>
      <c r="M2563" s="242"/>
      <c r="N2563" s="243"/>
      <c r="O2563" s="85"/>
      <c r="P2563" s="85"/>
      <c r="Q2563" s="85"/>
      <c r="R2563" s="85"/>
      <c r="S2563" s="85"/>
      <c r="T2563" s="86"/>
      <c r="U2563" s="39"/>
      <c r="V2563" s="39"/>
      <c r="W2563" s="39"/>
      <c r="X2563" s="39"/>
      <c r="Y2563" s="39"/>
      <c r="Z2563" s="39"/>
      <c r="AA2563" s="39"/>
      <c r="AB2563" s="39"/>
      <c r="AC2563" s="39"/>
      <c r="AD2563" s="39"/>
      <c r="AE2563" s="39"/>
      <c r="AT2563" s="18" t="s">
        <v>191</v>
      </c>
      <c r="AU2563" s="18" t="s">
        <v>82</v>
      </c>
    </row>
    <row r="2564" s="14" customFormat="1">
      <c r="A2564" s="14"/>
      <c r="B2564" s="254"/>
      <c r="C2564" s="255"/>
      <c r="D2564" s="240" t="s">
        <v>174</v>
      </c>
      <c r="E2564" s="256" t="s">
        <v>21</v>
      </c>
      <c r="F2564" s="257" t="s">
        <v>2498</v>
      </c>
      <c r="G2564" s="255"/>
      <c r="H2564" s="258">
        <v>2</v>
      </c>
      <c r="I2564" s="259"/>
      <c r="J2564" s="255"/>
      <c r="K2564" s="255"/>
      <c r="L2564" s="260"/>
      <c r="M2564" s="261"/>
      <c r="N2564" s="262"/>
      <c r="O2564" s="262"/>
      <c r="P2564" s="262"/>
      <c r="Q2564" s="262"/>
      <c r="R2564" s="262"/>
      <c r="S2564" s="262"/>
      <c r="T2564" s="263"/>
      <c r="U2564" s="14"/>
      <c r="V2564" s="14"/>
      <c r="W2564" s="14"/>
      <c r="X2564" s="14"/>
      <c r="Y2564" s="14"/>
      <c r="Z2564" s="14"/>
      <c r="AA2564" s="14"/>
      <c r="AB2564" s="14"/>
      <c r="AC2564" s="14"/>
      <c r="AD2564" s="14"/>
      <c r="AE2564" s="14"/>
      <c r="AT2564" s="264" t="s">
        <v>174</v>
      </c>
      <c r="AU2564" s="264" t="s">
        <v>82</v>
      </c>
      <c r="AV2564" s="14" t="s">
        <v>82</v>
      </c>
      <c r="AW2564" s="14" t="s">
        <v>34</v>
      </c>
      <c r="AX2564" s="14" t="s">
        <v>73</v>
      </c>
      <c r="AY2564" s="264" t="s">
        <v>164</v>
      </c>
    </row>
    <row r="2565" s="14" customFormat="1">
      <c r="A2565" s="14"/>
      <c r="B2565" s="254"/>
      <c r="C2565" s="255"/>
      <c r="D2565" s="240" t="s">
        <v>174</v>
      </c>
      <c r="E2565" s="256" t="s">
        <v>21</v>
      </c>
      <c r="F2565" s="257" t="s">
        <v>2499</v>
      </c>
      <c r="G2565" s="255"/>
      <c r="H2565" s="258">
        <v>2</v>
      </c>
      <c r="I2565" s="259"/>
      <c r="J2565" s="255"/>
      <c r="K2565" s="255"/>
      <c r="L2565" s="260"/>
      <c r="M2565" s="261"/>
      <c r="N2565" s="262"/>
      <c r="O2565" s="262"/>
      <c r="P2565" s="262"/>
      <c r="Q2565" s="262"/>
      <c r="R2565" s="262"/>
      <c r="S2565" s="262"/>
      <c r="T2565" s="263"/>
      <c r="U2565" s="14"/>
      <c r="V2565" s="14"/>
      <c r="W2565" s="14"/>
      <c r="X2565" s="14"/>
      <c r="Y2565" s="14"/>
      <c r="Z2565" s="14"/>
      <c r="AA2565" s="14"/>
      <c r="AB2565" s="14"/>
      <c r="AC2565" s="14"/>
      <c r="AD2565" s="14"/>
      <c r="AE2565" s="14"/>
      <c r="AT2565" s="264" t="s">
        <v>174</v>
      </c>
      <c r="AU2565" s="264" t="s">
        <v>82</v>
      </c>
      <c r="AV2565" s="14" t="s">
        <v>82</v>
      </c>
      <c r="AW2565" s="14" t="s">
        <v>34</v>
      </c>
      <c r="AX2565" s="14" t="s">
        <v>73</v>
      </c>
      <c r="AY2565" s="264" t="s">
        <v>164</v>
      </c>
    </row>
    <row r="2566" s="2" customFormat="1" ht="16.5" customHeight="1">
      <c r="A2566" s="39"/>
      <c r="B2566" s="40"/>
      <c r="C2566" s="265" t="s">
        <v>2500</v>
      </c>
      <c r="D2566" s="265" t="s">
        <v>178</v>
      </c>
      <c r="E2566" s="266" t="s">
        <v>2501</v>
      </c>
      <c r="F2566" s="267" t="s">
        <v>2502</v>
      </c>
      <c r="G2566" s="268" t="s">
        <v>229</v>
      </c>
      <c r="H2566" s="269">
        <v>4</v>
      </c>
      <c r="I2566" s="270"/>
      <c r="J2566" s="271">
        <f>ROUND(I2566*H2566,2)</f>
        <v>0</v>
      </c>
      <c r="K2566" s="267" t="s">
        <v>21</v>
      </c>
      <c r="L2566" s="272"/>
      <c r="M2566" s="273" t="s">
        <v>21</v>
      </c>
      <c r="N2566" s="274" t="s">
        <v>44</v>
      </c>
      <c r="O2566" s="85"/>
      <c r="P2566" s="236">
        <f>O2566*H2566</f>
        <v>0</v>
      </c>
      <c r="Q2566" s="236">
        <v>0.0012999999999999999</v>
      </c>
      <c r="R2566" s="236">
        <f>Q2566*H2566</f>
        <v>0.0051999999999999998</v>
      </c>
      <c r="S2566" s="236">
        <v>0</v>
      </c>
      <c r="T2566" s="237">
        <f>S2566*H2566</f>
        <v>0</v>
      </c>
      <c r="U2566" s="39"/>
      <c r="V2566" s="39"/>
      <c r="W2566" s="39"/>
      <c r="X2566" s="39"/>
      <c r="Y2566" s="39"/>
      <c r="Z2566" s="39"/>
      <c r="AA2566" s="39"/>
      <c r="AB2566" s="39"/>
      <c r="AC2566" s="39"/>
      <c r="AD2566" s="39"/>
      <c r="AE2566" s="39"/>
      <c r="AR2566" s="238" t="s">
        <v>382</v>
      </c>
      <c r="AT2566" s="238" t="s">
        <v>178</v>
      </c>
      <c r="AU2566" s="238" t="s">
        <v>82</v>
      </c>
      <c r="AY2566" s="18" t="s">
        <v>164</v>
      </c>
      <c r="BE2566" s="239">
        <f>IF(N2566="základní",J2566,0)</f>
        <v>0</v>
      </c>
      <c r="BF2566" s="239">
        <f>IF(N2566="snížená",J2566,0)</f>
        <v>0</v>
      </c>
      <c r="BG2566" s="239">
        <f>IF(N2566="zákl. přenesená",J2566,0)</f>
        <v>0</v>
      </c>
      <c r="BH2566" s="239">
        <f>IF(N2566="sníž. přenesená",J2566,0)</f>
        <v>0</v>
      </c>
      <c r="BI2566" s="239">
        <f>IF(N2566="nulová",J2566,0)</f>
        <v>0</v>
      </c>
      <c r="BJ2566" s="18" t="s">
        <v>80</v>
      </c>
      <c r="BK2566" s="239">
        <f>ROUND(I2566*H2566,2)</f>
        <v>0</v>
      </c>
      <c r="BL2566" s="18" t="s">
        <v>277</v>
      </c>
      <c r="BM2566" s="238" t="s">
        <v>2503</v>
      </c>
    </row>
    <row r="2567" s="2" customFormat="1">
      <c r="A2567" s="39"/>
      <c r="B2567" s="40"/>
      <c r="C2567" s="41"/>
      <c r="D2567" s="240" t="s">
        <v>173</v>
      </c>
      <c r="E2567" s="41"/>
      <c r="F2567" s="241" t="s">
        <v>2502</v>
      </c>
      <c r="G2567" s="41"/>
      <c r="H2567" s="41"/>
      <c r="I2567" s="147"/>
      <c r="J2567" s="41"/>
      <c r="K2567" s="41"/>
      <c r="L2567" s="45"/>
      <c r="M2567" s="242"/>
      <c r="N2567" s="243"/>
      <c r="O2567" s="85"/>
      <c r="P2567" s="85"/>
      <c r="Q2567" s="85"/>
      <c r="R2567" s="85"/>
      <c r="S2567" s="85"/>
      <c r="T2567" s="86"/>
      <c r="U2567" s="39"/>
      <c r="V2567" s="39"/>
      <c r="W2567" s="39"/>
      <c r="X2567" s="39"/>
      <c r="Y2567" s="39"/>
      <c r="Z2567" s="39"/>
      <c r="AA2567" s="39"/>
      <c r="AB2567" s="39"/>
      <c r="AC2567" s="39"/>
      <c r="AD2567" s="39"/>
      <c r="AE2567" s="39"/>
      <c r="AT2567" s="18" t="s">
        <v>173</v>
      </c>
      <c r="AU2567" s="18" t="s">
        <v>82</v>
      </c>
    </row>
    <row r="2568" s="2" customFormat="1" ht="16.5" customHeight="1">
      <c r="A2568" s="39"/>
      <c r="B2568" s="40"/>
      <c r="C2568" s="227" t="s">
        <v>2504</v>
      </c>
      <c r="D2568" s="227" t="s">
        <v>166</v>
      </c>
      <c r="E2568" s="228" t="s">
        <v>2505</v>
      </c>
      <c r="F2568" s="229" t="s">
        <v>2506</v>
      </c>
      <c r="G2568" s="230" t="s">
        <v>229</v>
      </c>
      <c r="H2568" s="231">
        <v>2</v>
      </c>
      <c r="I2568" s="232"/>
      <c r="J2568" s="233">
        <f>ROUND(I2568*H2568,2)</f>
        <v>0</v>
      </c>
      <c r="K2568" s="229" t="s">
        <v>170</v>
      </c>
      <c r="L2568" s="45"/>
      <c r="M2568" s="234" t="s">
        <v>21</v>
      </c>
      <c r="N2568" s="235" t="s">
        <v>44</v>
      </c>
      <c r="O2568" s="85"/>
      <c r="P2568" s="236">
        <f>O2568*H2568</f>
        <v>0</v>
      </c>
      <c r="Q2568" s="236">
        <v>0</v>
      </c>
      <c r="R2568" s="236">
        <f>Q2568*H2568</f>
        <v>0</v>
      </c>
      <c r="S2568" s="236">
        <v>0</v>
      </c>
      <c r="T2568" s="237">
        <f>S2568*H2568</f>
        <v>0</v>
      </c>
      <c r="U2568" s="39"/>
      <c r="V2568" s="39"/>
      <c r="W2568" s="39"/>
      <c r="X2568" s="39"/>
      <c r="Y2568" s="39"/>
      <c r="Z2568" s="39"/>
      <c r="AA2568" s="39"/>
      <c r="AB2568" s="39"/>
      <c r="AC2568" s="39"/>
      <c r="AD2568" s="39"/>
      <c r="AE2568" s="39"/>
      <c r="AR2568" s="238" t="s">
        <v>277</v>
      </c>
      <c r="AT2568" s="238" t="s">
        <v>166</v>
      </c>
      <c r="AU2568" s="238" t="s">
        <v>82</v>
      </c>
      <c r="AY2568" s="18" t="s">
        <v>164</v>
      </c>
      <c r="BE2568" s="239">
        <f>IF(N2568="základní",J2568,0)</f>
        <v>0</v>
      </c>
      <c r="BF2568" s="239">
        <f>IF(N2568="snížená",J2568,0)</f>
        <v>0</v>
      </c>
      <c r="BG2568" s="239">
        <f>IF(N2568="zákl. přenesená",J2568,0)</f>
        <v>0</v>
      </c>
      <c r="BH2568" s="239">
        <f>IF(N2568="sníž. přenesená",J2568,0)</f>
        <v>0</v>
      </c>
      <c r="BI2568" s="239">
        <f>IF(N2568="nulová",J2568,0)</f>
        <v>0</v>
      </c>
      <c r="BJ2568" s="18" t="s">
        <v>80</v>
      </c>
      <c r="BK2568" s="239">
        <f>ROUND(I2568*H2568,2)</f>
        <v>0</v>
      </c>
      <c r="BL2568" s="18" t="s">
        <v>277</v>
      </c>
      <c r="BM2568" s="238" t="s">
        <v>2507</v>
      </c>
    </row>
    <row r="2569" s="2" customFormat="1">
      <c r="A2569" s="39"/>
      <c r="B2569" s="40"/>
      <c r="C2569" s="41"/>
      <c r="D2569" s="240" t="s">
        <v>173</v>
      </c>
      <c r="E2569" s="41"/>
      <c r="F2569" s="241" t="s">
        <v>2508</v>
      </c>
      <c r="G2569" s="41"/>
      <c r="H2569" s="41"/>
      <c r="I2569" s="147"/>
      <c r="J2569" s="41"/>
      <c r="K2569" s="41"/>
      <c r="L2569" s="45"/>
      <c r="M2569" s="242"/>
      <c r="N2569" s="243"/>
      <c r="O2569" s="85"/>
      <c r="P2569" s="85"/>
      <c r="Q2569" s="85"/>
      <c r="R2569" s="85"/>
      <c r="S2569" s="85"/>
      <c r="T2569" s="86"/>
      <c r="U2569" s="39"/>
      <c r="V2569" s="39"/>
      <c r="W2569" s="39"/>
      <c r="X2569" s="39"/>
      <c r="Y2569" s="39"/>
      <c r="Z2569" s="39"/>
      <c r="AA2569" s="39"/>
      <c r="AB2569" s="39"/>
      <c r="AC2569" s="39"/>
      <c r="AD2569" s="39"/>
      <c r="AE2569" s="39"/>
      <c r="AT2569" s="18" t="s">
        <v>173</v>
      </c>
      <c r="AU2569" s="18" t="s">
        <v>82</v>
      </c>
    </row>
    <row r="2570" s="2" customFormat="1">
      <c r="A2570" s="39"/>
      <c r="B2570" s="40"/>
      <c r="C2570" s="41"/>
      <c r="D2570" s="240" t="s">
        <v>191</v>
      </c>
      <c r="E2570" s="41"/>
      <c r="F2570" s="275" t="s">
        <v>2497</v>
      </c>
      <c r="G2570" s="41"/>
      <c r="H2570" s="41"/>
      <c r="I2570" s="147"/>
      <c r="J2570" s="41"/>
      <c r="K2570" s="41"/>
      <c r="L2570" s="45"/>
      <c r="M2570" s="242"/>
      <c r="N2570" s="243"/>
      <c r="O2570" s="85"/>
      <c r="P2570" s="85"/>
      <c r="Q2570" s="85"/>
      <c r="R2570" s="85"/>
      <c r="S2570" s="85"/>
      <c r="T2570" s="86"/>
      <c r="U2570" s="39"/>
      <c r="V2570" s="39"/>
      <c r="W2570" s="39"/>
      <c r="X2570" s="39"/>
      <c r="Y2570" s="39"/>
      <c r="Z2570" s="39"/>
      <c r="AA2570" s="39"/>
      <c r="AB2570" s="39"/>
      <c r="AC2570" s="39"/>
      <c r="AD2570" s="39"/>
      <c r="AE2570" s="39"/>
      <c r="AT2570" s="18" t="s">
        <v>191</v>
      </c>
      <c r="AU2570" s="18" t="s">
        <v>82</v>
      </c>
    </row>
    <row r="2571" s="14" customFormat="1">
      <c r="A2571" s="14"/>
      <c r="B2571" s="254"/>
      <c r="C2571" s="255"/>
      <c r="D2571" s="240" t="s">
        <v>174</v>
      </c>
      <c r="E2571" s="256" t="s">
        <v>21</v>
      </c>
      <c r="F2571" s="257" t="s">
        <v>2509</v>
      </c>
      <c r="G2571" s="255"/>
      <c r="H2571" s="258">
        <v>1</v>
      </c>
      <c r="I2571" s="259"/>
      <c r="J2571" s="255"/>
      <c r="K2571" s="255"/>
      <c r="L2571" s="260"/>
      <c r="M2571" s="261"/>
      <c r="N2571" s="262"/>
      <c r="O2571" s="262"/>
      <c r="P2571" s="262"/>
      <c r="Q2571" s="262"/>
      <c r="R2571" s="262"/>
      <c r="S2571" s="262"/>
      <c r="T2571" s="263"/>
      <c r="U2571" s="14"/>
      <c r="V2571" s="14"/>
      <c r="W2571" s="14"/>
      <c r="X2571" s="14"/>
      <c r="Y2571" s="14"/>
      <c r="Z2571" s="14"/>
      <c r="AA2571" s="14"/>
      <c r="AB2571" s="14"/>
      <c r="AC2571" s="14"/>
      <c r="AD2571" s="14"/>
      <c r="AE2571" s="14"/>
      <c r="AT2571" s="264" t="s">
        <v>174</v>
      </c>
      <c r="AU2571" s="264" t="s">
        <v>82</v>
      </c>
      <c r="AV2571" s="14" t="s">
        <v>82</v>
      </c>
      <c r="AW2571" s="14" t="s">
        <v>34</v>
      </c>
      <c r="AX2571" s="14" t="s">
        <v>73</v>
      </c>
      <c r="AY2571" s="264" t="s">
        <v>164</v>
      </c>
    </row>
    <row r="2572" s="14" customFormat="1">
      <c r="A2572" s="14"/>
      <c r="B2572" s="254"/>
      <c r="C2572" s="255"/>
      <c r="D2572" s="240" t="s">
        <v>174</v>
      </c>
      <c r="E2572" s="256" t="s">
        <v>21</v>
      </c>
      <c r="F2572" s="257" t="s">
        <v>2510</v>
      </c>
      <c r="G2572" s="255"/>
      <c r="H2572" s="258">
        <v>1</v>
      </c>
      <c r="I2572" s="259"/>
      <c r="J2572" s="255"/>
      <c r="K2572" s="255"/>
      <c r="L2572" s="260"/>
      <c r="M2572" s="261"/>
      <c r="N2572" s="262"/>
      <c r="O2572" s="262"/>
      <c r="P2572" s="262"/>
      <c r="Q2572" s="262"/>
      <c r="R2572" s="262"/>
      <c r="S2572" s="262"/>
      <c r="T2572" s="263"/>
      <c r="U2572" s="14"/>
      <c r="V2572" s="14"/>
      <c r="W2572" s="14"/>
      <c r="X2572" s="14"/>
      <c r="Y2572" s="14"/>
      <c r="Z2572" s="14"/>
      <c r="AA2572" s="14"/>
      <c r="AB2572" s="14"/>
      <c r="AC2572" s="14"/>
      <c r="AD2572" s="14"/>
      <c r="AE2572" s="14"/>
      <c r="AT2572" s="264" t="s">
        <v>174</v>
      </c>
      <c r="AU2572" s="264" t="s">
        <v>82</v>
      </c>
      <c r="AV2572" s="14" t="s">
        <v>82</v>
      </c>
      <c r="AW2572" s="14" t="s">
        <v>34</v>
      </c>
      <c r="AX2572" s="14" t="s">
        <v>73</v>
      </c>
      <c r="AY2572" s="264" t="s">
        <v>164</v>
      </c>
    </row>
    <row r="2573" s="2" customFormat="1" ht="16.5" customHeight="1">
      <c r="A2573" s="39"/>
      <c r="B2573" s="40"/>
      <c r="C2573" s="265" t="s">
        <v>2511</v>
      </c>
      <c r="D2573" s="265" t="s">
        <v>178</v>
      </c>
      <c r="E2573" s="266" t="s">
        <v>2512</v>
      </c>
      <c r="F2573" s="267" t="s">
        <v>2513</v>
      </c>
      <c r="G2573" s="268" t="s">
        <v>229</v>
      </c>
      <c r="H2573" s="269">
        <v>2</v>
      </c>
      <c r="I2573" s="270"/>
      <c r="J2573" s="271">
        <f>ROUND(I2573*H2573,2)</f>
        <v>0</v>
      </c>
      <c r="K2573" s="267" t="s">
        <v>21</v>
      </c>
      <c r="L2573" s="272"/>
      <c r="M2573" s="273" t="s">
        <v>21</v>
      </c>
      <c r="N2573" s="274" t="s">
        <v>44</v>
      </c>
      <c r="O2573" s="85"/>
      <c r="P2573" s="236">
        <f>O2573*H2573</f>
        <v>0</v>
      </c>
      <c r="Q2573" s="236">
        <v>0.0032000000000000002</v>
      </c>
      <c r="R2573" s="236">
        <f>Q2573*H2573</f>
        <v>0.0064000000000000003</v>
      </c>
      <c r="S2573" s="236">
        <v>0</v>
      </c>
      <c r="T2573" s="237">
        <f>S2573*H2573</f>
        <v>0</v>
      </c>
      <c r="U2573" s="39"/>
      <c r="V2573" s="39"/>
      <c r="W2573" s="39"/>
      <c r="X2573" s="39"/>
      <c r="Y2573" s="39"/>
      <c r="Z2573" s="39"/>
      <c r="AA2573" s="39"/>
      <c r="AB2573" s="39"/>
      <c r="AC2573" s="39"/>
      <c r="AD2573" s="39"/>
      <c r="AE2573" s="39"/>
      <c r="AR2573" s="238" t="s">
        <v>382</v>
      </c>
      <c r="AT2573" s="238" t="s">
        <v>178</v>
      </c>
      <c r="AU2573" s="238" t="s">
        <v>82</v>
      </c>
      <c r="AY2573" s="18" t="s">
        <v>164</v>
      </c>
      <c r="BE2573" s="239">
        <f>IF(N2573="základní",J2573,0)</f>
        <v>0</v>
      </c>
      <c r="BF2573" s="239">
        <f>IF(N2573="snížená",J2573,0)</f>
        <v>0</v>
      </c>
      <c r="BG2573" s="239">
        <f>IF(N2573="zákl. přenesená",J2573,0)</f>
        <v>0</v>
      </c>
      <c r="BH2573" s="239">
        <f>IF(N2573="sníž. přenesená",J2573,0)</f>
        <v>0</v>
      </c>
      <c r="BI2573" s="239">
        <f>IF(N2573="nulová",J2573,0)</f>
        <v>0</v>
      </c>
      <c r="BJ2573" s="18" t="s">
        <v>80</v>
      </c>
      <c r="BK2573" s="239">
        <f>ROUND(I2573*H2573,2)</f>
        <v>0</v>
      </c>
      <c r="BL2573" s="18" t="s">
        <v>277</v>
      </c>
      <c r="BM2573" s="238" t="s">
        <v>2514</v>
      </c>
    </row>
    <row r="2574" s="2" customFormat="1">
      <c r="A2574" s="39"/>
      <c r="B2574" s="40"/>
      <c r="C2574" s="41"/>
      <c r="D2574" s="240" t="s">
        <v>173</v>
      </c>
      <c r="E2574" s="41"/>
      <c r="F2574" s="241" t="s">
        <v>2513</v>
      </c>
      <c r="G2574" s="41"/>
      <c r="H2574" s="41"/>
      <c r="I2574" s="147"/>
      <c r="J2574" s="41"/>
      <c r="K2574" s="41"/>
      <c r="L2574" s="45"/>
      <c r="M2574" s="242"/>
      <c r="N2574" s="243"/>
      <c r="O2574" s="85"/>
      <c r="P2574" s="85"/>
      <c r="Q2574" s="85"/>
      <c r="R2574" s="85"/>
      <c r="S2574" s="85"/>
      <c r="T2574" s="86"/>
      <c r="U2574" s="39"/>
      <c r="V2574" s="39"/>
      <c r="W2574" s="39"/>
      <c r="X2574" s="39"/>
      <c r="Y2574" s="39"/>
      <c r="Z2574" s="39"/>
      <c r="AA2574" s="39"/>
      <c r="AB2574" s="39"/>
      <c r="AC2574" s="39"/>
      <c r="AD2574" s="39"/>
      <c r="AE2574" s="39"/>
      <c r="AT2574" s="18" t="s">
        <v>173</v>
      </c>
      <c r="AU2574" s="18" t="s">
        <v>82</v>
      </c>
    </row>
    <row r="2575" s="2" customFormat="1" ht="16.5" customHeight="1">
      <c r="A2575" s="39"/>
      <c r="B2575" s="40"/>
      <c r="C2575" s="227" t="s">
        <v>2515</v>
      </c>
      <c r="D2575" s="227" t="s">
        <v>166</v>
      </c>
      <c r="E2575" s="228" t="s">
        <v>2516</v>
      </c>
      <c r="F2575" s="229" t="s">
        <v>2517</v>
      </c>
      <c r="G2575" s="230" t="s">
        <v>229</v>
      </c>
      <c r="H2575" s="231">
        <v>10</v>
      </c>
      <c r="I2575" s="232"/>
      <c r="J2575" s="233">
        <f>ROUND(I2575*H2575,2)</f>
        <v>0</v>
      </c>
      <c r="K2575" s="229" t="s">
        <v>170</v>
      </c>
      <c r="L2575" s="45"/>
      <c r="M2575" s="234" t="s">
        <v>21</v>
      </c>
      <c r="N2575" s="235" t="s">
        <v>44</v>
      </c>
      <c r="O2575" s="85"/>
      <c r="P2575" s="236">
        <f>O2575*H2575</f>
        <v>0</v>
      </c>
      <c r="Q2575" s="236">
        <v>0</v>
      </c>
      <c r="R2575" s="236">
        <f>Q2575*H2575</f>
        <v>0</v>
      </c>
      <c r="S2575" s="236">
        <v>0</v>
      </c>
      <c r="T2575" s="237">
        <f>S2575*H2575</f>
        <v>0</v>
      </c>
      <c r="U2575" s="39"/>
      <c r="V2575" s="39"/>
      <c r="W2575" s="39"/>
      <c r="X2575" s="39"/>
      <c r="Y2575" s="39"/>
      <c r="Z2575" s="39"/>
      <c r="AA2575" s="39"/>
      <c r="AB2575" s="39"/>
      <c r="AC2575" s="39"/>
      <c r="AD2575" s="39"/>
      <c r="AE2575" s="39"/>
      <c r="AR2575" s="238" t="s">
        <v>277</v>
      </c>
      <c r="AT2575" s="238" t="s">
        <v>166</v>
      </c>
      <c r="AU2575" s="238" t="s">
        <v>82</v>
      </c>
      <c r="AY2575" s="18" t="s">
        <v>164</v>
      </c>
      <c r="BE2575" s="239">
        <f>IF(N2575="základní",J2575,0)</f>
        <v>0</v>
      </c>
      <c r="BF2575" s="239">
        <f>IF(N2575="snížená",J2575,0)</f>
        <v>0</v>
      </c>
      <c r="BG2575" s="239">
        <f>IF(N2575="zákl. přenesená",J2575,0)</f>
        <v>0</v>
      </c>
      <c r="BH2575" s="239">
        <f>IF(N2575="sníž. přenesená",J2575,0)</f>
        <v>0</v>
      </c>
      <c r="BI2575" s="239">
        <f>IF(N2575="nulová",J2575,0)</f>
        <v>0</v>
      </c>
      <c r="BJ2575" s="18" t="s">
        <v>80</v>
      </c>
      <c r="BK2575" s="239">
        <f>ROUND(I2575*H2575,2)</f>
        <v>0</v>
      </c>
      <c r="BL2575" s="18" t="s">
        <v>277</v>
      </c>
      <c r="BM2575" s="238" t="s">
        <v>2518</v>
      </c>
    </row>
    <row r="2576" s="2" customFormat="1">
      <c r="A2576" s="39"/>
      <c r="B2576" s="40"/>
      <c r="C2576" s="41"/>
      <c r="D2576" s="240" t="s">
        <v>173</v>
      </c>
      <c r="E2576" s="41"/>
      <c r="F2576" s="241" t="s">
        <v>2519</v>
      </c>
      <c r="G2576" s="41"/>
      <c r="H2576" s="41"/>
      <c r="I2576" s="147"/>
      <c r="J2576" s="41"/>
      <c r="K2576" s="41"/>
      <c r="L2576" s="45"/>
      <c r="M2576" s="242"/>
      <c r="N2576" s="243"/>
      <c r="O2576" s="85"/>
      <c r="P2576" s="85"/>
      <c r="Q2576" s="85"/>
      <c r="R2576" s="85"/>
      <c r="S2576" s="85"/>
      <c r="T2576" s="86"/>
      <c r="U2576" s="39"/>
      <c r="V2576" s="39"/>
      <c r="W2576" s="39"/>
      <c r="X2576" s="39"/>
      <c r="Y2576" s="39"/>
      <c r="Z2576" s="39"/>
      <c r="AA2576" s="39"/>
      <c r="AB2576" s="39"/>
      <c r="AC2576" s="39"/>
      <c r="AD2576" s="39"/>
      <c r="AE2576" s="39"/>
      <c r="AT2576" s="18" t="s">
        <v>173</v>
      </c>
      <c r="AU2576" s="18" t="s">
        <v>82</v>
      </c>
    </row>
    <row r="2577" s="14" customFormat="1">
      <c r="A2577" s="14"/>
      <c r="B2577" s="254"/>
      <c r="C2577" s="255"/>
      <c r="D2577" s="240" t="s">
        <v>174</v>
      </c>
      <c r="E2577" s="256" t="s">
        <v>21</v>
      </c>
      <c r="F2577" s="257" t="s">
        <v>2498</v>
      </c>
      <c r="G2577" s="255"/>
      <c r="H2577" s="258">
        <v>2</v>
      </c>
      <c r="I2577" s="259"/>
      <c r="J2577" s="255"/>
      <c r="K2577" s="255"/>
      <c r="L2577" s="260"/>
      <c r="M2577" s="261"/>
      <c r="N2577" s="262"/>
      <c r="O2577" s="262"/>
      <c r="P2577" s="262"/>
      <c r="Q2577" s="262"/>
      <c r="R2577" s="262"/>
      <c r="S2577" s="262"/>
      <c r="T2577" s="263"/>
      <c r="U2577" s="14"/>
      <c r="V2577" s="14"/>
      <c r="W2577" s="14"/>
      <c r="X2577" s="14"/>
      <c r="Y2577" s="14"/>
      <c r="Z2577" s="14"/>
      <c r="AA2577" s="14"/>
      <c r="AB2577" s="14"/>
      <c r="AC2577" s="14"/>
      <c r="AD2577" s="14"/>
      <c r="AE2577" s="14"/>
      <c r="AT2577" s="264" t="s">
        <v>174</v>
      </c>
      <c r="AU2577" s="264" t="s">
        <v>82</v>
      </c>
      <c r="AV2577" s="14" t="s">
        <v>82</v>
      </c>
      <c r="AW2577" s="14" t="s">
        <v>34</v>
      </c>
      <c r="AX2577" s="14" t="s">
        <v>73</v>
      </c>
      <c r="AY2577" s="264" t="s">
        <v>164</v>
      </c>
    </row>
    <row r="2578" s="14" customFormat="1">
      <c r="A2578" s="14"/>
      <c r="B2578" s="254"/>
      <c r="C2578" s="255"/>
      <c r="D2578" s="240" t="s">
        <v>174</v>
      </c>
      <c r="E2578" s="256" t="s">
        <v>21</v>
      </c>
      <c r="F2578" s="257" t="s">
        <v>2520</v>
      </c>
      <c r="G2578" s="255"/>
      <c r="H2578" s="258">
        <v>4</v>
      </c>
      <c r="I2578" s="259"/>
      <c r="J2578" s="255"/>
      <c r="K2578" s="255"/>
      <c r="L2578" s="260"/>
      <c r="M2578" s="261"/>
      <c r="N2578" s="262"/>
      <c r="O2578" s="262"/>
      <c r="P2578" s="262"/>
      <c r="Q2578" s="262"/>
      <c r="R2578" s="262"/>
      <c r="S2578" s="262"/>
      <c r="T2578" s="263"/>
      <c r="U2578" s="14"/>
      <c r="V2578" s="14"/>
      <c r="W2578" s="14"/>
      <c r="X2578" s="14"/>
      <c r="Y2578" s="14"/>
      <c r="Z2578" s="14"/>
      <c r="AA2578" s="14"/>
      <c r="AB2578" s="14"/>
      <c r="AC2578" s="14"/>
      <c r="AD2578" s="14"/>
      <c r="AE2578" s="14"/>
      <c r="AT2578" s="264" t="s">
        <v>174</v>
      </c>
      <c r="AU2578" s="264" t="s">
        <v>82</v>
      </c>
      <c r="AV2578" s="14" t="s">
        <v>82</v>
      </c>
      <c r="AW2578" s="14" t="s">
        <v>34</v>
      </c>
      <c r="AX2578" s="14" t="s">
        <v>73</v>
      </c>
      <c r="AY2578" s="264" t="s">
        <v>164</v>
      </c>
    </row>
    <row r="2579" s="14" customFormat="1">
      <c r="A2579" s="14"/>
      <c r="B2579" s="254"/>
      <c r="C2579" s="255"/>
      <c r="D2579" s="240" t="s">
        <v>174</v>
      </c>
      <c r="E2579" s="256" t="s">
        <v>21</v>
      </c>
      <c r="F2579" s="257" t="s">
        <v>2521</v>
      </c>
      <c r="G2579" s="255"/>
      <c r="H2579" s="258">
        <v>2</v>
      </c>
      <c r="I2579" s="259"/>
      <c r="J2579" s="255"/>
      <c r="K2579" s="255"/>
      <c r="L2579" s="260"/>
      <c r="M2579" s="261"/>
      <c r="N2579" s="262"/>
      <c r="O2579" s="262"/>
      <c r="P2579" s="262"/>
      <c r="Q2579" s="262"/>
      <c r="R2579" s="262"/>
      <c r="S2579" s="262"/>
      <c r="T2579" s="263"/>
      <c r="U2579" s="14"/>
      <c r="V2579" s="14"/>
      <c r="W2579" s="14"/>
      <c r="X2579" s="14"/>
      <c r="Y2579" s="14"/>
      <c r="Z2579" s="14"/>
      <c r="AA2579" s="14"/>
      <c r="AB2579" s="14"/>
      <c r="AC2579" s="14"/>
      <c r="AD2579" s="14"/>
      <c r="AE2579" s="14"/>
      <c r="AT2579" s="264" t="s">
        <v>174</v>
      </c>
      <c r="AU2579" s="264" t="s">
        <v>82</v>
      </c>
      <c r="AV2579" s="14" t="s">
        <v>82</v>
      </c>
      <c r="AW2579" s="14" t="s">
        <v>34</v>
      </c>
      <c r="AX2579" s="14" t="s">
        <v>73</v>
      </c>
      <c r="AY2579" s="264" t="s">
        <v>164</v>
      </c>
    </row>
    <row r="2580" s="14" customFormat="1">
      <c r="A2580" s="14"/>
      <c r="B2580" s="254"/>
      <c r="C2580" s="255"/>
      <c r="D2580" s="240" t="s">
        <v>174</v>
      </c>
      <c r="E2580" s="256" t="s">
        <v>21</v>
      </c>
      <c r="F2580" s="257" t="s">
        <v>2522</v>
      </c>
      <c r="G2580" s="255"/>
      <c r="H2580" s="258">
        <v>2</v>
      </c>
      <c r="I2580" s="259"/>
      <c r="J2580" s="255"/>
      <c r="K2580" s="255"/>
      <c r="L2580" s="260"/>
      <c r="M2580" s="261"/>
      <c r="N2580" s="262"/>
      <c r="O2580" s="262"/>
      <c r="P2580" s="262"/>
      <c r="Q2580" s="262"/>
      <c r="R2580" s="262"/>
      <c r="S2580" s="262"/>
      <c r="T2580" s="263"/>
      <c r="U2580" s="14"/>
      <c r="V2580" s="14"/>
      <c r="W2580" s="14"/>
      <c r="X2580" s="14"/>
      <c r="Y2580" s="14"/>
      <c r="Z2580" s="14"/>
      <c r="AA2580" s="14"/>
      <c r="AB2580" s="14"/>
      <c r="AC2580" s="14"/>
      <c r="AD2580" s="14"/>
      <c r="AE2580" s="14"/>
      <c r="AT2580" s="264" t="s">
        <v>174</v>
      </c>
      <c r="AU2580" s="264" t="s">
        <v>82</v>
      </c>
      <c r="AV2580" s="14" t="s">
        <v>82</v>
      </c>
      <c r="AW2580" s="14" t="s">
        <v>34</v>
      </c>
      <c r="AX2580" s="14" t="s">
        <v>73</v>
      </c>
      <c r="AY2580" s="264" t="s">
        <v>164</v>
      </c>
    </row>
    <row r="2581" s="2" customFormat="1" ht="16.5" customHeight="1">
      <c r="A2581" s="39"/>
      <c r="B2581" s="40"/>
      <c r="C2581" s="265" t="s">
        <v>2523</v>
      </c>
      <c r="D2581" s="265" t="s">
        <v>178</v>
      </c>
      <c r="E2581" s="266" t="s">
        <v>2524</v>
      </c>
      <c r="F2581" s="267" t="s">
        <v>2525</v>
      </c>
      <c r="G2581" s="268" t="s">
        <v>229</v>
      </c>
      <c r="H2581" s="269">
        <v>10</v>
      </c>
      <c r="I2581" s="270"/>
      <c r="J2581" s="271">
        <f>ROUND(I2581*H2581,2)</f>
        <v>0</v>
      </c>
      <c r="K2581" s="267" t="s">
        <v>21</v>
      </c>
      <c r="L2581" s="272"/>
      <c r="M2581" s="273" t="s">
        <v>21</v>
      </c>
      <c r="N2581" s="274" t="s">
        <v>44</v>
      </c>
      <c r="O2581" s="85"/>
      <c r="P2581" s="236">
        <f>O2581*H2581</f>
        <v>0</v>
      </c>
      <c r="Q2581" s="236">
        <v>0.00059999999999999995</v>
      </c>
      <c r="R2581" s="236">
        <f>Q2581*H2581</f>
        <v>0.0059999999999999993</v>
      </c>
      <c r="S2581" s="236">
        <v>0</v>
      </c>
      <c r="T2581" s="237">
        <f>S2581*H2581</f>
        <v>0</v>
      </c>
      <c r="U2581" s="39"/>
      <c r="V2581" s="39"/>
      <c r="W2581" s="39"/>
      <c r="X2581" s="39"/>
      <c r="Y2581" s="39"/>
      <c r="Z2581" s="39"/>
      <c r="AA2581" s="39"/>
      <c r="AB2581" s="39"/>
      <c r="AC2581" s="39"/>
      <c r="AD2581" s="39"/>
      <c r="AE2581" s="39"/>
      <c r="AR2581" s="238" t="s">
        <v>382</v>
      </c>
      <c r="AT2581" s="238" t="s">
        <v>178</v>
      </c>
      <c r="AU2581" s="238" t="s">
        <v>82</v>
      </c>
      <c r="AY2581" s="18" t="s">
        <v>164</v>
      </c>
      <c r="BE2581" s="239">
        <f>IF(N2581="základní",J2581,0)</f>
        <v>0</v>
      </c>
      <c r="BF2581" s="239">
        <f>IF(N2581="snížená",J2581,0)</f>
        <v>0</v>
      </c>
      <c r="BG2581" s="239">
        <f>IF(N2581="zákl. přenesená",J2581,0)</f>
        <v>0</v>
      </c>
      <c r="BH2581" s="239">
        <f>IF(N2581="sníž. přenesená",J2581,0)</f>
        <v>0</v>
      </c>
      <c r="BI2581" s="239">
        <f>IF(N2581="nulová",J2581,0)</f>
        <v>0</v>
      </c>
      <c r="BJ2581" s="18" t="s">
        <v>80</v>
      </c>
      <c r="BK2581" s="239">
        <f>ROUND(I2581*H2581,2)</f>
        <v>0</v>
      </c>
      <c r="BL2581" s="18" t="s">
        <v>277</v>
      </c>
      <c r="BM2581" s="238" t="s">
        <v>2526</v>
      </c>
    </row>
    <row r="2582" s="2" customFormat="1">
      <c r="A2582" s="39"/>
      <c r="B2582" s="40"/>
      <c r="C2582" s="41"/>
      <c r="D2582" s="240" t="s">
        <v>173</v>
      </c>
      <c r="E2582" s="41"/>
      <c r="F2582" s="241" t="s">
        <v>2525</v>
      </c>
      <c r="G2582" s="41"/>
      <c r="H2582" s="41"/>
      <c r="I2582" s="147"/>
      <c r="J2582" s="41"/>
      <c r="K2582" s="41"/>
      <c r="L2582" s="45"/>
      <c r="M2582" s="242"/>
      <c r="N2582" s="243"/>
      <c r="O2582" s="85"/>
      <c r="P2582" s="85"/>
      <c r="Q2582" s="85"/>
      <c r="R2582" s="85"/>
      <c r="S2582" s="85"/>
      <c r="T2582" s="86"/>
      <c r="U2582" s="39"/>
      <c r="V2582" s="39"/>
      <c r="W2582" s="39"/>
      <c r="X2582" s="39"/>
      <c r="Y2582" s="39"/>
      <c r="Z2582" s="39"/>
      <c r="AA2582" s="39"/>
      <c r="AB2582" s="39"/>
      <c r="AC2582" s="39"/>
      <c r="AD2582" s="39"/>
      <c r="AE2582" s="39"/>
      <c r="AT2582" s="18" t="s">
        <v>173</v>
      </c>
      <c r="AU2582" s="18" t="s">
        <v>82</v>
      </c>
    </row>
    <row r="2583" s="2" customFormat="1" ht="21.75" customHeight="1">
      <c r="A2583" s="39"/>
      <c r="B2583" s="40"/>
      <c r="C2583" s="227" t="s">
        <v>2527</v>
      </c>
      <c r="D2583" s="227" t="s">
        <v>166</v>
      </c>
      <c r="E2583" s="228" t="s">
        <v>2528</v>
      </c>
      <c r="F2583" s="229" t="s">
        <v>2529</v>
      </c>
      <c r="G2583" s="230" t="s">
        <v>181</v>
      </c>
      <c r="H2583" s="231">
        <v>0.52000000000000002</v>
      </c>
      <c r="I2583" s="232"/>
      <c r="J2583" s="233">
        <f>ROUND(I2583*H2583,2)</f>
        <v>0</v>
      </c>
      <c r="K2583" s="229" t="s">
        <v>170</v>
      </c>
      <c r="L2583" s="45"/>
      <c r="M2583" s="234" t="s">
        <v>21</v>
      </c>
      <c r="N2583" s="235" t="s">
        <v>44</v>
      </c>
      <c r="O2583" s="85"/>
      <c r="P2583" s="236">
        <f>O2583*H2583</f>
        <v>0</v>
      </c>
      <c r="Q2583" s="236">
        <v>0</v>
      </c>
      <c r="R2583" s="236">
        <f>Q2583*H2583</f>
        <v>0</v>
      </c>
      <c r="S2583" s="236">
        <v>0</v>
      </c>
      <c r="T2583" s="237">
        <f>S2583*H2583</f>
        <v>0</v>
      </c>
      <c r="U2583" s="39"/>
      <c r="V2583" s="39"/>
      <c r="W2583" s="39"/>
      <c r="X2583" s="39"/>
      <c r="Y2583" s="39"/>
      <c r="Z2583" s="39"/>
      <c r="AA2583" s="39"/>
      <c r="AB2583" s="39"/>
      <c r="AC2583" s="39"/>
      <c r="AD2583" s="39"/>
      <c r="AE2583" s="39"/>
      <c r="AR2583" s="238" t="s">
        <v>277</v>
      </c>
      <c r="AT2583" s="238" t="s">
        <v>166</v>
      </c>
      <c r="AU2583" s="238" t="s">
        <v>82</v>
      </c>
      <c r="AY2583" s="18" t="s">
        <v>164</v>
      </c>
      <c r="BE2583" s="239">
        <f>IF(N2583="základní",J2583,0)</f>
        <v>0</v>
      </c>
      <c r="BF2583" s="239">
        <f>IF(N2583="snížená",J2583,0)</f>
        <v>0</v>
      </c>
      <c r="BG2583" s="239">
        <f>IF(N2583="zákl. přenesená",J2583,0)</f>
        <v>0</v>
      </c>
      <c r="BH2583" s="239">
        <f>IF(N2583="sníž. přenesená",J2583,0)</f>
        <v>0</v>
      </c>
      <c r="BI2583" s="239">
        <f>IF(N2583="nulová",J2583,0)</f>
        <v>0</v>
      </c>
      <c r="BJ2583" s="18" t="s">
        <v>80</v>
      </c>
      <c r="BK2583" s="239">
        <f>ROUND(I2583*H2583,2)</f>
        <v>0</v>
      </c>
      <c r="BL2583" s="18" t="s">
        <v>277</v>
      </c>
      <c r="BM2583" s="238" t="s">
        <v>2530</v>
      </c>
    </row>
    <row r="2584" s="2" customFormat="1">
      <c r="A2584" s="39"/>
      <c r="B2584" s="40"/>
      <c r="C2584" s="41"/>
      <c r="D2584" s="240" t="s">
        <v>173</v>
      </c>
      <c r="E2584" s="41"/>
      <c r="F2584" s="241" t="s">
        <v>2529</v>
      </c>
      <c r="G2584" s="41"/>
      <c r="H2584" s="41"/>
      <c r="I2584" s="147"/>
      <c r="J2584" s="41"/>
      <c r="K2584" s="41"/>
      <c r="L2584" s="45"/>
      <c r="M2584" s="242"/>
      <c r="N2584" s="243"/>
      <c r="O2584" s="85"/>
      <c r="P2584" s="85"/>
      <c r="Q2584" s="85"/>
      <c r="R2584" s="85"/>
      <c r="S2584" s="85"/>
      <c r="T2584" s="86"/>
      <c r="U2584" s="39"/>
      <c r="V2584" s="39"/>
      <c r="W2584" s="39"/>
      <c r="X2584" s="39"/>
      <c r="Y2584" s="39"/>
      <c r="Z2584" s="39"/>
      <c r="AA2584" s="39"/>
      <c r="AB2584" s="39"/>
      <c r="AC2584" s="39"/>
      <c r="AD2584" s="39"/>
      <c r="AE2584" s="39"/>
      <c r="AT2584" s="18" t="s">
        <v>173</v>
      </c>
      <c r="AU2584" s="18" t="s">
        <v>82</v>
      </c>
    </row>
    <row r="2585" s="12" customFormat="1" ht="22.8" customHeight="1">
      <c r="A2585" s="12"/>
      <c r="B2585" s="211"/>
      <c r="C2585" s="212"/>
      <c r="D2585" s="213" t="s">
        <v>72</v>
      </c>
      <c r="E2585" s="225" t="s">
        <v>2531</v>
      </c>
      <c r="F2585" s="225" t="s">
        <v>2532</v>
      </c>
      <c r="G2585" s="212"/>
      <c r="H2585" s="212"/>
      <c r="I2585" s="215"/>
      <c r="J2585" s="226">
        <f>BK2585</f>
        <v>0</v>
      </c>
      <c r="K2585" s="212"/>
      <c r="L2585" s="217"/>
      <c r="M2585" s="218"/>
      <c r="N2585" s="219"/>
      <c r="O2585" s="219"/>
      <c r="P2585" s="220">
        <f>SUM(P2586:P2607)</f>
        <v>0</v>
      </c>
      <c r="Q2585" s="219"/>
      <c r="R2585" s="220">
        <f>SUM(R2586:R2607)</f>
        <v>0</v>
      </c>
      <c r="S2585" s="219"/>
      <c r="T2585" s="221">
        <f>SUM(T2586:T2607)</f>
        <v>0.64483999999999986</v>
      </c>
      <c r="U2585" s="12"/>
      <c r="V2585" s="12"/>
      <c r="W2585" s="12"/>
      <c r="X2585" s="12"/>
      <c r="Y2585" s="12"/>
      <c r="Z2585" s="12"/>
      <c r="AA2585" s="12"/>
      <c r="AB2585" s="12"/>
      <c r="AC2585" s="12"/>
      <c r="AD2585" s="12"/>
      <c r="AE2585" s="12"/>
      <c r="AR2585" s="222" t="s">
        <v>82</v>
      </c>
      <c r="AT2585" s="223" t="s">
        <v>72</v>
      </c>
      <c r="AU2585" s="223" t="s">
        <v>80</v>
      </c>
      <c r="AY2585" s="222" t="s">
        <v>164</v>
      </c>
      <c r="BK2585" s="224">
        <f>SUM(BK2586:BK2607)</f>
        <v>0</v>
      </c>
    </row>
    <row r="2586" s="2" customFormat="1" ht="16.5" customHeight="1">
      <c r="A2586" s="39"/>
      <c r="B2586" s="40"/>
      <c r="C2586" s="227" t="s">
        <v>2533</v>
      </c>
      <c r="D2586" s="227" t="s">
        <v>166</v>
      </c>
      <c r="E2586" s="228" t="s">
        <v>2534</v>
      </c>
      <c r="F2586" s="229" t="s">
        <v>2535</v>
      </c>
      <c r="G2586" s="230" t="s">
        <v>204</v>
      </c>
      <c r="H2586" s="231">
        <v>16.449999999999999</v>
      </c>
      <c r="I2586" s="232"/>
      <c r="J2586" s="233">
        <f>ROUND(I2586*H2586,2)</f>
        <v>0</v>
      </c>
      <c r="K2586" s="229" t="s">
        <v>170</v>
      </c>
      <c r="L2586" s="45"/>
      <c r="M2586" s="234" t="s">
        <v>21</v>
      </c>
      <c r="N2586" s="235" t="s">
        <v>44</v>
      </c>
      <c r="O2586" s="85"/>
      <c r="P2586" s="236">
        <f>O2586*H2586</f>
        <v>0</v>
      </c>
      <c r="Q2586" s="236">
        <v>0</v>
      </c>
      <c r="R2586" s="236">
        <f>Q2586*H2586</f>
        <v>0</v>
      </c>
      <c r="S2586" s="236">
        <v>0.035299999999999998</v>
      </c>
      <c r="T2586" s="237">
        <f>S2586*H2586</f>
        <v>0.5806849999999999</v>
      </c>
      <c r="U2586" s="39"/>
      <c r="V2586" s="39"/>
      <c r="W2586" s="39"/>
      <c r="X2586" s="39"/>
      <c r="Y2586" s="39"/>
      <c r="Z2586" s="39"/>
      <c r="AA2586" s="39"/>
      <c r="AB2586" s="39"/>
      <c r="AC2586" s="39"/>
      <c r="AD2586" s="39"/>
      <c r="AE2586" s="39"/>
      <c r="AR2586" s="238" t="s">
        <v>277</v>
      </c>
      <c r="AT2586" s="238" t="s">
        <v>166</v>
      </c>
      <c r="AU2586" s="238" t="s">
        <v>82</v>
      </c>
      <c r="AY2586" s="18" t="s">
        <v>164</v>
      </c>
      <c r="BE2586" s="239">
        <f>IF(N2586="základní",J2586,0)</f>
        <v>0</v>
      </c>
      <c r="BF2586" s="239">
        <f>IF(N2586="snížená",J2586,0)</f>
        <v>0</v>
      </c>
      <c r="BG2586" s="239">
        <f>IF(N2586="zákl. přenesená",J2586,0)</f>
        <v>0</v>
      </c>
      <c r="BH2586" s="239">
        <f>IF(N2586="sníž. přenesená",J2586,0)</f>
        <v>0</v>
      </c>
      <c r="BI2586" s="239">
        <f>IF(N2586="nulová",J2586,0)</f>
        <v>0</v>
      </c>
      <c r="BJ2586" s="18" t="s">
        <v>80</v>
      </c>
      <c r="BK2586" s="239">
        <f>ROUND(I2586*H2586,2)</f>
        <v>0</v>
      </c>
      <c r="BL2586" s="18" t="s">
        <v>277</v>
      </c>
      <c r="BM2586" s="238" t="s">
        <v>2536</v>
      </c>
    </row>
    <row r="2587" s="2" customFormat="1">
      <c r="A2587" s="39"/>
      <c r="B2587" s="40"/>
      <c r="C2587" s="41"/>
      <c r="D2587" s="240" t="s">
        <v>173</v>
      </c>
      <c r="E2587" s="41"/>
      <c r="F2587" s="241" t="s">
        <v>2535</v>
      </c>
      <c r="G2587" s="41"/>
      <c r="H2587" s="41"/>
      <c r="I2587" s="147"/>
      <c r="J2587" s="41"/>
      <c r="K2587" s="41"/>
      <c r="L2587" s="45"/>
      <c r="M2587" s="242"/>
      <c r="N2587" s="243"/>
      <c r="O2587" s="85"/>
      <c r="P2587" s="85"/>
      <c r="Q2587" s="85"/>
      <c r="R2587" s="85"/>
      <c r="S2587" s="85"/>
      <c r="T2587" s="86"/>
      <c r="U2587" s="39"/>
      <c r="V2587" s="39"/>
      <c r="W2587" s="39"/>
      <c r="X2587" s="39"/>
      <c r="Y2587" s="39"/>
      <c r="Z2587" s="39"/>
      <c r="AA2587" s="39"/>
      <c r="AB2587" s="39"/>
      <c r="AC2587" s="39"/>
      <c r="AD2587" s="39"/>
      <c r="AE2587" s="39"/>
      <c r="AT2587" s="18" t="s">
        <v>173</v>
      </c>
      <c r="AU2587" s="18" t="s">
        <v>82</v>
      </c>
    </row>
    <row r="2588" s="13" customFormat="1">
      <c r="A2588" s="13"/>
      <c r="B2588" s="244"/>
      <c r="C2588" s="245"/>
      <c r="D2588" s="240" t="s">
        <v>174</v>
      </c>
      <c r="E2588" s="246" t="s">
        <v>21</v>
      </c>
      <c r="F2588" s="247" t="s">
        <v>2537</v>
      </c>
      <c r="G2588" s="245"/>
      <c r="H2588" s="246" t="s">
        <v>21</v>
      </c>
      <c r="I2588" s="248"/>
      <c r="J2588" s="245"/>
      <c r="K2588" s="245"/>
      <c r="L2588" s="249"/>
      <c r="M2588" s="250"/>
      <c r="N2588" s="251"/>
      <c r="O2588" s="251"/>
      <c r="P2588" s="251"/>
      <c r="Q2588" s="251"/>
      <c r="R2588" s="251"/>
      <c r="S2588" s="251"/>
      <c r="T2588" s="252"/>
      <c r="U2588" s="13"/>
      <c r="V2588" s="13"/>
      <c r="W2588" s="13"/>
      <c r="X2588" s="13"/>
      <c r="Y2588" s="13"/>
      <c r="Z2588" s="13"/>
      <c r="AA2588" s="13"/>
      <c r="AB2588" s="13"/>
      <c r="AC2588" s="13"/>
      <c r="AD2588" s="13"/>
      <c r="AE2588" s="13"/>
      <c r="AT2588" s="253" t="s">
        <v>174</v>
      </c>
      <c r="AU2588" s="253" t="s">
        <v>82</v>
      </c>
      <c r="AV2588" s="13" t="s">
        <v>80</v>
      </c>
      <c r="AW2588" s="13" t="s">
        <v>34</v>
      </c>
      <c r="AX2588" s="13" t="s">
        <v>73</v>
      </c>
      <c r="AY2588" s="253" t="s">
        <v>164</v>
      </c>
    </row>
    <row r="2589" s="13" customFormat="1">
      <c r="A2589" s="13"/>
      <c r="B2589" s="244"/>
      <c r="C2589" s="245"/>
      <c r="D2589" s="240" t="s">
        <v>174</v>
      </c>
      <c r="E2589" s="246" t="s">
        <v>21</v>
      </c>
      <c r="F2589" s="247" t="s">
        <v>216</v>
      </c>
      <c r="G2589" s="245"/>
      <c r="H2589" s="246" t="s">
        <v>21</v>
      </c>
      <c r="I2589" s="248"/>
      <c r="J2589" s="245"/>
      <c r="K2589" s="245"/>
      <c r="L2589" s="249"/>
      <c r="M2589" s="250"/>
      <c r="N2589" s="251"/>
      <c r="O2589" s="251"/>
      <c r="P2589" s="251"/>
      <c r="Q2589" s="251"/>
      <c r="R2589" s="251"/>
      <c r="S2589" s="251"/>
      <c r="T2589" s="252"/>
      <c r="U2589" s="13"/>
      <c r="V2589" s="13"/>
      <c r="W2589" s="13"/>
      <c r="X2589" s="13"/>
      <c r="Y2589" s="13"/>
      <c r="Z2589" s="13"/>
      <c r="AA2589" s="13"/>
      <c r="AB2589" s="13"/>
      <c r="AC2589" s="13"/>
      <c r="AD2589" s="13"/>
      <c r="AE2589" s="13"/>
      <c r="AT2589" s="253" t="s">
        <v>174</v>
      </c>
      <c r="AU2589" s="253" t="s">
        <v>82</v>
      </c>
      <c r="AV2589" s="13" t="s">
        <v>80</v>
      </c>
      <c r="AW2589" s="13" t="s">
        <v>34</v>
      </c>
      <c r="AX2589" s="13" t="s">
        <v>73</v>
      </c>
      <c r="AY2589" s="253" t="s">
        <v>164</v>
      </c>
    </row>
    <row r="2590" s="13" customFormat="1">
      <c r="A2590" s="13"/>
      <c r="B2590" s="244"/>
      <c r="C2590" s="245"/>
      <c r="D2590" s="240" t="s">
        <v>174</v>
      </c>
      <c r="E2590" s="246" t="s">
        <v>21</v>
      </c>
      <c r="F2590" s="247" t="s">
        <v>1078</v>
      </c>
      <c r="G2590" s="245"/>
      <c r="H2590" s="246" t="s">
        <v>21</v>
      </c>
      <c r="I2590" s="248"/>
      <c r="J2590" s="245"/>
      <c r="K2590" s="245"/>
      <c r="L2590" s="249"/>
      <c r="M2590" s="250"/>
      <c r="N2590" s="251"/>
      <c r="O2590" s="251"/>
      <c r="P2590" s="251"/>
      <c r="Q2590" s="251"/>
      <c r="R2590" s="251"/>
      <c r="S2590" s="251"/>
      <c r="T2590" s="252"/>
      <c r="U2590" s="13"/>
      <c r="V2590" s="13"/>
      <c r="W2590" s="13"/>
      <c r="X2590" s="13"/>
      <c r="Y2590" s="13"/>
      <c r="Z2590" s="13"/>
      <c r="AA2590" s="13"/>
      <c r="AB2590" s="13"/>
      <c r="AC2590" s="13"/>
      <c r="AD2590" s="13"/>
      <c r="AE2590" s="13"/>
      <c r="AT2590" s="253" t="s">
        <v>174</v>
      </c>
      <c r="AU2590" s="253" t="s">
        <v>82</v>
      </c>
      <c r="AV2590" s="13" t="s">
        <v>80</v>
      </c>
      <c r="AW2590" s="13" t="s">
        <v>34</v>
      </c>
      <c r="AX2590" s="13" t="s">
        <v>73</v>
      </c>
      <c r="AY2590" s="253" t="s">
        <v>164</v>
      </c>
    </row>
    <row r="2591" s="14" customFormat="1">
      <c r="A2591" s="14"/>
      <c r="B2591" s="254"/>
      <c r="C2591" s="255"/>
      <c r="D2591" s="240" t="s">
        <v>174</v>
      </c>
      <c r="E2591" s="256" t="s">
        <v>21</v>
      </c>
      <c r="F2591" s="257" t="s">
        <v>2538</v>
      </c>
      <c r="G2591" s="255"/>
      <c r="H2591" s="258">
        <v>16.449999999999999</v>
      </c>
      <c r="I2591" s="259"/>
      <c r="J2591" s="255"/>
      <c r="K2591" s="255"/>
      <c r="L2591" s="260"/>
      <c r="M2591" s="261"/>
      <c r="N2591" s="262"/>
      <c r="O2591" s="262"/>
      <c r="P2591" s="262"/>
      <c r="Q2591" s="262"/>
      <c r="R2591" s="262"/>
      <c r="S2591" s="262"/>
      <c r="T2591" s="263"/>
      <c r="U2591" s="14"/>
      <c r="V2591" s="14"/>
      <c r="W2591" s="14"/>
      <c r="X2591" s="14"/>
      <c r="Y2591" s="14"/>
      <c r="Z2591" s="14"/>
      <c r="AA2591" s="14"/>
      <c r="AB2591" s="14"/>
      <c r="AC2591" s="14"/>
      <c r="AD2591" s="14"/>
      <c r="AE2591" s="14"/>
      <c r="AT2591" s="264" t="s">
        <v>174</v>
      </c>
      <c r="AU2591" s="264" t="s">
        <v>82</v>
      </c>
      <c r="AV2591" s="14" t="s">
        <v>82</v>
      </c>
      <c r="AW2591" s="14" t="s">
        <v>34</v>
      </c>
      <c r="AX2591" s="14" t="s">
        <v>73</v>
      </c>
      <c r="AY2591" s="264" t="s">
        <v>164</v>
      </c>
    </row>
    <row r="2592" s="15" customFormat="1">
      <c r="A2592" s="15"/>
      <c r="B2592" s="276"/>
      <c r="C2592" s="277"/>
      <c r="D2592" s="240" t="s">
        <v>174</v>
      </c>
      <c r="E2592" s="278" t="s">
        <v>21</v>
      </c>
      <c r="F2592" s="279" t="s">
        <v>225</v>
      </c>
      <c r="G2592" s="277"/>
      <c r="H2592" s="280">
        <v>16.449999999999999</v>
      </c>
      <c r="I2592" s="281"/>
      <c r="J2592" s="277"/>
      <c r="K2592" s="277"/>
      <c r="L2592" s="282"/>
      <c r="M2592" s="283"/>
      <c r="N2592" s="284"/>
      <c r="O2592" s="284"/>
      <c r="P2592" s="284"/>
      <c r="Q2592" s="284"/>
      <c r="R2592" s="284"/>
      <c r="S2592" s="284"/>
      <c r="T2592" s="285"/>
      <c r="U2592" s="15"/>
      <c r="V2592" s="15"/>
      <c r="W2592" s="15"/>
      <c r="X2592" s="15"/>
      <c r="Y2592" s="15"/>
      <c r="Z2592" s="15"/>
      <c r="AA2592" s="15"/>
      <c r="AB2592" s="15"/>
      <c r="AC2592" s="15"/>
      <c r="AD2592" s="15"/>
      <c r="AE2592" s="15"/>
      <c r="AT2592" s="286" t="s">
        <v>174</v>
      </c>
      <c r="AU2592" s="286" t="s">
        <v>82</v>
      </c>
      <c r="AV2592" s="15" t="s">
        <v>171</v>
      </c>
      <c r="AW2592" s="15" t="s">
        <v>34</v>
      </c>
      <c r="AX2592" s="15" t="s">
        <v>80</v>
      </c>
      <c r="AY2592" s="286" t="s">
        <v>164</v>
      </c>
    </row>
    <row r="2593" s="2" customFormat="1" ht="16.5" customHeight="1">
      <c r="A2593" s="39"/>
      <c r="B2593" s="40"/>
      <c r="C2593" s="227" t="s">
        <v>2539</v>
      </c>
      <c r="D2593" s="227" t="s">
        <v>166</v>
      </c>
      <c r="E2593" s="228" t="s">
        <v>2540</v>
      </c>
      <c r="F2593" s="229" t="s">
        <v>2541</v>
      </c>
      <c r="G2593" s="230" t="s">
        <v>253</v>
      </c>
      <c r="H2593" s="231">
        <v>19.739999999999998</v>
      </c>
      <c r="I2593" s="232"/>
      <c r="J2593" s="233">
        <f>ROUND(I2593*H2593,2)</f>
        <v>0</v>
      </c>
      <c r="K2593" s="229" t="s">
        <v>170</v>
      </c>
      <c r="L2593" s="45"/>
      <c r="M2593" s="234" t="s">
        <v>21</v>
      </c>
      <c r="N2593" s="235" t="s">
        <v>44</v>
      </c>
      <c r="O2593" s="85"/>
      <c r="P2593" s="236">
        <f>O2593*H2593</f>
        <v>0</v>
      </c>
      <c r="Q2593" s="236">
        <v>0</v>
      </c>
      <c r="R2593" s="236">
        <f>Q2593*H2593</f>
        <v>0</v>
      </c>
      <c r="S2593" s="236">
        <v>0.0032499999999999999</v>
      </c>
      <c r="T2593" s="237">
        <f>S2593*H2593</f>
        <v>0.06415499999999999</v>
      </c>
      <c r="U2593" s="39"/>
      <c r="V2593" s="39"/>
      <c r="W2593" s="39"/>
      <c r="X2593" s="39"/>
      <c r="Y2593" s="39"/>
      <c r="Z2593" s="39"/>
      <c r="AA2593" s="39"/>
      <c r="AB2593" s="39"/>
      <c r="AC2593" s="39"/>
      <c r="AD2593" s="39"/>
      <c r="AE2593" s="39"/>
      <c r="AR2593" s="238" t="s">
        <v>277</v>
      </c>
      <c r="AT2593" s="238" t="s">
        <v>166</v>
      </c>
      <c r="AU2593" s="238" t="s">
        <v>82</v>
      </c>
      <c r="AY2593" s="18" t="s">
        <v>164</v>
      </c>
      <c r="BE2593" s="239">
        <f>IF(N2593="základní",J2593,0)</f>
        <v>0</v>
      </c>
      <c r="BF2593" s="239">
        <f>IF(N2593="snížená",J2593,0)</f>
        <v>0</v>
      </c>
      <c r="BG2593" s="239">
        <f>IF(N2593="zákl. přenesená",J2593,0)</f>
        <v>0</v>
      </c>
      <c r="BH2593" s="239">
        <f>IF(N2593="sníž. přenesená",J2593,0)</f>
        <v>0</v>
      </c>
      <c r="BI2593" s="239">
        <f>IF(N2593="nulová",J2593,0)</f>
        <v>0</v>
      </c>
      <c r="BJ2593" s="18" t="s">
        <v>80</v>
      </c>
      <c r="BK2593" s="239">
        <f>ROUND(I2593*H2593,2)</f>
        <v>0</v>
      </c>
      <c r="BL2593" s="18" t="s">
        <v>277</v>
      </c>
      <c r="BM2593" s="238" t="s">
        <v>2542</v>
      </c>
    </row>
    <row r="2594" s="2" customFormat="1">
      <c r="A2594" s="39"/>
      <c r="B2594" s="40"/>
      <c r="C2594" s="41"/>
      <c r="D2594" s="240" t="s">
        <v>173</v>
      </c>
      <c r="E2594" s="41"/>
      <c r="F2594" s="241" t="s">
        <v>2541</v>
      </c>
      <c r="G2594" s="41"/>
      <c r="H2594" s="41"/>
      <c r="I2594" s="147"/>
      <c r="J2594" s="41"/>
      <c r="K2594" s="41"/>
      <c r="L2594" s="45"/>
      <c r="M2594" s="242"/>
      <c r="N2594" s="243"/>
      <c r="O2594" s="85"/>
      <c r="P2594" s="85"/>
      <c r="Q2594" s="85"/>
      <c r="R2594" s="85"/>
      <c r="S2594" s="85"/>
      <c r="T2594" s="86"/>
      <c r="U2594" s="39"/>
      <c r="V2594" s="39"/>
      <c r="W2594" s="39"/>
      <c r="X2594" s="39"/>
      <c r="Y2594" s="39"/>
      <c r="Z2594" s="39"/>
      <c r="AA2594" s="39"/>
      <c r="AB2594" s="39"/>
      <c r="AC2594" s="39"/>
      <c r="AD2594" s="39"/>
      <c r="AE2594" s="39"/>
      <c r="AT2594" s="18" t="s">
        <v>173</v>
      </c>
      <c r="AU2594" s="18" t="s">
        <v>82</v>
      </c>
    </row>
    <row r="2595" s="14" customFormat="1">
      <c r="A2595" s="14"/>
      <c r="B2595" s="254"/>
      <c r="C2595" s="255"/>
      <c r="D2595" s="240" t="s">
        <v>174</v>
      </c>
      <c r="E2595" s="256" t="s">
        <v>21</v>
      </c>
      <c r="F2595" s="257" t="s">
        <v>2543</v>
      </c>
      <c r="G2595" s="255"/>
      <c r="H2595" s="258">
        <v>19.739999999999998</v>
      </c>
      <c r="I2595" s="259"/>
      <c r="J2595" s="255"/>
      <c r="K2595" s="255"/>
      <c r="L2595" s="260"/>
      <c r="M2595" s="261"/>
      <c r="N2595" s="262"/>
      <c r="O2595" s="262"/>
      <c r="P2595" s="262"/>
      <c r="Q2595" s="262"/>
      <c r="R2595" s="262"/>
      <c r="S2595" s="262"/>
      <c r="T2595" s="263"/>
      <c r="U2595" s="14"/>
      <c r="V2595" s="14"/>
      <c r="W2595" s="14"/>
      <c r="X2595" s="14"/>
      <c r="Y2595" s="14"/>
      <c r="Z2595" s="14"/>
      <c r="AA2595" s="14"/>
      <c r="AB2595" s="14"/>
      <c r="AC2595" s="14"/>
      <c r="AD2595" s="14"/>
      <c r="AE2595" s="14"/>
      <c r="AT2595" s="264" t="s">
        <v>174</v>
      </c>
      <c r="AU2595" s="264" t="s">
        <v>82</v>
      </c>
      <c r="AV2595" s="14" t="s">
        <v>82</v>
      </c>
      <c r="AW2595" s="14" t="s">
        <v>34</v>
      </c>
      <c r="AX2595" s="14" t="s">
        <v>80</v>
      </c>
      <c r="AY2595" s="264" t="s">
        <v>164</v>
      </c>
    </row>
    <row r="2596" s="2" customFormat="1" ht="16.5" customHeight="1">
      <c r="A2596" s="39"/>
      <c r="B2596" s="40"/>
      <c r="C2596" s="227" t="s">
        <v>2544</v>
      </c>
      <c r="D2596" s="227" t="s">
        <v>166</v>
      </c>
      <c r="E2596" s="228" t="s">
        <v>1348</v>
      </c>
      <c r="F2596" s="229" t="s">
        <v>1349</v>
      </c>
      <c r="G2596" s="230" t="s">
        <v>181</v>
      </c>
      <c r="H2596" s="231">
        <v>0.64500000000000002</v>
      </c>
      <c r="I2596" s="232"/>
      <c r="J2596" s="233">
        <f>ROUND(I2596*H2596,2)</f>
        <v>0</v>
      </c>
      <c r="K2596" s="229" t="s">
        <v>170</v>
      </c>
      <c r="L2596" s="45"/>
      <c r="M2596" s="234" t="s">
        <v>21</v>
      </c>
      <c r="N2596" s="235" t="s">
        <v>44</v>
      </c>
      <c r="O2596" s="85"/>
      <c r="P2596" s="236">
        <f>O2596*H2596</f>
        <v>0</v>
      </c>
      <c r="Q2596" s="236">
        <v>0</v>
      </c>
      <c r="R2596" s="236">
        <f>Q2596*H2596</f>
        <v>0</v>
      </c>
      <c r="S2596" s="236">
        <v>0</v>
      </c>
      <c r="T2596" s="237">
        <f>S2596*H2596</f>
        <v>0</v>
      </c>
      <c r="U2596" s="39"/>
      <c r="V2596" s="39"/>
      <c r="W2596" s="39"/>
      <c r="X2596" s="39"/>
      <c r="Y2596" s="39"/>
      <c r="Z2596" s="39"/>
      <c r="AA2596" s="39"/>
      <c r="AB2596" s="39"/>
      <c r="AC2596" s="39"/>
      <c r="AD2596" s="39"/>
      <c r="AE2596" s="39"/>
      <c r="AR2596" s="238" t="s">
        <v>277</v>
      </c>
      <c r="AT2596" s="238" t="s">
        <v>166</v>
      </c>
      <c r="AU2596" s="238" t="s">
        <v>82</v>
      </c>
      <c r="AY2596" s="18" t="s">
        <v>164</v>
      </c>
      <c r="BE2596" s="239">
        <f>IF(N2596="základní",J2596,0)</f>
        <v>0</v>
      </c>
      <c r="BF2596" s="239">
        <f>IF(N2596="snížená",J2596,0)</f>
        <v>0</v>
      </c>
      <c r="BG2596" s="239">
        <f>IF(N2596="zákl. přenesená",J2596,0)</f>
        <v>0</v>
      </c>
      <c r="BH2596" s="239">
        <f>IF(N2596="sníž. přenesená",J2596,0)</f>
        <v>0</v>
      </c>
      <c r="BI2596" s="239">
        <f>IF(N2596="nulová",J2596,0)</f>
        <v>0</v>
      </c>
      <c r="BJ2596" s="18" t="s">
        <v>80</v>
      </c>
      <c r="BK2596" s="239">
        <f>ROUND(I2596*H2596,2)</f>
        <v>0</v>
      </c>
      <c r="BL2596" s="18" t="s">
        <v>277</v>
      </c>
      <c r="BM2596" s="238" t="s">
        <v>2545</v>
      </c>
    </row>
    <row r="2597" s="2" customFormat="1">
      <c r="A2597" s="39"/>
      <c r="B2597" s="40"/>
      <c r="C2597" s="41"/>
      <c r="D2597" s="240" t="s">
        <v>173</v>
      </c>
      <c r="E2597" s="41"/>
      <c r="F2597" s="241" t="s">
        <v>1351</v>
      </c>
      <c r="G2597" s="41"/>
      <c r="H2597" s="41"/>
      <c r="I2597" s="147"/>
      <c r="J2597" s="41"/>
      <c r="K2597" s="41"/>
      <c r="L2597" s="45"/>
      <c r="M2597" s="242"/>
      <c r="N2597" s="243"/>
      <c r="O2597" s="85"/>
      <c r="P2597" s="85"/>
      <c r="Q2597" s="85"/>
      <c r="R2597" s="85"/>
      <c r="S2597" s="85"/>
      <c r="T2597" s="86"/>
      <c r="U2597" s="39"/>
      <c r="V2597" s="39"/>
      <c r="W2597" s="39"/>
      <c r="X2597" s="39"/>
      <c r="Y2597" s="39"/>
      <c r="Z2597" s="39"/>
      <c r="AA2597" s="39"/>
      <c r="AB2597" s="39"/>
      <c r="AC2597" s="39"/>
      <c r="AD2597" s="39"/>
      <c r="AE2597" s="39"/>
      <c r="AT2597" s="18" t="s">
        <v>173</v>
      </c>
      <c r="AU2597" s="18" t="s">
        <v>82</v>
      </c>
    </row>
    <row r="2598" s="2" customFormat="1">
      <c r="A2598" s="39"/>
      <c r="B2598" s="40"/>
      <c r="C2598" s="41"/>
      <c r="D2598" s="240" t="s">
        <v>191</v>
      </c>
      <c r="E2598" s="41"/>
      <c r="F2598" s="275" t="s">
        <v>1352</v>
      </c>
      <c r="G2598" s="41"/>
      <c r="H2598" s="41"/>
      <c r="I2598" s="147"/>
      <c r="J2598" s="41"/>
      <c r="K2598" s="41"/>
      <c r="L2598" s="45"/>
      <c r="M2598" s="242"/>
      <c r="N2598" s="243"/>
      <c r="O2598" s="85"/>
      <c r="P2598" s="85"/>
      <c r="Q2598" s="85"/>
      <c r="R2598" s="85"/>
      <c r="S2598" s="85"/>
      <c r="T2598" s="86"/>
      <c r="U2598" s="39"/>
      <c r="V2598" s="39"/>
      <c r="W2598" s="39"/>
      <c r="X2598" s="39"/>
      <c r="Y2598" s="39"/>
      <c r="Z2598" s="39"/>
      <c r="AA2598" s="39"/>
      <c r="AB2598" s="39"/>
      <c r="AC2598" s="39"/>
      <c r="AD2598" s="39"/>
      <c r="AE2598" s="39"/>
      <c r="AT2598" s="18" t="s">
        <v>191</v>
      </c>
      <c r="AU2598" s="18" t="s">
        <v>82</v>
      </c>
    </row>
    <row r="2599" s="2" customFormat="1" ht="16.5" customHeight="1">
      <c r="A2599" s="39"/>
      <c r="B2599" s="40"/>
      <c r="C2599" s="227" t="s">
        <v>2546</v>
      </c>
      <c r="D2599" s="227" t="s">
        <v>166</v>
      </c>
      <c r="E2599" s="228" t="s">
        <v>1354</v>
      </c>
      <c r="F2599" s="229" t="s">
        <v>1355</v>
      </c>
      <c r="G2599" s="230" t="s">
        <v>181</v>
      </c>
      <c r="H2599" s="231">
        <v>0.64500000000000002</v>
      </c>
      <c r="I2599" s="232"/>
      <c r="J2599" s="233">
        <f>ROUND(I2599*H2599,2)</f>
        <v>0</v>
      </c>
      <c r="K2599" s="229" t="s">
        <v>170</v>
      </c>
      <c r="L2599" s="45"/>
      <c r="M2599" s="234" t="s">
        <v>21</v>
      </c>
      <c r="N2599" s="235" t="s">
        <v>44</v>
      </c>
      <c r="O2599" s="85"/>
      <c r="P2599" s="236">
        <f>O2599*H2599</f>
        <v>0</v>
      </c>
      <c r="Q2599" s="236">
        <v>0</v>
      </c>
      <c r="R2599" s="236">
        <f>Q2599*H2599</f>
        <v>0</v>
      </c>
      <c r="S2599" s="236">
        <v>0</v>
      </c>
      <c r="T2599" s="237">
        <f>S2599*H2599</f>
        <v>0</v>
      </c>
      <c r="U2599" s="39"/>
      <c r="V2599" s="39"/>
      <c r="W2599" s="39"/>
      <c r="X2599" s="39"/>
      <c r="Y2599" s="39"/>
      <c r="Z2599" s="39"/>
      <c r="AA2599" s="39"/>
      <c r="AB2599" s="39"/>
      <c r="AC2599" s="39"/>
      <c r="AD2599" s="39"/>
      <c r="AE2599" s="39"/>
      <c r="AR2599" s="238" t="s">
        <v>277</v>
      </c>
      <c r="AT2599" s="238" t="s">
        <v>166</v>
      </c>
      <c r="AU2599" s="238" t="s">
        <v>82</v>
      </c>
      <c r="AY2599" s="18" t="s">
        <v>164</v>
      </c>
      <c r="BE2599" s="239">
        <f>IF(N2599="základní",J2599,0)</f>
        <v>0</v>
      </c>
      <c r="BF2599" s="239">
        <f>IF(N2599="snížená",J2599,0)</f>
        <v>0</v>
      </c>
      <c r="BG2599" s="239">
        <f>IF(N2599="zákl. přenesená",J2599,0)</f>
        <v>0</v>
      </c>
      <c r="BH2599" s="239">
        <f>IF(N2599="sníž. přenesená",J2599,0)</f>
        <v>0</v>
      </c>
      <c r="BI2599" s="239">
        <f>IF(N2599="nulová",J2599,0)</f>
        <v>0</v>
      </c>
      <c r="BJ2599" s="18" t="s">
        <v>80</v>
      </c>
      <c r="BK2599" s="239">
        <f>ROUND(I2599*H2599,2)</f>
        <v>0</v>
      </c>
      <c r="BL2599" s="18" t="s">
        <v>277</v>
      </c>
      <c r="BM2599" s="238" t="s">
        <v>2547</v>
      </c>
    </row>
    <row r="2600" s="2" customFormat="1">
      <c r="A2600" s="39"/>
      <c r="B2600" s="40"/>
      <c r="C2600" s="41"/>
      <c r="D2600" s="240" t="s">
        <v>173</v>
      </c>
      <c r="E2600" s="41"/>
      <c r="F2600" s="241" t="s">
        <v>1357</v>
      </c>
      <c r="G2600" s="41"/>
      <c r="H2600" s="41"/>
      <c r="I2600" s="147"/>
      <c r="J2600" s="41"/>
      <c r="K2600" s="41"/>
      <c r="L2600" s="45"/>
      <c r="M2600" s="242"/>
      <c r="N2600" s="243"/>
      <c r="O2600" s="85"/>
      <c r="P2600" s="85"/>
      <c r="Q2600" s="85"/>
      <c r="R2600" s="85"/>
      <c r="S2600" s="85"/>
      <c r="T2600" s="86"/>
      <c r="U2600" s="39"/>
      <c r="V2600" s="39"/>
      <c r="W2600" s="39"/>
      <c r="X2600" s="39"/>
      <c r="Y2600" s="39"/>
      <c r="Z2600" s="39"/>
      <c r="AA2600" s="39"/>
      <c r="AB2600" s="39"/>
      <c r="AC2600" s="39"/>
      <c r="AD2600" s="39"/>
      <c r="AE2600" s="39"/>
      <c r="AT2600" s="18" t="s">
        <v>173</v>
      </c>
      <c r="AU2600" s="18" t="s">
        <v>82</v>
      </c>
    </row>
    <row r="2601" s="2" customFormat="1">
      <c r="A2601" s="39"/>
      <c r="B2601" s="40"/>
      <c r="C2601" s="41"/>
      <c r="D2601" s="240" t="s">
        <v>191</v>
      </c>
      <c r="E2601" s="41"/>
      <c r="F2601" s="275" t="s">
        <v>1358</v>
      </c>
      <c r="G2601" s="41"/>
      <c r="H2601" s="41"/>
      <c r="I2601" s="147"/>
      <c r="J2601" s="41"/>
      <c r="K2601" s="41"/>
      <c r="L2601" s="45"/>
      <c r="M2601" s="242"/>
      <c r="N2601" s="243"/>
      <c r="O2601" s="85"/>
      <c r="P2601" s="85"/>
      <c r="Q2601" s="85"/>
      <c r="R2601" s="85"/>
      <c r="S2601" s="85"/>
      <c r="T2601" s="86"/>
      <c r="U2601" s="39"/>
      <c r="V2601" s="39"/>
      <c r="W2601" s="39"/>
      <c r="X2601" s="39"/>
      <c r="Y2601" s="39"/>
      <c r="Z2601" s="39"/>
      <c r="AA2601" s="39"/>
      <c r="AB2601" s="39"/>
      <c r="AC2601" s="39"/>
      <c r="AD2601" s="39"/>
      <c r="AE2601" s="39"/>
      <c r="AT2601" s="18" t="s">
        <v>191</v>
      </c>
      <c r="AU2601" s="18" t="s">
        <v>82</v>
      </c>
    </row>
    <row r="2602" s="2" customFormat="1" ht="21.75" customHeight="1">
      <c r="A2602" s="39"/>
      <c r="B2602" s="40"/>
      <c r="C2602" s="227" t="s">
        <v>2548</v>
      </c>
      <c r="D2602" s="227" t="s">
        <v>166</v>
      </c>
      <c r="E2602" s="228" t="s">
        <v>1360</v>
      </c>
      <c r="F2602" s="229" t="s">
        <v>1361</v>
      </c>
      <c r="G2602" s="230" t="s">
        <v>181</v>
      </c>
      <c r="H2602" s="231">
        <v>7.0949999999999998</v>
      </c>
      <c r="I2602" s="232"/>
      <c r="J2602" s="233">
        <f>ROUND(I2602*H2602,2)</f>
        <v>0</v>
      </c>
      <c r="K2602" s="229" t="s">
        <v>170</v>
      </c>
      <c r="L2602" s="45"/>
      <c r="M2602" s="234" t="s">
        <v>21</v>
      </c>
      <c r="N2602" s="235" t="s">
        <v>44</v>
      </c>
      <c r="O2602" s="85"/>
      <c r="P2602" s="236">
        <f>O2602*H2602</f>
        <v>0</v>
      </c>
      <c r="Q2602" s="236">
        <v>0</v>
      </c>
      <c r="R2602" s="236">
        <f>Q2602*H2602</f>
        <v>0</v>
      </c>
      <c r="S2602" s="236">
        <v>0</v>
      </c>
      <c r="T2602" s="237">
        <f>S2602*H2602</f>
        <v>0</v>
      </c>
      <c r="U2602" s="39"/>
      <c r="V2602" s="39"/>
      <c r="W2602" s="39"/>
      <c r="X2602" s="39"/>
      <c r="Y2602" s="39"/>
      <c r="Z2602" s="39"/>
      <c r="AA2602" s="39"/>
      <c r="AB2602" s="39"/>
      <c r="AC2602" s="39"/>
      <c r="AD2602" s="39"/>
      <c r="AE2602" s="39"/>
      <c r="AR2602" s="238" t="s">
        <v>277</v>
      </c>
      <c r="AT2602" s="238" t="s">
        <v>166</v>
      </c>
      <c r="AU2602" s="238" t="s">
        <v>82</v>
      </c>
      <c r="AY2602" s="18" t="s">
        <v>164</v>
      </c>
      <c r="BE2602" s="239">
        <f>IF(N2602="základní",J2602,0)</f>
        <v>0</v>
      </c>
      <c r="BF2602" s="239">
        <f>IF(N2602="snížená",J2602,0)</f>
        <v>0</v>
      </c>
      <c r="BG2602" s="239">
        <f>IF(N2602="zákl. přenesená",J2602,0)</f>
        <v>0</v>
      </c>
      <c r="BH2602" s="239">
        <f>IF(N2602="sníž. přenesená",J2602,0)</f>
        <v>0</v>
      </c>
      <c r="BI2602" s="239">
        <f>IF(N2602="nulová",J2602,0)</f>
        <v>0</v>
      </c>
      <c r="BJ2602" s="18" t="s">
        <v>80</v>
      </c>
      <c r="BK2602" s="239">
        <f>ROUND(I2602*H2602,2)</f>
        <v>0</v>
      </c>
      <c r="BL2602" s="18" t="s">
        <v>277</v>
      </c>
      <c r="BM2602" s="238" t="s">
        <v>2549</v>
      </c>
    </row>
    <row r="2603" s="2" customFormat="1">
      <c r="A2603" s="39"/>
      <c r="B2603" s="40"/>
      <c r="C2603" s="41"/>
      <c r="D2603" s="240" t="s">
        <v>173</v>
      </c>
      <c r="E2603" s="41"/>
      <c r="F2603" s="241" t="s">
        <v>1361</v>
      </c>
      <c r="G2603" s="41"/>
      <c r="H2603" s="41"/>
      <c r="I2603" s="147"/>
      <c r="J2603" s="41"/>
      <c r="K2603" s="41"/>
      <c r="L2603" s="45"/>
      <c r="M2603" s="242"/>
      <c r="N2603" s="243"/>
      <c r="O2603" s="85"/>
      <c r="P2603" s="85"/>
      <c r="Q2603" s="85"/>
      <c r="R2603" s="85"/>
      <c r="S2603" s="85"/>
      <c r="T2603" s="86"/>
      <c r="U2603" s="39"/>
      <c r="V2603" s="39"/>
      <c r="W2603" s="39"/>
      <c r="X2603" s="39"/>
      <c r="Y2603" s="39"/>
      <c r="Z2603" s="39"/>
      <c r="AA2603" s="39"/>
      <c r="AB2603" s="39"/>
      <c r="AC2603" s="39"/>
      <c r="AD2603" s="39"/>
      <c r="AE2603" s="39"/>
      <c r="AT2603" s="18" t="s">
        <v>173</v>
      </c>
      <c r="AU2603" s="18" t="s">
        <v>82</v>
      </c>
    </row>
    <row r="2604" s="2" customFormat="1">
      <c r="A2604" s="39"/>
      <c r="B2604" s="40"/>
      <c r="C2604" s="41"/>
      <c r="D2604" s="240" t="s">
        <v>1094</v>
      </c>
      <c r="E2604" s="41"/>
      <c r="F2604" s="275" t="s">
        <v>1363</v>
      </c>
      <c r="G2604" s="41"/>
      <c r="H2604" s="41"/>
      <c r="I2604" s="147"/>
      <c r="J2604" s="41"/>
      <c r="K2604" s="41"/>
      <c r="L2604" s="45"/>
      <c r="M2604" s="242"/>
      <c r="N2604" s="243"/>
      <c r="O2604" s="85"/>
      <c r="P2604" s="85"/>
      <c r="Q2604" s="85"/>
      <c r="R2604" s="85"/>
      <c r="S2604" s="85"/>
      <c r="T2604" s="86"/>
      <c r="U2604" s="39"/>
      <c r="V2604" s="39"/>
      <c r="W2604" s="39"/>
      <c r="X2604" s="39"/>
      <c r="Y2604" s="39"/>
      <c r="Z2604" s="39"/>
      <c r="AA2604" s="39"/>
      <c r="AB2604" s="39"/>
      <c r="AC2604" s="39"/>
      <c r="AD2604" s="39"/>
      <c r="AE2604" s="39"/>
      <c r="AT2604" s="18" t="s">
        <v>1094</v>
      </c>
      <c r="AU2604" s="18" t="s">
        <v>82</v>
      </c>
    </row>
    <row r="2605" s="14" customFormat="1">
      <c r="A2605" s="14"/>
      <c r="B2605" s="254"/>
      <c r="C2605" s="255"/>
      <c r="D2605" s="240" t="s">
        <v>174</v>
      </c>
      <c r="E2605" s="255"/>
      <c r="F2605" s="257" t="s">
        <v>2550</v>
      </c>
      <c r="G2605" s="255"/>
      <c r="H2605" s="258">
        <v>7.0949999999999998</v>
      </c>
      <c r="I2605" s="259"/>
      <c r="J2605" s="255"/>
      <c r="K2605" s="255"/>
      <c r="L2605" s="260"/>
      <c r="M2605" s="261"/>
      <c r="N2605" s="262"/>
      <c r="O2605" s="262"/>
      <c r="P2605" s="262"/>
      <c r="Q2605" s="262"/>
      <c r="R2605" s="262"/>
      <c r="S2605" s="262"/>
      <c r="T2605" s="263"/>
      <c r="U2605" s="14"/>
      <c r="V2605" s="14"/>
      <c r="W2605" s="14"/>
      <c r="X2605" s="14"/>
      <c r="Y2605" s="14"/>
      <c r="Z2605" s="14"/>
      <c r="AA2605" s="14"/>
      <c r="AB2605" s="14"/>
      <c r="AC2605" s="14"/>
      <c r="AD2605" s="14"/>
      <c r="AE2605" s="14"/>
      <c r="AT2605" s="264" t="s">
        <v>174</v>
      </c>
      <c r="AU2605" s="264" t="s">
        <v>82</v>
      </c>
      <c r="AV2605" s="14" t="s">
        <v>82</v>
      </c>
      <c r="AW2605" s="14" t="s">
        <v>4</v>
      </c>
      <c r="AX2605" s="14" t="s">
        <v>80</v>
      </c>
      <c r="AY2605" s="264" t="s">
        <v>164</v>
      </c>
    </row>
    <row r="2606" s="2" customFormat="1" ht="21.75" customHeight="1">
      <c r="A2606" s="39"/>
      <c r="B2606" s="40"/>
      <c r="C2606" s="227" t="s">
        <v>2551</v>
      </c>
      <c r="D2606" s="227" t="s">
        <v>166</v>
      </c>
      <c r="E2606" s="228" t="s">
        <v>2552</v>
      </c>
      <c r="F2606" s="229" t="s">
        <v>2553</v>
      </c>
      <c r="G2606" s="230" t="s">
        <v>181</v>
      </c>
      <c r="H2606" s="231">
        <v>0.64500000000000002</v>
      </c>
      <c r="I2606" s="232"/>
      <c r="J2606" s="233">
        <f>ROUND(I2606*H2606,2)</f>
        <v>0</v>
      </c>
      <c r="K2606" s="229" t="s">
        <v>170</v>
      </c>
      <c r="L2606" s="45"/>
      <c r="M2606" s="234" t="s">
        <v>21</v>
      </c>
      <c r="N2606" s="235" t="s">
        <v>44</v>
      </c>
      <c r="O2606" s="85"/>
      <c r="P2606" s="236">
        <f>O2606*H2606</f>
        <v>0</v>
      </c>
      <c r="Q2606" s="236">
        <v>0</v>
      </c>
      <c r="R2606" s="236">
        <f>Q2606*H2606</f>
        <v>0</v>
      </c>
      <c r="S2606" s="236">
        <v>0</v>
      </c>
      <c r="T2606" s="237">
        <f>S2606*H2606</f>
        <v>0</v>
      </c>
      <c r="U2606" s="39"/>
      <c r="V2606" s="39"/>
      <c r="W2606" s="39"/>
      <c r="X2606" s="39"/>
      <c r="Y2606" s="39"/>
      <c r="Z2606" s="39"/>
      <c r="AA2606" s="39"/>
      <c r="AB2606" s="39"/>
      <c r="AC2606" s="39"/>
      <c r="AD2606" s="39"/>
      <c r="AE2606" s="39"/>
      <c r="AR2606" s="238" t="s">
        <v>277</v>
      </c>
      <c r="AT2606" s="238" t="s">
        <v>166</v>
      </c>
      <c r="AU2606" s="238" t="s">
        <v>82</v>
      </c>
      <c r="AY2606" s="18" t="s">
        <v>164</v>
      </c>
      <c r="BE2606" s="239">
        <f>IF(N2606="základní",J2606,0)</f>
        <v>0</v>
      </c>
      <c r="BF2606" s="239">
        <f>IF(N2606="snížená",J2606,0)</f>
        <v>0</v>
      </c>
      <c r="BG2606" s="239">
        <f>IF(N2606="zákl. přenesená",J2606,0)</f>
        <v>0</v>
      </c>
      <c r="BH2606" s="239">
        <f>IF(N2606="sníž. přenesená",J2606,0)</f>
        <v>0</v>
      </c>
      <c r="BI2606" s="239">
        <f>IF(N2606="nulová",J2606,0)</f>
        <v>0</v>
      </c>
      <c r="BJ2606" s="18" t="s">
        <v>80</v>
      </c>
      <c r="BK2606" s="239">
        <f>ROUND(I2606*H2606,2)</f>
        <v>0</v>
      </c>
      <c r="BL2606" s="18" t="s">
        <v>277</v>
      </c>
      <c r="BM2606" s="238" t="s">
        <v>2554</v>
      </c>
    </row>
    <row r="2607" s="2" customFormat="1">
      <c r="A2607" s="39"/>
      <c r="B2607" s="40"/>
      <c r="C2607" s="41"/>
      <c r="D2607" s="240" t="s">
        <v>173</v>
      </c>
      <c r="E2607" s="41"/>
      <c r="F2607" s="241" t="s">
        <v>2553</v>
      </c>
      <c r="G2607" s="41"/>
      <c r="H2607" s="41"/>
      <c r="I2607" s="147"/>
      <c r="J2607" s="41"/>
      <c r="K2607" s="41"/>
      <c r="L2607" s="45"/>
      <c r="M2607" s="242"/>
      <c r="N2607" s="243"/>
      <c r="O2607" s="85"/>
      <c r="P2607" s="85"/>
      <c r="Q2607" s="85"/>
      <c r="R2607" s="85"/>
      <c r="S2607" s="85"/>
      <c r="T2607" s="86"/>
      <c r="U2607" s="39"/>
      <c r="V2607" s="39"/>
      <c r="W2607" s="39"/>
      <c r="X2607" s="39"/>
      <c r="Y2607" s="39"/>
      <c r="Z2607" s="39"/>
      <c r="AA2607" s="39"/>
      <c r="AB2607" s="39"/>
      <c r="AC2607" s="39"/>
      <c r="AD2607" s="39"/>
      <c r="AE2607" s="39"/>
      <c r="AT2607" s="18" t="s">
        <v>173</v>
      </c>
      <c r="AU2607" s="18" t="s">
        <v>82</v>
      </c>
    </row>
    <row r="2608" s="12" customFormat="1" ht="22.8" customHeight="1">
      <c r="A2608" s="12"/>
      <c r="B2608" s="211"/>
      <c r="C2608" s="212"/>
      <c r="D2608" s="213" t="s">
        <v>72</v>
      </c>
      <c r="E2608" s="225" t="s">
        <v>2555</v>
      </c>
      <c r="F2608" s="225" t="s">
        <v>2556</v>
      </c>
      <c r="G2608" s="212"/>
      <c r="H2608" s="212"/>
      <c r="I2608" s="215"/>
      <c r="J2608" s="226">
        <f>BK2608</f>
        <v>0</v>
      </c>
      <c r="K2608" s="212"/>
      <c r="L2608" s="217"/>
      <c r="M2608" s="218"/>
      <c r="N2608" s="219"/>
      <c r="O2608" s="219"/>
      <c r="P2608" s="220">
        <f>SUM(P2609:P2631)</f>
        <v>0</v>
      </c>
      <c r="Q2608" s="219"/>
      <c r="R2608" s="220">
        <f>SUM(R2609:R2631)</f>
        <v>0</v>
      </c>
      <c r="S2608" s="219"/>
      <c r="T2608" s="221">
        <f>SUM(T2609:T2631)</f>
        <v>0.050904000000000005</v>
      </c>
      <c r="U2608" s="12"/>
      <c r="V2608" s="12"/>
      <c r="W2608" s="12"/>
      <c r="X2608" s="12"/>
      <c r="Y2608" s="12"/>
      <c r="Z2608" s="12"/>
      <c r="AA2608" s="12"/>
      <c r="AB2608" s="12"/>
      <c r="AC2608" s="12"/>
      <c r="AD2608" s="12"/>
      <c r="AE2608" s="12"/>
      <c r="AR2608" s="222" t="s">
        <v>82</v>
      </c>
      <c r="AT2608" s="223" t="s">
        <v>72</v>
      </c>
      <c r="AU2608" s="223" t="s">
        <v>80</v>
      </c>
      <c r="AY2608" s="222" t="s">
        <v>164</v>
      </c>
      <c r="BK2608" s="224">
        <f>SUM(BK2609:BK2631)</f>
        <v>0</v>
      </c>
    </row>
    <row r="2609" s="2" customFormat="1" ht="16.5" customHeight="1">
      <c r="A2609" s="39"/>
      <c r="B2609" s="40"/>
      <c r="C2609" s="227" t="s">
        <v>2557</v>
      </c>
      <c r="D2609" s="227" t="s">
        <v>166</v>
      </c>
      <c r="E2609" s="228" t="s">
        <v>2558</v>
      </c>
      <c r="F2609" s="229" t="s">
        <v>2559</v>
      </c>
      <c r="G2609" s="230" t="s">
        <v>204</v>
      </c>
      <c r="H2609" s="231">
        <v>15.15</v>
      </c>
      <c r="I2609" s="232"/>
      <c r="J2609" s="233">
        <f>ROUND(I2609*H2609,2)</f>
        <v>0</v>
      </c>
      <c r="K2609" s="229" t="s">
        <v>170</v>
      </c>
      <c r="L2609" s="45"/>
      <c r="M2609" s="234" t="s">
        <v>21</v>
      </c>
      <c r="N2609" s="235" t="s">
        <v>44</v>
      </c>
      <c r="O2609" s="85"/>
      <c r="P2609" s="236">
        <f>O2609*H2609</f>
        <v>0</v>
      </c>
      <c r="Q2609" s="236">
        <v>0</v>
      </c>
      <c r="R2609" s="236">
        <f>Q2609*H2609</f>
        <v>0</v>
      </c>
      <c r="S2609" s="236">
        <v>0.0030000000000000001</v>
      </c>
      <c r="T2609" s="237">
        <f>S2609*H2609</f>
        <v>0.045450000000000004</v>
      </c>
      <c r="U2609" s="39"/>
      <c r="V2609" s="39"/>
      <c r="W2609" s="39"/>
      <c r="X2609" s="39"/>
      <c r="Y2609" s="39"/>
      <c r="Z2609" s="39"/>
      <c r="AA2609" s="39"/>
      <c r="AB2609" s="39"/>
      <c r="AC2609" s="39"/>
      <c r="AD2609" s="39"/>
      <c r="AE2609" s="39"/>
      <c r="AR2609" s="238" t="s">
        <v>277</v>
      </c>
      <c r="AT2609" s="238" t="s">
        <v>166</v>
      </c>
      <c r="AU2609" s="238" t="s">
        <v>82</v>
      </c>
      <c r="AY2609" s="18" t="s">
        <v>164</v>
      </c>
      <c r="BE2609" s="239">
        <f>IF(N2609="základní",J2609,0)</f>
        <v>0</v>
      </c>
      <c r="BF2609" s="239">
        <f>IF(N2609="snížená",J2609,0)</f>
        <v>0</v>
      </c>
      <c r="BG2609" s="239">
        <f>IF(N2609="zákl. přenesená",J2609,0)</f>
        <v>0</v>
      </c>
      <c r="BH2609" s="239">
        <f>IF(N2609="sníž. přenesená",J2609,0)</f>
        <v>0</v>
      </c>
      <c r="BI2609" s="239">
        <f>IF(N2609="nulová",J2609,0)</f>
        <v>0</v>
      </c>
      <c r="BJ2609" s="18" t="s">
        <v>80</v>
      </c>
      <c r="BK2609" s="239">
        <f>ROUND(I2609*H2609,2)</f>
        <v>0</v>
      </c>
      <c r="BL2609" s="18" t="s">
        <v>277</v>
      </c>
      <c r="BM2609" s="238" t="s">
        <v>2560</v>
      </c>
    </row>
    <row r="2610" s="2" customFormat="1">
      <c r="A2610" s="39"/>
      <c r="B2610" s="40"/>
      <c r="C2610" s="41"/>
      <c r="D2610" s="240" t="s">
        <v>173</v>
      </c>
      <c r="E2610" s="41"/>
      <c r="F2610" s="241" t="s">
        <v>2559</v>
      </c>
      <c r="G2610" s="41"/>
      <c r="H2610" s="41"/>
      <c r="I2610" s="147"/>
      <c r="J2610" s="41"/>
      <c r="K2610" s="41"/>
      <c r="L2610" s="45"/>
      <c r="M2610" s="242"/>
      <c r="N2610" s="243"/>
      <c r="O2610" s="85"/>
      <c r="P2610" s="85"/>
      <c r="Q2610" s="85"/>
      <c r="R2610" s="85"/>
      <c r="S2610" s="85"/>
      <c r="T2610" s="86"/>
      <c r="U2610" s="39"/>
      <c r="V2610" s="39"/>
      <c r="W2610" s="39"/>
      <c r="X2610" s="39"/>
      <c r="Y2610" s="39"/>
      <c r="Z2610" s="39"/>
      <c r="AA2610" s="39"/>
      <c r="AB2610" s="39"/>
      <c r="AC2610" s="39"/>
      <c r="AD2610" s="39"/>
      <c r="AE2610" s="39"/>
      <c r="AT2610" s="18" t="s">
        <v>173</v>
      </c>
      <c r="AU2610" s="18" t="s">
        <v>82</v>
      </c>
    </row>
    <row r="2611" s="13" customFormat="1">
      <c r="A2611" s="13"/>
      <c r="B2611" s="244"/>
      <c r="C2611" s="245"/>
      <c r="D2611" s="240" t="s">
        <v>174</v>
      </c>
      <c r="E2611" s="246" t="s">
        <v>21</v>
      </c>
      <c r="F2611" s="247" t="s">
        <v>2561</v>
      </c>
      <c r="G2611" s="245"/>
      <c r="H2611" s="246" t="s">
        <v>21</v>
      </c>
      <c r="I2611" s="248"/>
      <c r="J2611" s="245"/>
      <c r="K2611" s="245"/>
      <c r="L2611" s="249"/>
      <c r="M2611" s="250"/>
      <c r="N2611" s="251"/>
      <c r="O2611" s="251"/>
      <c r="P2611" s="251"/>
      <c r="Q2611" s="251"/>
      <c r="R2611" s="251"/>
      <c r="S2611" s="251"/>
      <c r="T2611" s="252"/>
      <c r="U2611" s="13"/>
      <c r="V2611" s="13"/>
      <c r="W2611" s="13"/>
      <c r="X2611" s="13"/>
      <c r="Y2611" s="13"/>
      <c r="Z2611" s="13"/>
      <c r="AA2611" s="13"/>
      <c r="AB2611" s="13"/>
      <c r="AC2611" s="13"/>
      <c r="AD2611" s="13"/>
      <c r="AE2611" s="13"/>
      <c r="AT2611" s="253" t="s">
        <v>174</v>
      </c>
      <c r="AU2611" s="253" t="s">
        <v>82</v>
      </c>
      <c r="AV2611" s="13" t="s">
        <v>80</v>
      </c>
      <c r="AW2611" s="13" t="s">
        <v>34</v>
      </c>
      <c r="AX2611" s="13" t="s">
        <v>73</v>
      </c>
      <c r="AY2611" s="253" t="s">
        <v>164</v>
      </c>
    </row>
    <row r="2612" s="13" customFormat="1">
      <c r="A2612" s="13"/>
      <c r="B2612" s="244"/>
      <c r="C2612" s="245"/>
      <c r="D2612" s="240" t="s">
        <v>174</v>
      </c>
      <c r="E2612" s="246" t="s">
        <v>21</v>
      </c>
      <c r="F2612" s="247" t="s">
        <v>2562</v>
      </c>
      <c r="G2612" s="245"/>
      <c r="H2612" s="246" t="s">
        <v>21</v>
      </c>
      <c r="I2612" s="248"/>
      <c r="J2612" s="245"/>
      <c r="K2612" s="245"/>
      <c r="L2612" s="249"/>
      <c r="M2612" s="250"/>
      <c r="N2612" s="251"/>
      <c r="O2612" s="251"/>
      <c r="P2612" s="251"/>
      <c r="Q2612" s="251"/>
      <c r="R2612" s="251"/>
      <c r="S2612" s="251"/>
      <c r="T2612" s="252"/>
      <c r="U2612" s="13"/>
      <c r="V2612" s="13"/>
      <c r="W2612" s="13"/>
      <c r="X2612" s="13"/>
      <c r="Y2612" s="13"/>
      <c r="Z2612" s="13"/>
      <c r="AA2612" s="13"/>
      <c r="AB2612" s="13"/>
      <c r="AC2612" s="13"/>
      <c r="AD2612" s="13"/>
      <c r="AE2612" s="13"/>
      <c r="AT2612" s="253" t="s">
        <v>174</v>
      </c>
      <c r="AU2612" s="253" t="s">
        <v>82</v>
      </c>
      <c r="AV2612" s="13" t="s">
        <v>80</v>
      </c>
      <c r="AW2612" s="13" t="s">
        <v>34</v>
      </c>
      <c r="AX2612" s="13" t="s">
        <v>73</v>
      </c>
      <c r="AY2612" s="253" t="s">
        <v>164</v>
      </c>
    </row>
    <row r="2613" s="13" customFormat="1">
      <c r="A2613" s="13"/>
      <c r="B2613" s="244"/>
      <c r="C2613" s="245"/>
      <c r="D2613" s="240" t="s">
        <v>174</v>
      </c>
      <c r="E2613" s="246" t="s">
        <v>21</v>
      </c>
      <c r="F2613" s="247" t="s">
        <v>1647</v>
      </c>
      <c r="G2613" s="245"/>
      <c r="H2613" s="246" t="s">
        <v>21</v>
      </c>
      <c r="I2613" s="248"/>
      <c r="J2613" s="245"/>
      <c r="K2613" s="245"/>
      <c r="L2613" s="249"/>
      <c r="M2613" s="250"/>
      <c r="N2613" s="251"/>
      <c r="O2613" s="251"/>
      <c r="P2613" s="251"/>
      <c r="Q2613" s="251"/>
      <c r="R2613" s="251"/>
      <c r="S2613" s="251"/>
      <c r="T2613" s="252"/>
      <c r="U2613" s="13"/>
      <c r="V2613" s="13"/>
      <c r="W2613" s="13"/>
      <c r="X2613" s="13"/>
      <c r="Y2613" s="13"/>
      <c r="Z2613" s="13"/>
      <c r="AA2613" s="13"/>
      <c r="AB2613" s="13"/>
      <c r="AC2613" s="13"/>
      <c r="AD2613" s="13"/>
      <c r="AE2613" s="13"/>
      <c r="AT2613" s="253" t="s">
        <v>174</v>
      </c>
      <c r="AU2613" s="253" t="s">
        <v>82</v>
      </c>
      <c r="AV2613" s="13" t="s">
        <v>80</v>
      </c>
      <c r="AW2613" s="13" t="s">
        <v>34</v>
      </c>
      <c r="AX2613" s="13" t="s">
        <v>73</v>
      </c>
      <c r="AY2613" s="253" t="s">
        <v>164</v>
      </c>
    </row>
    <row r="2614" s="14" customFormat="1">
      <c r="A2614" s="14"/>
      <c r="B2614" s="254"/>
      <c r="C2614" s="255"/>
      <c r="D2614" s="240" t="s">
        <v>174</v>
      </c>
      <c r="E2614" s="256" t="s">
        <v>21</v>
      </c>
      <c r="F2614" s="257" t="s">
        <v>1648</v>
      </c>
      <c r="G2614" s="255"/>
      <c r="H2614" s="258">
        <v>15.15</v>
      </c>
      <c r="I2614" s="259"/>
      <c r="J2614" s="255"/>
      <c r="K2614" s="255"/>
      <c r="L2614" s="260"/>
      <c r="M2614" s="261"/>
      <c r="N2614" s="262"/>
      <c r="O2614" s="262"/>
      <c r="P2614" s="262"/>
      <c r="Q2614" s="262"/>
      <c r="R2614" s="262"/>
      <c r="S2614" s="262"/>
      <c r="T2614" s="263"/>
      <c r="U2614" s="14"/>
      <c r="V2614" s="14"/>
      <c r="W2614" s="14"/>
      <c r="X2614" s="14"/>
      <c r="Y2614" s="14"/>
      <c r="Z2614" s="14"/>
      <c r="AA2614" s="14"/>
      <c r="AB2614" s="14"/>
      <c r="AC2614" s="14"/>
      <c r="AD2614" s="14"/>
      <c r="AE2614" s="14"/>
      <c r="AT2614" s="264" t="s">
        <v>174</v>
      </c>
      <c r="AU2614" s="264" t="s">
        <v>82</v>
      </c>
      <c r="AV2614" s="14" t="s">
        <v>82</v>
      </c>
      <c r="AW2614" s="14" t="s">
        <v>34</v>
      </c>
      <c r="AX2614" s="14" t="s">
        <v>73</v>
      </c>
      <c r="AY2614" s="264" t="s">
        <v>164</v>
      </c>
    </row>
    <row r="2615" s="15" customFormat="1">
      <c r="A2615" s="15"/>
      <c r="B2615" s="276"/>
      <c r="C2615" s="277"/>
      <c r="D2615" s="240" t="s">
        <v>174</v>
      </c>
      <c r="E2615" s="278" t="s">
        <v>21</v>
      </c>
      <c r="F2615" s="279" t="s">
        <v>225</v>
      </c>
      <c r="G2615" s="277"/>
      <c r="H2615" s="280">
        <v>15.15</v>
      </c>
      <c r="I2615" s="281"/>
      <c r="J2615" s="277"/>
      <c r="K2615" s="277"/>
      <c r="L2615" s="282"/>
      <c r="M2615" s="283"/>
      <c r="N2615" s="284"/>
      <c r="O2615" s="284"/>
      <c r="P2615" s="284"/>
      <c r="Q2615" s="284"/>
      <c r="R2615" s="284"/>
      <c r="S2615" s="284"/>
      <c r="T2615" s="285"/>
      <c r="U2615" s="15"/>
      <c r="V2615" s="15"/>
      <c r="W2615" s="15"/>
      <c r="X2615" s="15"/>
      <c r="Y2615" s="15"/>
      <c r="Z2615" s="15"/>
      <c r="AA2615" s="15"/>
      <c r="AB2615" s="15"/>
      <c r="AC2615" s="15"/>
      <c r="AD2615" s="15"/>
      <c r="AE2615" s="15"/>
      <c r="AT2615" s="286" t="s">
        <v>174</v>
      </c>
      <c r="AU2615" s="286" t="s">
        <v>82</v>
      </c>
      <c r="AV2615" s="15" t="s">
        <v>171</v>
      </c>
      <c r="AW2615" s="15" t="s">
        <v>34</v>
      </c>
      <c r="AX2615" s="15" t="s">
        <v>80</v>
      </c>
      <c r="AY2615" s="286" t="s">
        <v>164</v>
      </c>
    </row>
    <row r="2616" s="2" customFormat="1" ht="16.5" customHeight="1">
      <c r="A2616" s="39"/>
      <c r="B2616" s="40"/>
      <c r="C2616" s="227" t="s">
        <v>2563</v>
      </c>
      <c r="D2616" s="227" t="s">
        <v>166</v>
      </c>
      <c r="E2616" s="228" t="s">
        <v>2564</v>
      </c>
      <c r="F2616" s="229" t="s">
        <v>2565</v>
      </c>
      <c r="G2616" s="230" t="s">
        <v>253</v>
      </c>
      <c r="H2616" s="231">
        <v>18.18</v>
      </c>
      <c r="I2616" s="232"/>
      <c r="J2616" s="233">
        <f>ROUND(I2616*H2616,2)</f>
        <v>0</v>
      </c>
      <c r="K2616" s="229" t="s">
        <v>170</v>
      </c>
      <c r="L2616" s="45"/>
      <c r="M2616" s="234" t="s">
        <v>21</v>
      </c>
      <c r="N2616" s="235" t="s">
        <v>44</v>
      </c>
      <c r="O2616" s="85"/>
      <c r="P2616" s="236">
        <f>O2616*H2616</f>
        <v>0</v>
      </c>
      <c r="Q2616" s="236">
        <v>0</v>
      </c>
      <c r="R2616" s="236">
        <f>Q2616*H2616</f>
        <v>0</v>
      </c>
      <c r="S2616" s="236">
        <v>0.00029999999999999997</v>
      </c>
      <c r="T2616" s="237">
        <f>S2616*H2616</f>
        <v>0.0054539999999999996</v>
      </c>
      <c r="U2616" s="39"/>
      <c r="V2616" s="39"/>
      <c r="W2616" s="39"/>
      <c r="X2616" s="39"/>
      <c r="Y2616" s="39"/>
      <c r="Z2616" s="39"/>
      <c r="AA2616" s="39"/>
      <c r="AB2616" s="39"/>
      <c r="AC2616" s="39"/>
      <c r="AD2616" s="39"/>
      <c r="AE2616" s="39"/>
      <c r="AR2616" s="238" t="s">
        <v>277</v>
      </c>
      <c r="AT2616" s="238" t="s">
        <v>166</v>
      </c>
      <c r="AU2616" s="238" t="s">
        <v>82</v>
      </c>
      <c r="AY2616" s="18" t="s">
        <v>164</v>
      </c>
      <c r="BE2616" s="239">
        <f>IF(N2616="základní",J2616,0)</f>
        <v>0</v>
      </c>
      <c r="BF2616" s="239">
        <f>IF(N2616="snížená",J2616,0)</f>
        <v>0</v>
      </c>
      <c r="BG2616" s="239">
        <f>IF(N2616="zákl. přenesená",J2616,0)</f>
        <v>0</v>
      </c>
      <c r="BH2616" s="239">
        <f>IF(N2616="sníž. přenesená",J2616,0)</f>
        <v>0</v>
      </c>
      <c r="BI2616" s="239">
        <f>IF(N2616="nulová",J2616,0)</f>
        <v>0</v>
      </c>
      <c r="BJ2616" s="18" t="s">
        <v>80</v>
      </c>
      <c r="BK2616" s="239">
        <f>ROUND(I2616*H2616,2)</f>
        <v>0</v>
      </c>
      <c r="BL2616" s="18" t="s">
        <v>277</v>
      </c>
      <c r="BM2616" s="238" t="s">
        <v>2566</v>
      </c>
    </row>
    <row r="2617" s="2" customFormat="1">
      <c r="A2617" s="39"/>
      <c r="B2617" s="40"/>
      <c r="C2617" s="41"/>
      <c r="D2617" s="240" t="s">
        <v>173</v>
      </c>
      <c r="E2617" s="41"/>
      <c r="F2617" s="241" t="s">
        <v>2565</v>
      </c>
      <c r="G2617" s="41"/>
      <c r="H2617" s="41"/>
      <c r="I2617" s="147"/>
      <c r="J2617" s="41"/>
      <c r="K2617" s="41"/>
      <c r="L2617" s="45"/>
      <c r="M2617" s="242"/>
      <c r="N2617" s="243"/>
      <c r="O2617" s="85"/>
      <c r="P2617" s="85"/>
      <c r="Q2617" s="85"/>
      <c r="R2617" s="85"/>
      <c r="S2617" s="85"/>
      <c r="T2617" s="86"/>
      <c r="U2617" s="39"/>
      <c r="V2617" s="39"/>
      <c r="W2617" s="39"/>
      <c r="X2617" s="39"/>
      <c r="Y2617" s="39"/>
      <c r="Z2617" s="39"/>
      <c r="AA2617" s="39"/>
      <c r="AB2617" s="39"/>
      <c r="AC2617" s="39"/>
      <c r="AD2617" s="39"/>
      <c r="AE2617" s="39"/>
      <c r="AT2617" s="18" t="s">
        <v>173</v>
      </c>
      <c r="AU2617" s="18" t="s">
        <v>82</v>
      </c>
    </row>
    <row r="2618" s="14" customFormat="1">
      <c r="A2618" s="14"/>
      <c r="B2618" s="254"/>
      <c r="C2618" s="255"/>
      <c r="D2618" s="240" t="s">
        <v>174</v>
      </c>
      <c r="E2618" s="256" t="s">
        <v>21</v>
      </c>
      <c r="F2618" s="257" t="s">
        <v>2567</v>
      </c>
      <c r="G2618" s="255"/>
      <c r="H2618" s="258">
        <v>18.18</v>
      </c>
      <c r="I2618" s="259"/>
      <c r="J2618" s="255"/>
      <c r="K2618" s="255"/>
      <c r="L2618" s="260"/>
      <c r="M2618" s="261"/>
      <c r="N2618" s="262"/>
      <c r="O2618" s="262"/>
      <c r="P2618" s="262"/>
      <c r="Q2618" s="262"/>
      <c r="R2618" s="262"/>
      <c r="S2618" s="262"/>
      <c r="T2618" s="263"/>
      <c r="U2618" s="14"/>
      <c r="V2618" s="14"/>
      <c r="W2618" s="14"/>
      <c r="X2618" s="14"/>
      <c r="Y2618" s="14"/>
      <c r="Z2618" s="14"/>
      <c r="AA2618" s="14"/>
      <c r="AB2618" s="14"/>
      <c r="AC2618" s="14"/>
      <c r="AD2618" s="14"/>
      <c r="AE2618" s="14"/>
      <c r="AT2618" s="264" t="s">
        <v>174</v>
      </c>
      <c r="AU2618" s="264" t="s">
        <v>82</v>
      </c>
      <c r="AV2618" s="14" t="s">
        <v>82</v>
      </c>
      <c r="AW2618" s="14" t="s">
        <v>34</v>
      </c>
      <c r="AX2618" s="14" t="s">
        <v>80</v>
      </c>
      <c r="AY2618" s="264" t="s">
        <v>164</v>
      </c>
    </row>
    <row r="2619" s="2" customFormat="1" ht="16.5" customHeight="1">
      <c r="A2619" s="39"/>
      <c r="B2619" s="40"/>
      <c r="C2619" s="227" t="s">
        <v>2568</v>
      </c>
      <c r="D2619" s="227" t="s">
        <v>166</v>
      </c>
      <c r="E2619" s="228" t="s">
        <v>1348</v>
      </c>
      <c r="F2619" s="229" t="s">
        <v>1349</v>
      </c>
      <c r="G2619" s="230" t="s">
        <v>181</v>
      </c>
      <c r="H2619" s="231">
        <v>0.050999999999999997</v>
      </c>
      <c r="I2619" s="232"/>
      <c r="J2619" s="233">
        <f>ROUND(I2619*H2619,2)</f>
        <v>0</v>
      </c>
      <c r="K2619" s="229" t="s">
        <v>170</v>
      </c>
      <c r="L2619" s="45"/>
      <c r="M2619" s="234" t="s">
        <v>21</v>
      </c>
      <c r="N2619" s="235" t="s">
        <v>44</v>
      </c>
      <c r="O2619" s="85"/>
      <c r="P2619" s="236">
        <f>O2619*H2619</f>
        <v>0</v>
      </c>
      <c r="Q2619" s="236">
        <v>0</v>
      </c>
      <c r="R2619" s="236">
        <f>Q2619*H2619</f>
        <v>0</v>
      </c>
      <c r="S2619" s="236">
        <v>0</v>
      </c>
      <c r="T2619" s="237">
        <f>S2619*H2619</f>
        <v>0</v>
      </c>
      <c r="U2619" s="39"/>
      <c r="V2619" s="39"/>
      <c r="W2619" s="39"/>
      <c r="X2619" s="39"/>
      <c r="Y2619" s="39"/>
      <c r="Z2619" s="39"/>
      <c r="AA2619" s="39"/>
      <c r="AB2619" s="39"/>
      <c r="AC2619" s="39"/>
      <c r="AD2619" s="39"/>
      <c r="AE2619" s="39"/>
      <c r="AR2619" s="238" t="s">
        <v>277</v>
      </c>
      <c r="AT2619" s="238" t="s">
        <v>166</v>
      </c>
      <c r="AU2619" s="238" t="s">
        <v>82</v>
      </c>
      <c r="AY2619" s="18" t="s">
        <v>164</v>
      </c>
      <c r="BE2619" s="239">
        <f>IF(N2619="základní",J2619,0)</f>
        <v>0</v>
      </c>
      <c r="BF2619" s="239">
        <f>IF(N2619="snížená",J2619,0)</f>
        <v>0</v>
      </c>
      <c r="BG2619" s="239">
        <f>IF(N2619="zákl. přenesená",J2619,0)</f>
        <v>0</v>
      </c>
      <c r="BH2619" s="239">
        <f>IF(N2619="sníž. přenesená",J2619,0)</f>
        <v>0</v>
      </c>
      <c r="BI2619" s="239">
        <f>IF(N2619="nulová",J2619,0)</f>
        <v>0</v>
      </c>
      <c r="BJ2619" s="18" t="s">
        <v>80</v>
      </c>
      <c r="BK2619" s="239">
        <f>ROUND(I2619*H2619,2)</f>
        <v>0</v>
      </c>
      <c r="BL2619" s="18" t="s">
        <v>277</v>
      </c>
      <c r="BM2619" s="238" t="s">
        <v>2569</v>
      </c>
    </row>
    <row r="2620" s="2" customFormat="1">
      <c r="A2620" s="39"/>
      <c r="B2620" s="40"/>
      <c r="C2620" s="41"/>
      <c r="D2620" s="240" t="s">
        <v>173</v>
      </c>
      <c r="E2620" s="41"/>
      <c r="F2620" s="241" t="s">
        <v>1351</v>
      </c>
      <c r="G2620" s="41"/>
      <c r="H2620" s="41"/>
      <c r="I2620" s="147"/>
      <c r="J2620" s="41"/>
      <c r="K2620" s="41"/>
      <c r="L2620" s="45"/>
      <c r="M2620" s="242"/>
      <c r="N2620" s="243"/>
      <c r="O2620" s="85"/>
      <c r="P2620" s="85"/>
      <c r="Q2620" s="85"/>
      <c r="R2620" s="85"/>
      <c r="S2620" s="85"/>
      <c r="T2620" s="86"/>
      <c r="U2620" s="39"/>
      <c r="V2620" s="39"/>
      <c r="W2620" s="39"/>
      <c r="X2620" s="39"/>
      <c r="Y2620" s="39"/>
      <c r="Z2620" s="39"/>
      <c r="AA2620" s="39"/>
      <c r="AB2620" s="39"/>
      <c r="AC2620" s="39"/>
      <c r="AD2620" s="39"/>
      <c r="AE2620" s="39"/>
      <c r="AT2620" s="18" t="s">
        <v>173</v>
      </c>
      <c r="AU2620" s="18" t="s">
        <v>82</v>
      </c>
    </row>
    <row r="2621" s="2" customFormat="1">
      <c r="A2621" s="39"/>
      <c r="B2621" s="40"/>
      <c r="C2621" s="41"/>
      <c r="D2621" s="240" t="s">
        <v>191</v>
      </c>
      <c r="E2621" s="41"/>
      <c r="F2621" s="275" t="s">
        <v>1352</v>
      </c>
      <c r="G2621" s="41"/>
      <c r="H2621" s="41"/>
      <c r="I2621" s="147"/>
      <c r="J2621" s="41"/>
      <c r="K2621" s="41"/>
      <c r="L2621" s="45"/>
      <c r="M2621" s="242"/>
      <c r="N2621" s="243"/>
      <c r="O2621" s="85"/>
      <c r="P2621" s="85"/>
      <c r="Q2621" s="85"/>
      <c r="R2621" s="85"/>
      <c r="S2621" s="85"/>
      <c r="T2621" s="86"/>
      <c r="U2621" s="39"/>
      <c r="V2621" s="39"/>
      <c r="W2621" s="39"/>
      <c r="X2621" s="39"/>
      <c r="Y2621" s="39"/>
      <c r="Z2621" s="39"/>
      <c r="AA2621" s="39"/>
      <c r="AB2621" s="39"/>
      <c r="AC2621" s="39"/>
      <c r="AD2621" s="39"/>
      <c r="AE2621" s="39"/>
      <c r="AT2621" s="18" t="s">
        <v>191</v>
      </c>
      <c r="AU2621" s="18" t="s">
        <v>82</v>
      </c>
    </row>
    <row r="2622" s="2" customFormat="1" ht="16.5" customHeight="1">
      <c r="A2622" s="39"/>
      <c r="B2622" s="40"/>
      <c r="C2622" s="227" t="s">
        <v>2570</v>
      </c>
      <c r="D2622" s="227" t="s">
        <v>166</v>
      </c>
      <c r="E2622" s="228" t="s">
        <v>1354</v>
      </c>
      <c r="F2622" s="229" t="s">
        <v>1355</v>
      </c>
      <c r="G2622" s="230" t="s">
        <v>181</v>
      </c>
      <c r="H2622" s="231">
        <v>0.050999999999999997</v>
      </c>
      <c r="I2622" s="232"/>
      <c r="J2622" s="233">
        <f>ROUND(I2622*H2622,2)</f>
        <v>0</v>
      </c>
      <c r="K2622" s="229" t="s">
        <v>170</v>
      </c>
      <c r="L2622" s="45"/>
      <c r="M2622" s="234" t="s">
        <v>21</v>
      </c>
      <c r="N2622" s="235" t="s">
        <v>44</v>
      </c>
      <c r="O2622" s="85"/>
      <c r="P2622" s="236">
        <f>O2622*H2622</f>
        <v>0</v>
      </c>
      <c r="Q2622" s="236">
        <v>0</v>
      </c>
      <c r="R2622" s="236">
        <f>Q2622*H2622</f>
        <v>0</v>
      </c>
      <c r="S2622" s="236">
        <v>0</v>
      </c>
      <c r="T2622" s="237">
        <f>S2622*H2622</f>
        <v>0</v>
      </c>
      <c r="U2622" s="39"/>
      <c r="V2622" s="39"/>
      <c r="W2622" s="39"/>
      <c r="X2622" s="39"/>
      <c r="Y2622" s="39"/>
      <c r="Z2622" s="39"/>
      <c r="AA2622" s="39"/>
      <c r="AB2622" s="39"/>
      <c r="AC2622" s="39"/>
      <c r="AD2622" s="39"/>
      <c r="AE2622" s="39"/>
      <c r="AR2622" s="238" t="s">
        <v>277</v>
      </c>
      <c r="AT2622" s="238" t="s">
        <v>166</v>
      </c>
      <c r="AU2622" s="238" t="s">
        <v>82</v>
      </c>
      <c r="AY2622" s="18" t="s">
        <v>164</v>
      </c>
      <c r="BE2622" s="239">
        <f>IF(N2622="základní",J2622,0)</f>
        <v>0</v>
      </c>
      <c r="BF2622" s="239">
        <f>IF(N2622="snížená",J2622,0)</f>
        <v>0</v>
      </c>
      <c r="BG2622" s="239">
        <f>IF(N2622="zákl. přenesená",J2622,0)</f>
        <v>0</v>
      </c>
      <c r="BH2622" s="239">
        <f>IF(N2622="sníž. přenesená",J2622,0)</f>
        <v>0</v>
      </c>
      <c r="BI2622" s="239">
        <f>IF(N2622="nulová",J2622,0)</f>
        <v>0</v>
      </c>
      <c r="BJ2622" s="18" t="s">
        <v>80</v>
      </c>
      <c r="BK2622" s="239">
        <f>ROUND(I2622*H2622,2)</f>
        <v>0</v>
      </c>
      <c r="BL2622" s="18" t="s">
        <v>277</v>
      </c>
      <c r="BM2622" s="238" t="s">
        <v>2571</v>
      </c>
    </row>
    <row r="2623" s="2" customFormat="1">
      <c r="A2623" s="39"/>
      <c r="B2623" s="40"/>
      <c r="C2623" s="41"/>
      <c r="D2623" s="240" t="s">
        <v>173</v>
      </c>
      <c r="E2623" s="41"/>
      <c r="F2623" s="241" t="s">
        <v>1357</v>
      </c>
      <c r="G2623" s="41"/>
      <c r="H2623" s="41"/>
      <c r="I2623" s="147"/>
      <c r="J2623" s="41"/>
      <c r="K2623" s="41"/>
      <c r="L2623" s="45"/>
      <c r="M2623" s="242"/>
      <c r="N2623" s="243"/>
      <c r="O2623" s="85"/>
      <c r="P2623" s="85"/>
      <c r="Q2623" s="85"/>
      <c r="R2623" s="85"/>
      <c r="S2623" s="85"/>
      <c r="T2623" s="86"/>
      <c r="U2623" s="39"/>
      <c r="V2623" s="39"/>
      <c r="W2623" s="39"/>
      <c r="X2623" s="39"/>
      <c r="Y2623" s="39"/>
      <c r="Z2623" s="39"/>
      <c r="AA2623" s="39"/>
      <c r="AB2623" s="39"/>
      <c r="AC2623" s="39"/>
      <c r="AD2623" s="39"/>
      <c r="AE2623" s="39"/>
      <c r="AT2623" s="18" t="s">
        <v>173</v>
      </c>
      <c r="AU2623" s="18" t="s">
        <v>82</v>
      </c>
    </row>
    <row r="2624" s="2" customFormat="1">
      <c r="A2624" s="39"/>
      <c r="B2624" s="40"/>
      <c r="C2624" s="41"/>
      <c r="D2624" s="240" t="s">
        <v>191</v>
      </c>
      <c r="E2624" s="41"/>
      <c r="F2624" s="275" t="s">
        <v>1358</v>
      </c>
      <c r="G2624" s="41"/>
      <c r="H2624" s="41"/>
      <c r="I2624" s="147"/>
      <c r="J2624" s="41"/>
      <c r="K2624" s="41"/>
      <c r="L2624" s="45"/>
      <c r="M2624" s="242"/>
      <c r="N2624" s="243"/>
      <c r="O2624" s="85"/>
      <c r="P2624" s="85"/>
      <c r="Q2624" s="85"/>
      <c r="R2624" s="85"/>
      <c r="S2624" s="85"/>
      <c r="T2624" s="86"/>
      <c r="U2624" s="39"/>
      <c r="V2624" s="39"/>
      <c r="W2624" s="39"/>
      <c r="X2624" s="39"/>
      <c r="Y2624" s="39"/>
      <c r="Z2624" s="39"/>
      <c r="AA2624" s="39"/>
      <c r="AB2624" s="39"/>
      <c r="AC2624" s="39"/>
      <c r="AD2624" s="39"/>
      <c r="AE2624" s="39"/>
      <c r="AT2624" s="18" t="s">
        <v>191</v>
      </c>
      <c r="AU2624" s="18" t="s">
        <v>82</v>
      </c>
    </row>
    <row r="2625" s="2" customFormat="1" ht="21.75" customHeight="1">
      <c r="A2625" s="39"/>
      <c r="B2625" s="40"/>
      <c r="C2625" s="227" t="s">
        <v>2572</v>
      </c>
      <c r="D2625" s="227" t="s">
        <v>166</v>
      </c>
      <c r="E2625" s="228" t="s">
        <v>1360</v>
      </c>
      <c r="F2625" s="229" t="s">
        <v>1361</v>
      </c>
      <c r="G2625" s="230" t="s">
        <v>181</v>
      </c>
      <c r="H2625" s="231">
        <v>0.56100000000000005</v>
      </c>
      <c r="I2625" s="232"/>
      <c r="J2625" s="233">
        <f>ROUND(I2625*H2625,2)</f>
        <v>0</v>
      </c>
      <c r="K2625" s="229" t="s">
        <v>170</v>
      </c>
      <c r="L2625" s="45"/>
      <c r="M2625" s="234" t="s">
        <v>21</v>
      </c>
      <c r="N2625" s="235" t="s">
        <v>44</v>
      </c>
      <c r="O2625" s="85"/>
      <c r="P2625" s="236">
        <f>O2625*H2625</f>
        <v>0</v>
      </c>
      <c r="Q2625" s="236">
        <v>0</v>
      </c>
      <c r="R2625" s="236">
        <f>Q2625*H2625</f>
        <v>0</v>
      </c>
      <c r="S2625" s="236">
        <v>0</v>
      </c>
      <c r="T2625" s="237">
        <f>S2625*H2625</f>
        <v>0</v>
      </c>
      <c r="U2625" s="39"/>
      <c r="V2625" s="39"/>
      <c r="W2625" s="39"/>
      <c r="X2625" s="39"/>
      <c r="Y2625" s="39"/>
      <c r="Z2625" s="39"/>
      <c r="AA2625" s="39"/>
      <c r="AB2625" s="39"/>
      <c r="AC2625" s="39"/>
      <c r="AD2625" s="39"/>
      <c r="AE2625" s="39"/>
      <c r="AR2625" s="238" t="s">
        <v>277</v>
      </c>
      <c r="AT2625" s="238" t="s">
        <v>166</v>
      </c>
      <c r="AU2625" s="238" t="s">
        <v>82</v>
      </c>
      <c r="AY2625" s="18" t="s">
        <v>164</v>
      </c>
      <c r="BE2625" s="239">
        <f>IF(N2625="základní",J2625,0)</f>
        <v>0</v>
      </c>
      <c r="BF2625" s="239">
        <f>IF(N2625="snížená",J2625,0)</f>
        <v>0</v>
      </c>
      <c r="BG2625" s="239">
        <f>IF(N2625="zákl. přenesená",J2625,0)</f>
        <v>0</v>
      </c>
      <c r="BH2625" s="239">
        <f>IF(N2625="sníž. přenesená",J2625,0)</f>
        <v>0</v>
      </c>
      <c r="BI2625" s="239">
        <f>IF(N2625="nulová",J2625,0)</f>
        <v>0</v>
      </c>
      <c r="BJ2625" s="18" t="s">
        <v>80</v>
      </c>
      <c r="BK2625" s="239">
        <f>ROUND(I2625*H2625,2)</f>
        <v>0</v>
      </c>
      <c r="BL2625" s="18" t="s">
        <v>277</v>
      </c>
      <c r="BM2625" s="238" t="s">
        <v>2573</v>
      </c>
    </row>
    <row r="2626" s="2" customFormat="1">
      <c r="A2626" s="39"/>
      <c r="B2626" s="40"/>
      <c r="C2626" s="41"/>
      <c r="D2626" s="240" t="s">
        <v>173</v>
      </c>
      <c r="E2626" s="41"/>
      <c r="F2626" s="241" t="s">
        <v>1361</v>
      </c>
      <c r="G2626" s="41"/>
      <c r="H2626" s="41"/>
      <c r="I2626" s="147"/>
      <c r="J2626" s="41"/>
      <c r="K2626" s="41"/>
      <c r="L2626" s="45"/>
      <c r="M2626" s="242"/>
      <c r="N2626" s="243"/>
      <c r="O2626" s="85"/>
      <c r="P2626" s="85"/>
      <c r="Q2626" s="85"/>
      <c r="R2626" s="85"/>
      <c r="S2626" s="85"/>
      <c r="T2626" s="86"/>
      <c r="U2626" s="39"/>
      <c r="V2626" s="39"/>
      <c r="W2626" s="39"/>
      <c r="X2626" s="39"/>
      <c r="Y2626" s="39"/>
      <c r="Z2626" s="39"/>
      <c r="AA2626" s="39"/>
      <c r="AB2626" s="39"/>
      <c r="AC2626" s="39"/>
      <c r="AD2626" s="39"/>
      <c r="AE2626" s="39"/>
      <c r="AT2626" s="18" t="s">
        <v>173</v>
      </c>
      <c r="AU2626" s="18" t="s">
        <v>82</v>
      </c>
    </row>
    <row r="2627" s="2" customFormat="1">
      <c r="A2627" s="39"/>
      <c r="B2627" s="40"/>
      <c r="C2627" s="41"/>
      <c r="D2627" s="240" t="s">
        <v>1094</v>
      </c>
      <c r="E2627" s="41"/>
      <c r="F2627" s="275" t="s">
        <v>1363</v>
      </c>
      <c r="G2627" s="41"/>
      <c r="H2627" s="41"/>
      <c r="I2627" s="147"/>
      <c r="J2627" s="41"/>
      <c r="K2627" s="41"/>
      <c r="L2627" s="45"/>
      <c r="M2627" s="242"/>
      <c r="N2627" s="243"/>
      <c r="O2627" s="85"/>
      <c r="P2627" s="85"/>
      <c r="Q2627" s="85"/>
      <c r="R2627" s="85"/>
      <c r="S2627" s="85"/>
      <c r="T2627" s="86"/>
      <c r="U2627" s="39"/>
      <c r="V2627" s="39"/>
      <c r="W2627" s="39"/>
      <c r="X2627" s="39"/>
      <c r="Y2627" s="39"/>
      <c r="Z2627" s="39"/>
      <c r="AA2627" s="39"/>
      <c r="AB2627" s="39"/>
      <c r="AC2627" s="39"/>
      <c r="AD2627" s="39"/>
      <c r="AE2627" s="39"/>
      <c r="AT2627" s="18" t="s">
        <v>1094</v>
      </c>
      <c r="AU2627" s="18" t="s">
        <v>82</v>
      </c>
    </row>
    <row r="2628" s="14" customFormat="1">
      <c r="A2628" s="14"/>
      <c r="B2628" s="254"/>
      <c r="C2628" s="255"/>
      <c r="D2628" s="240" t="s">
        <v>174</v>
      </c>
      <c r="E2628" s="255"/>
      <c r="F2628" s="257" t="s">
        <v>2574</v>
      </c>
      <c r="G2628" s="255"/>
      <c r="H2628" s="258">
        <v>0.56100000000000005</v>
      </c>
      <c r="I2628" s="259"/>
      <c r="J2628" s="255"/>
      <c r="K2628" s="255"/>
      <c r="L2628" s="260"/>
      <c r="M2628" s="261"/>
      <c r="N2628" s="262"/>
      <c r="O2628" s="262"/>
      <c r="P2628" s="262"/>
      <c r="Q2628" s="262"/>
      <c r="R2628" s="262"/>
      <c r="S2628" s="262"/>
      <c r="T2628" s="263"/>
      <c r="U2628" s="14"/>
      <c r="V2628" s="14"/>
      <c r="W2628" s="14"/>
      <c r="X2628" s="14"/>
      <c r="Y2628" s="14"/>
      <c r="Z2628" s="14"/>
      <c r="AA2628" s="14"/>
      <c r="AB2628" s="14"/>
      <c r="AC2628" s="14"/>
      <c r="AD2628" s="14"/>
      <c r="AE2628" s="14"/>
      <c r="AT2628" s="264" t="s">
        <v>174</v>
      </c>
      <c r="AU2628" s="264" t="s">
        <v>82</v>
      </c>
      <c r="AV2628" s="14" t="s">
        <v>82</v>
      </c>
      <c r="AW2628" s="14" t="s">
        <v>4</v>
      </c>
      <c r="AX2628" s="14" t="s">
        <v>80</v>
      </c>
      <c r="AY2628" s="264" t="s">
        <v>164</v>
      </c>
    </row>
    <row r="2629" s="2" customFormat="1" ht="21.75" customHeight="1">
      <c r="A2629" s="39"/>
      <c r="B2629" s="40"/>
      <c r="C2629" s="227" t="s">
        <v>2575</v>
      </c>
      <c r="D2629" s="227" t="s">
        <v>166</v>
      </c>
      <c r="E2629" s="228" t="s">
        <v>2576</v>
      </c>
      <c r="F2629" s="229" t="s">
        <v>2577</v>
      </c>
      <c r="G2629" s="230" t="s">
        <v>181</v>
      </c>
      <c r="H2629" s="231">
        <v>0.050999999999999997</v>
      </c>
      <c r="I2629" s="232"/>
      <c r="J2629" s="233">
        <f>ROUND(I2629*H2629,2)</f>
        <v>0</v>
      </c>
      <c r="K2629" s="229" t="s">
        <v>170</v>
      </c>
      <c r="L2629" s="45"/>
      <c r="M2629" s="234" t="s">
        <v>21</v>
      </c>
      <c r="N2629" s="235" t="s">
        <v>44</v>
      </c>
      <c r="O2629" s="85"/>
      <c r="P2629" s="236">
        <f>O2629*H2629</f>
        <v>0</v>
      </c>
      <c r="Q2629" s="236">
        <v>0</v>
      </c>
      <c r="R2629" s="236">
        <f>Q2629*H2629</f>
        <v>0</v>
      </c>
      <c r="S2629" s="236">
        <v>0</v>
      </c>
      <c r="T2629" s="237">
        <f>S2629*H2629</f>
        <v>0</v>
      </c>
      <c r="U2629" s="39"/>
      <c r="V2629" s="39"/>
      <c r="W2629" s="39"/>
      <c r="X2629" s="39"/>
      <c r="Y2629" s="39"/>
      <c r="Z2629" s="39"/>
      <c r="AA2629" s="39"/>
      <c r="AB2629" s="39"/>
      <c r="AC2629" s="39"/>
      <c r="AD2629" s="39"/>
      <c r="AE2629" s="39"/>
      <c r="AR2629" s="238" t="s">
        <v>277</v>
      </c>
      <c r="AT2629" s="238" t="s">
        <v>166</v>
      </c>
      <c r="AU2629" s="238" t="s">
        <v>82</v>
      </c>
      <c r="AY2629" s="18" t="s">
        <v>164</v>
      </c>
      <c r="BE2629" s="239">
        <f>IF(N2629="základní",J2629,0)</f>
        <v>0</v>
      </c>
      <c r="BF2629" s="239">
        <f>IF(N2629="snížená",J2629,0)</f>
        <v>0</v>
      </c>
      <c r="BG2629" s="239">
        <f>IF(N2629="zákl. přenesená",J2629,0)</f>
        <v>0</v>
      </c>
      <c r="BH2629" s="239">
        <f>IF(N2629="sníž. přenesená",J2629,0)</f>
        <v>0</v>
      </c>
      <c r="BI2629" s="239">
        <f>IF(N2629="nulová",J2629,0)</f>
        <v>0</v>
      </c>
      <c r="BJ2629" s="18" t="s">
        <v>80</v>
      </c>
      <c r="BK2629" s="239">
        <f>ROUND(I2629*H2629,2)</f>
        <v>0</v>
      </c>
      <c r="BL2629" s="18" t="s">
        <v>277</v>
      </c>
      <c r="BM2629" s="238" t="s">
        <v>2578</v>
      </c>
    </row>
    <row r="2630" s="2" customFormat="1">
      <c r="A2630" s="39"/>
      <c r="B2630" s="40"/>
      <c r="C2630" s="41"/>
      <c r="D2630" s="240" t="s">
        <v>173</v>
      </c>
      <c r="E2630" s="41"/>
      <c r="F2630" s="241" t="s">
        <v>2577</v>
      </c>
      <c r="G2630" s="41"/>
      <c r="H2630" s="41"/>
      <c r="I2630" s="147"/>
      <c r="J2630" s="41"/>
      <c r="K2630" s="41"/>
      <c r="L2630" s="45"/>
      <c r="M2630" s="242"/>
      <c r="N2630" s="243"/>
      <c r="O2630" s="85"/>
      <c r="P2630" s="85"/>
      <c r="Q2630" s="85"/>
      <c r="R2630" s="85"/>
      <c r="S2630" s="85"/>
      <c r="T2630" s="86"/>
      <c r="U2630" s="39"/>
      <c r="V2630" s="39"/>
      <c r="W2630" s="39"/>
      <c r="X2630" s="39"/>
      <c r="Y2630" s="39"/>
      <c r="Z2630" s="39"/>
      <c r="AA2630" s="39"/>
      <c r="AB2630" s="39"/>
      <c r="AC2630" s="39"/>
      <c r="AD2630" s="39"/>
      <c r="AE2630" s="39"/>
      <c r="AT2630" s="18" t="s">
        <v>173</v>
      </c>
      <c r="AU2630" s="18" t="s">
        <v>82</v>
      </c>
    </row>
    <row r="2631" s="14" customFormat="1">
      <c r="A2631" s="14"/>
      <c r="B2631" s="254"/>
      <c r="C2631" s="255"/>
      <c r="D2631" s="240" t="s">
        <v>174</v>
      </c>
      <c r="E2631" s="256" t="s">
        <v>21</v>
      </c>
      <c r="F2631" s="257" t="s">
        <v>2579</v>
      </c>
      <c r="G2631" s="255"/>
      <c r="H2631" s="258">
        <v>0.050999999999999997</v>
      </c>
      <c r="I2631" s="259"/>
      <c r="J2631" s="255"/>
      <c r="K2631" s="255"/>
      <c r="L2631" s="260"/>
      <c r="M2631" s="261"/>
      <c r="N2631" s="262"/>
      <c r="O2631" s="262"/>
      <c r="P2631" s="262"/>
      <c r="Q2631" s="262"/>
      <c r="R2631" s="262"/>
      <c r="S2631" s="262"/>
      <c r="T2631" s="263"/>
      <c r="U2631" s="14"/>
      <c r="V2631" s="14"/>
      <c r="W2631" s="14"/>
      <c r="X2631" s="14"/>
      <c r="Y2631" s="14"/>
      <c r="Z2631" s="14"/>
      <c r="AA2631" s="14"/>
      <c r="AB2631" s="14"/>
      <c r="AC2631" s="14"/>
      <c r="AD2631" s="14"/>
      <c r="AE2631" s="14"/>
      <c r="AT2631" s="264" t="s">
        <v>174</v>
      </c>
      <c r="AU2631" s="264" t="s">
        <v>82</v>
      </c>
      <c r="AV2631" s="14" t="s">
        <v>82</v>
      </c>
      <c r="AW2631" s="14" t="s">
        <v>34</v>
      </c>
      <c r="AX2631" s="14" t="s">
        <v>80</v>
      </c>
      <c r="AY2631" s="264" t="s">
        <v>164</v>
      </c>
    </row>
    <row r="2632" s="12" customFormat="1" ht="22.8" customHeight="1">
      <c r="A2632" s="12"/>
      <c r="B2632" s="211"/>
      <c r="C2632" s="212"/>
      <c r="D2632" s="213" t="s">
        <v>72</v>
      </c>
      <c r="E2632" s="225" t="s">
        <v>2580</v>
      </c>
      <c r="F2632" s="225" t="s">
        <v>2581</v>
      </c>
      <c r="G2632" s="212"/>
      <c r="H2632" s="212"/>
      <c r="I2632" s="215"/>
      <c r="J2632" s="226">
        <f>BK2632</f>
        <v>0</v>
      </c>
      <c r="K2632" s="212"/>
      <c r="L2632" s="217"/>
      <c r="M2632" s="218"/>
      <c r="N2632" s="219"/>
      <c r="O2632" s="219"/>
      <c r="P2632" s="220">
        <f>SUM(P2633:P2658)</f>
        <v>0</v>
      </c>
      <c r="Q2632" s="219"/>
      <c r="R2632" s="220">
        <f>SUM(R2633:R2658)</f>
        <v>0.11410740000000001</v>
      </c>
      <c r="S2632" s="219"/>
      <c r="T2632" s="221">
        <f>SUM(T2633:T2658)</f>
        <v>0</v>
      </c>
      <c r="U2632" s="12"/>
      <c r="V2632" s="12"/>
      <c r="W2632" s="12"/>
      <c r="X2632" s="12"/>
      <c r="Y2632" s="12"/>
      <c r="Z2632" s="12"/>
      <c r="AA2632" s="12"/>
      <c r="AB2632" s="12"/>
      <c r="AC2632" s="12"/>
      <c r="AD2632" s="12"/>
      <c r="AE2632" s="12"/>
      <c r="AR2632" s="222" t="s">
        <v>82</v>
      </c>
      <c r="AT2632" s="223" t="s">
        <v>72</v>
      </c>
      <c r="AU2632" s="223" t="s">
        <v>80</v>
      </c>
      <c r="AY2632" s="222" t="s">
        <v>164</v>
      </c>
      <c r="BK2632" s="224">
        <f>SUM(BK2633:BK2658)</f>
        <v>0</v>
      </c>
    </row>
    <row r="2633" s="2" customFormat="1" ht="16.5" customHeight="1">
      <c r="A2633" s="39"/>
      <c r="B2633" s="40"/>
      <c r="C2633" s="227" t="s">
        <v>2582</v>
      </c>
      <c r="D2633" s="227" t="s">
        <v>166</v>
      </c>
      <c r="E2633" s="228" t="s">
        <v>2583</v>
      </c>
      <c r="F2633" s="229" t="s">
        <v>2584</v>
      </c>
      <c r="G2633" s="230" t="s">
        <v>204</v>
      </c>
      <c r="H2633" s="231">
        <v>30.510000000000002</v>
      </c>
      <c r="I2633" s="232"/>
      <c r="J2633" s="233">
        <f>ROUND(I2633*H2633,2)</f>
        <v>0</v>
      </c>
      <c r="K2633" s="229" t="s">
        <v>170</v>
      </c>
      <c r="L2633" s="45"/>
      <c r="M2633" s="234" t="s">
        <v>21</v>
      </c>
      <c r="N2633" s="235" t="s">
        <v>44</v>
      </c>
      <c r="O2633" s="85"/>
      <c r="P2633" s="236">
        <f>O2633*H2633</f>
        <v>0</v>
      </c>
      <c r="Q2633" s="236">
        <v>0</v>
      </c>
      <c r="R2633" s="236">
        <f>Q2633*H2633</f>
        <v>0</v>
      </c>
      <c r="S2633" s="236">
        <v>0</v>
      </c>
      <c r="T2633" s="237">
        <f>S2633*H2633</f>
        <v>0</v>
      </c>
      <c r="U2633" s="39"/>
      <c r="V2633" s="39"/>
      <c r="W2633" s="39"/>
      <c r="X2633" s="39"/>
      <c r="Y2633" s="39"/>
      <c r="Z2633" s="39"/>
      <c r="AA2633" s="39"/>
      <c r="AB2633" s="39"/>
      <c r="AC2633" s="39"/>
      <c r="AD2633" s="39"/>
      <c r="AE2633" s="39"/>
      <c r="AR2633" s="238" t="s">
        <v>277</v>
      </c>
      <c r="AT2633" s="238" t="s">
        <v>166</v>
      </c>
      <c r="AU2633" s="238" t="s">
        <v>82</v>
      </c>
      <c r="AY2633" s="18" t="s">
        <v>164</v>
      </c>
      <c r="BE2633" s="239">
        <f>IF(N2633="základní",J2633,0)</f>
        <v>0</v>
      </c>
      <c r="BF2633" s="239">
        <f>IF(N2633="snížená",J2633,0)</f>
        <v>0</v>
      </c>
      <c r="BG2633" s="239">
        <f>IF(N2633="zákl. přenesená",J2633,0)</f>
        <v>0</v>
      </c>
      <c r="BH2633" s="239">
        <f>IF(N2633="sníž. přenesená",J2633,0)</f>
        <v>0</v>
      </c>
      <c r="BI2633" s="239">
        <f>IF(N2633="nulová",J2633,0)</f>
        <v>0</v>
      </c>
      <c r="BJ2633" s="18" t="s">
        <v>80</v>
      </c>
      <c r="BK2633" s="239">
        <f>ROUND(I2633*H2633,2)</f>
        <v>0</v>
      </c>
      <c r="BL2633" s="18" t="s">
        <v>277</v>
      </c>
      <c r="BM2633" s="238" t="s">
        <v>2585</v>
      </c>
    </row>
    <row r="2634" s="2" customFormat="1">
      <c r="A2634" s="39"/>
      <c r="B2634" s="40"/>
      <c r="C2634" s="41"/>
      <c r="D2634" s="240" t="s">
        <v>173</v>
      </c>
      <c r="E2634" s="41"/>
      <c r="F2634" s="241" t="s">
        <v>2586</v>
      </c>
      <c r="G2634" s="41"/>
      <c r="H2634" s="41"/>
      <c r="I2634" s="147"/>
      <c r="J2634" s="41"/>
      <c r="K2634" s="41"/>
      <c r="L2634" s="45"/>
      <c r="M2634" s="242"/>
      <c r="N2634" s="243"/>
      <c r="O2634" s="85"/>
      <c r="P2634" s="85"/>
      <c r="Q2634" s="85"/>
      <c r="R2634" s="85"/>
      <c r="S2634" s="85"/>
      <c r="T2634" s="86"/>
      <c r="U2634" s="39"/>
      <c r="V2634" s="39"/>
      <c r="W2634" s="39"/>
      <c r="X2634" s="39"/>
      <c r="Y2634" s="39"/>
      <c r="Z2634" s="39"/>
      <c r="AA2634" s="39"/>
      <c r="AB2634" s="39"/>
      <c r="AC2634" s="39"/>
      <c r="AD2634" s="39"/>
      <c r="AE2634" s="39"/>
      <c r="AT2634" s="18" t="s">
        <v>173</v>
      </c>
      <c r="AU2634" s="18" t="s">
        <v>82</v>
      </c>
    </row>
    <row r="2635" s="2" customFormat="1" ht="16.5" customHeight="1">
      <c r="A2635" s="39"/>
      <c r="B2635" s="40"/>
      <c r="C2635" s="227" t="s">
        <v>2587</v>
      </c>
      <c r="D2635" s="227" t="s">
        <v>166</v>
      </c>
      <c r="E2635" s="228" t="s">
        <v>2588</v>
      </c>
      <c r="F2635" s="229" t="s">
        <v>2589</v>
      </c>
      <c r="G2635" s="230" t="s">
        <v>204</v>
      </c>
      <c r="H2635" s="231">
        <v>30.510000000000002</v>
      </c>
      <c r="I2635" s="232"/>
      <c r="J2635" s="233">
        <f>ROUND(I2635*H2635,2)</f>
        <v>0</v>
      </c>
      <c r="K2635" s="229" t="s">
        <v>170</v>
      </c>
      <c r="L2635" s="45"/>
      <c r="M2635" s="234" t="s">
        <v>21</v>
      </c>
      <c r="N2635" s="235" t="s">
        <v>44</v>
      </c>
      <c r="O2635" s="85"/>
      <c r="P2635" s="236">
        <f>O2635*H2635</f>
        <v>0</v>
      </c>
      <c r="Q2635" s="236">
        <v>4.0000000000000003E-05</v>
      </c>
      <c r="R2635" s="236">
        <f>Q2635*H2635</f>
        <v>0.0012204000000000002</v>
      </c>
      <c r="S2635" s="236">
        <v>0</v>
      </c>
      <c r="T2635" s="237">
        <f>S2635*H2635</f>
        <v>0</v>
      </c>
      <c r="U2635" s="39"/>
      <c r="V2635" s="39"/>
      <c r="W2635" s="39"/>
      <c r="X2635" s="39"/>
      <c r="Y2635" s="39"/>
      <c r="Z2635" s="39"/>
      <c r="AA2635" s="39"/>
      <c r="AB2635" s="39"/>
      <c r="AC2635" s="39"/>
      <c r="AD2635" s="39"/>
      <c r="AE2635" s="39"/>
      <c r="AR2635" s="238" t="s">
        <v>277</v>
      </c>
      <c r="AT2635" s="238" t="s">
        <v>166</v>
      </c>
      <c r="AU2635" s="238" t="s">
        <v>82</v>
      </c>
      <c r="AY2635" s="18" t="s">
        <v>164</v>
      </c>
      <c r="BE2635" s="239">
        <f>IF(N2635="základní",J2635,0)</f>
        <v>0</v>
      </c>
      <c r="BF2635" s="239">
        <f>IF(N2635="snížená",J2635,0)</f>
        <v>0</v>
      </c>
      <c r="BG2635" s="239">
        <f>IF(N2635="zákl. přenesená",J2635,0)</f>
        <v>0</v>
      </c>
      <c r="BH2635" s="239">
        <f>IF(N2635="sníž. přenesená",J2635,0)</f>
        <v>0</v>
      </c>
      <c r="BI2635" s="239">
        <f>IF(N2635="nulová",J2635,0)</f>
        <v>0</v>
      </c>
      <c r="BJ2635" s="18" t="s">
        <v>80</v>
      </c>
      <c r="BK2635" s="239">
        <f>ROUND(I2635*H2635,2)</f>
        <v>0</v>
      </c>
      <c r="BL2635" s="18" t="s">
        <v>277</v>
      </c>
      <c r="BM2635" s="238" t="s">
        <v>2590</v>
      </c>
    </row>
    <row r="2636" s="2" customFormat="1">
      <c r="A2636" s="39"/>
      <c r="B2636" s="40"/>
      <c r="C2636" s="41"/>
      <c r="D2636" s="240" t="s">
        <v>173</v>
      </c>
      <c r="E2636" s="41"/>
      <c r="F2636" s="241" t="s">
        <v>2591</v>
      </c>
      <c r="G2636" s="41"/>
      <c r="H2636" s="41"/>
      <c r="I2636" s="147"/>
      <c r="J2636" s="41"/>
      <c r="K2636" s="41"/>
      <c r="L2636" s="45"/>
      <c r="M2636" s="242"/>
      <c r="N2636" s="243"/>
      <c r="O2636" s="85"/>
      <c r="P2636" s="85"/>
      <c r="Q2636" s="85"/>
      <c r="R2636" s="85"/>
      <c r="S2636" s="85"/>
      <c r="T2636" s="86"/>
      <c r="U2636" s="39"/>
      <c r="V2636" s="39"/>
      <c r="W2636" s="39"/>
      <c r="X2636" s="39"/>
      <c r="Y2636" s="39"/>
      <c r="Z2636" s="39"/>
      <c r="AA2636" s="39"/>
      <c r="AB2636" s="39"/>
      <c r="AC2636" s="39"/>
      <c r="AD2636" s="39"/>
      <c r="AE2636" s="39"/>
      <c r="AT2636" s="18" t="s">
        <v>173</v>
      </c>
      <c r="AU2636" s="18" t="s">
        <v>82</v>
      </c>
    </row>
    <row r="2637" s="2" customFormat="1" ht="16.5" customHeight="1">
      <c r="A2637" s="39"/>
      <c r="B2637" s="40"/>
      <c r="C2637" s="227" t="s">
        <v>2592</v>
      </c>
      <c r="D2637" s="227" t="s">
        <v>166</v>
      </c>
      <c r="E2637" s="228" t="s">
        <v>2593</v>
      </c>
      <c r="F2637" s="229" t="s">
        <v>2594</v>
      </c>
      <c r="G2637" s="230" t="s">
        <v>204</v>
      </c>
      <c r="H2637" s="231">
        <v>30.510000000000002</v>
      </c>
      <c r="I2637" s="232"/>
      <c r="J2637" s="233">
        <f>ROUND(I2637*H2637,2)</f>
        <v>0</v>
      </c>
      <c r="K2637" s="229" t="s">
        <v>170</v>
      </c>
      <c r="L2637" s="45"/>
      <c r="M2637" s="234" t="s">
        <v>21</v>
      </c>
      <c r="N2637" s="235" t="s">
        <v>44</v>
      </c>
      <c r="O2637" s="85"/>
      <c r="P2637" s="236">
        <f>O2637*H2637</f>
        <v>0</v>
      </c>
      <c r="Q2637" s="236">
        <v>0.0032000000000000002</v>
      </c>
      <c r="R2637" s="236">
        <f>Q2637*H2637</f>
        <v>0.09763200000000001</v>
      </c>
      <c r="S2637" s="236">
        <v>0</v>
      </c>
      <c r="T2637" s="237">
        <f>S2637*H2637</f>
        <v>0</v>
      </c>
      <c r="U2637" s="39"/>
      <c r="V2637" s="39"/>
      <c r="W2637" s="39"/>
      <c r="X2637" s="39"/>
      <c r="Y2637" s="39"/>
      <c r="Z2637" s="39"/>
      <c r="AA2637" s="39"/>
      <c r="AB2637" s="39"/>
      <c r="AC2637" s="39"/>
      <c r="AD2637" s="39"/>
      <c r="AE2637" s="39"/>
      <c r="AR2637" s="238" t="s">
        <v>277</v>
      </c>
      <c r="AT2637" s="238" t="s">
        <v>166</v>
      </c>
      <c r="AU2637" s="238" t="s">
        <v>82</v>
      </c>
      <c r="AY2637" s="18" t="s">
        <v>164</v>
      </c>
      <c r="BE2637" s="239">
        <f>IF(N2637="základní",J2637,0)</f>
        <v>0</v>
      </c>
      <c r="BF2637" s="239">
        <f>IF(N2637="snížená",J2637,0)</f>
        <v>0</v>
      </c>
      <c r="BG2637" s="239">
        <f>IF(N2637="zákl. přenesená",J2637,0)</f>
        <v>0</v>
      </c>
      <c r="BH2637" s="239">
        <f>IF(N2637="sníž. přenesená",J2637,0)</f>
        <v>0</v>
      </c>
      <c r="BI2637" s="239">
        <f>IF(N2637="nulová",J2637,0)</f>
        <v>0</v>
      </c>
      <c r="BJ2637" s="18" t="s">
        <v>80</v>
      </c>
      <c r="BK2637" s="239">
        <f>ROUND(I2637*H2637,2)</f>
        <v>0</v>
      </c>
      <c r="BL2637" s="18" t="s">
        <v>277</v>
      </c>
      <c r="BM2637" s="238" t="s">
        <v>2595</v>
      </c>
    </row>
    <row r="2638" s="2" customFormat="1">
      <c r="A2638" s="39"/>
      <c r="B2638" s="40"/>
      <c r="C2638" s="41"/>
      <c r="D2638" s="240" t="s">
        <v>173</v>
      </c>
      <c r="E2638" s="41"/>
      <c r="F2638" s="241" t="s">
        <v>2594</v>
      </c>
      <c r="G2638" s="41"/>
      <c r="H2638" s="41"/>
      <c r="I2638" s="147"/>
      <c r="J2638" s="41"/>
      <c r="K2638" s="41"/>
      <c r="L2638" s="45"/>
      <c r="M2638" s="242"/>
      <c r="N2638" s="243"/>
      <c r="O2638" s="85"/>
      <c r="P2638" s="85"/>
      <c r="Q2638" s="85"/>
      <c r="R2638" s="85"/>
      <c r="S2638" s="85"/>
      <c r="T2638" s="86"/>
      <c r="U2638" s="39"/>
      <c r="V2638" s="39"/>
      <c r="W2638" s="39"/>
      <c r="X2638" s="39"/>
      <c r="Y2638" s="39"/>
      <c r="Z2638" s="39"/>
      <c r="AA2638" s="39"/>
      <c r="AB2638" s="39"/>
      <c r="AC2638" s="39"/>
      <c r="AD2638" s="39"/>
      <c r="AE2638" s="39"/>
      <c r="AT2638" s="18" t="s">
        <v>173</v>
      </c>
      <c r="AU2638" s="18" t="s">
        <v>82</v>
      </c>
    </row>
    <row r="2639" s="2" customFormat="1">
      <c r="A2639" s="39"/>
      <c r="B2639" s="40"/>
      <c r="C2639" s="41"/>
      <c r="D2639" s="240" t="s">
        <v>1094</v>
      </c>
      <c r="E2639" s="41"/>
      <c r="F2639" s="275" t="s">
        <v>2596</v>
      </c>
      <c r="G2639" s="41"/>
      <c r="H2639" s="41"/>
      <c r="I2639" s="147"/>
      <c r="J2639" s="41"/>
      <c r="K2639" s="41"/>
      <c r="L2639" s="45"/>
      <c r="M2639" s="242"/>
      <c r="N2639" s="243"/>
      <c r="O2639" s="85"/>
      <c r="P2639" s="85"/>
      <c r="Q2639" s="85"/>
      <c r="R2639" s="85"/>
      <c r="S2639" s="85"/>
      <c r="T2639" s="86"/>
      <c r="U2639" s="39"/>
      <c r="V2639" s="39"/>
      <c r="W2639" s="39"/>
      <c r="X2639" s="39"/>
      <c r="Y2639" s="39"/>
      <c r="Z2639" s="39"/>
      <c r="AA2639" s="39"/>
      <c r="AB2639" s="39"/>
      <c r="AC2639" s="39"/>
      <c r="AD2639" s="39"/>
      <c r="AE2639" s="39"/>
      <c r="AT2639" s="18" t="s">
        <v>1094</v>
      </c>
      <c r="AU2639" s="18" t="s">
        <v>82</v>
      </c>
    </row>
    <row r="2640" s="13" customFormat="1">
      <c r="A2640" s="13"/>
      <c r="B2640" s="244"/>
      <c r="C2640" s="245"/>
      <c r="D2640" s="240" t="s">
        <v>174</v>
      </c>
      <c r="E2640" s="246" t="s">
        <v>21</v>
      </c>
      <c r="F2640" s="247" t="s">
        <v>2597</v>
      </c>
      <c r="G2640" s="245"/>
      <c r="H2640" s="246" t="s">
        <v>21</v>
      </c>
      <c r="I2640" s="248"/>
      <c r="J2640" s="245"/>
      <c r="K2640" s="245"/>
      <c r="L2640" s="249"/>
      <c r="M2640" s="250"/>
      <c r="N2640" s="251"/>
      <c r="O2640" s="251"/>
      <c r="P2640" s="251"/>
      <c r="Q2640" s="251"/>
      <c r="R2640" s="251"/>
      <c r="S2640" s="251"/>
      <c r="T2640" s="252"/>
      <c r="U2640" s="13"/>
      <c r="V2640" s="13"/>
      <c r="W2640" s="13"/>
      <c r="X2640" s="13"/>
      <c r="Y2640" s="13"/>
      <c r="Z2640" s="13"/>
      <c r="AA2640" s="13"/>
      <c r="AB2640" s="13"/>
      <c r="AC2640" s="13"/>
      <c r="AD2640" s="13"/>
      <c r="AE2640" s="13"/>
      <c r="AT2640" s="253" t="s">
        <v>174</v>
      </c>
      <c r="AU2640" s="253" t="s">
        <v>82</v>
      </c>
      <c r="AV2640" s="13" t="s">
        <v>80</v>
      </c>
      <c r="AW2640" s="13" t="s">
        <v>34</v>
      </c>
      <c r="AX2640" s="13" t="s">
        <v>73</v>
      </c>
      <c r="AY2640" s="253" t="s">
        <v>164</v>
      </c>
    </row>
    <row r="2641" s="13" customFormat="1">
      <c r="A2641" s="13"/>
      <c r="B2641" s="244"/>
      <c r="C2641" s="245"/>
      <c r="D2641" s="240" t="s">
        <v>174</v>
      </c>
      <c r="E2641" s="246" t="s">
        <v>21</v>
      </c>
      <c r="F2641" s="247" t="s">
        <v>356</v>
      </c>
      <c r="G2641" s="245"/>
      <c r="H2641" s="246" t="s">
        <v>21</v>
      </c>
      <c r="I2641" s="248"/>
      <c r="J2641" s="245"/>
      <c r="K2641" s="245"/>
      <c r="L2641" s="249"/>
      <c r="M2641" s="250"/>
      <c r="N2641" s="251"/>
      <c r="O2641" s="251"/>
      <c r="P2641" s="251"/>
      <c r="Q2641" s="251"/>
      <c r="R2641" s="251"/>
      <c r="S2641" s="251"/>
      <c r="T2641" s="252"/>
      <c r="U2641" s="13"/>
      <c r="V2641" s="13"/>
      <c r="W2641" s="13"/>
      <c r="X2641" s="13"/>
      <c r="Y2641" s="13"/>
      <c r="Z2641" s="13"/>
      <c r="AA2641" s="13"/>
      <c r="AB2641" s="13"/>
      <c r="AC2641" s="13"/>
      <c r="AD2641" s="13"/>
      <c r="AE2641" s="13"/>
      <c r="AT2641" s="253" t="s">
        <v>174</v>
      </c>
      <c r="AU2641" s="253" t="s">
        <v>82</v>
      </c>
      <c r="AV2641" s="13" t="s">
        <v>80</v>
      </c>
      <c r="AW2641" s="13" t="s">
        <v>34</v>
      </c>
      <c r="AX2641" s="13" t="s">
        <v>73</v>
      </c>
      <c r="AY2641" s="253" t="s">
        <v>164</v>
      </c>
    </row>
    <row r="2642" s="13" customFormat="1">
      <c r="A2642" s="13"/>
      <c r="B2642" s="244"/>
      <c r="C2642" s="245"/>
      <c r="D2642" s="240" t="s">
        <v>174</v>
      </c>
      <c r="E2642" s="246" t="s">
        <v>21</v>
      </c>
      <c r="F2642" s="247" t="s">
        <v>2598</v>
      </c>
      <c r="G2642" s="245"/>
      <c r="H2642" s="246" t="s">
        <v>21</v>
      </c>
      <c r="I2642" s="248"/>
      <c r="J2642" s="245"/>
      <c r="K2642" s="245"/>
      <c r="L2642" s="249"/>
      <c r="M2642" s="250"/>
      <c r="N2642" s="251"/>
      <c r="O2642" s="251"/>
      <c r="P2642" s="251"/>
      <c r="Q2642" s="251"/>
      <c r="R2642" s="251"/>
      <c r="S2642" s="251"/>
      <c r="T2642" s="252"/>
      <c r="U2642" s="13"/>
      <c r="V2642" s="13"/>
      <c r="W2642" s="13"/>
      <c r="X2642" s="13"/>
      <c r="Y2642" s="13"/>
      <c r="Z2642" s="13"/>
      <c r="AA2642" s="13"/>
      <c r="AB2642" s="13"/>
      <c r="AC2642" s="13"/>
      <c r="AD2642" s="13"/>
      <c r="AE2642" s="13"/>
      <c r="AT2642" s="253" t="s">
        <v>174</v>
      </c>
      <c r="AU2642" s="253" t="s">
        <v>82</v>
      </c>
      <c r="AV2642" s="13" t="s">
        <v>80</v>
      </c>
      <c r="AW2642" s="13" t="s">
        <v>34</v>
      </c>
      <c r="AX2642" s="13" t="s">
        <v>73</v>
      </c>
      <c r="AY2642" s="253" t="s">
        <v>164</v>
      </c>
    </row>
    <row r="2643" s="13" customFormat="1">
      <c r="A2643" s="13"/>
      <c r="B2643" s="244"/>
      <c r="C2643" s="245"/>
      <c r="D2643" s="240" t="s">
        <v>174</v>
      </c>
      <c r="E2643" s="246" t="s">
        <v>21</v>
      </c>
      <c r="F2643" s="247" t="s">
        <v>844</v>
      </c>
      <c r="G2643" s="245"/>
      <c r="H2643" s="246" t="s">
        <v>21</v>
      </c>
      <c r="I2643" s="248"/>
      <c r="J2643" s="245"/>
      <c r="K2643" s="245"/>
      <c r="L2643" s="249"/>
      <c r="M2643" s="250"/>
      <c r="N2643" s="251"/>
      <c r="O2643" s="251"/>
      <c r="P2643" s="251"/>
      <c r="Q2643" s="251"/>
      <c r="R2643" s="251"/>
      <c r="S2643" s="251"/>
      <c r="T2643" s="252"/>
      <c r="U2643" s="13"/>
      <c r="V2643" s="13"/>
      <c r="W2643" s="13"/>
      <c r="X2643" s="13"/>
      <c r="Y2643" s="13"/>
      <c r="Z2643" s="13"/>
      <c r="AA2643" s="13"/>
      <c r="AB2643" s="13"/>
      <c r="AC2643" s="13"/>
      <c r="AD2643" s="13"/>
      <c r="AE2643" s="13"/>
      <c r="AT2643" s="253" t="s">
        <v>174</v>
      </c>
      <c r="AU2643" s="253" t="s">
        <v>82</v>
      </c>
      <c r="AV2643" s="13" t="s">
        <v>80</v>
      </c>
      <c r="AW2643" s="13" t="s">
        <v>34</v>
      </c>
      <c r="AX2643" s="13" t="s">
        <v>73</v>
      </c>
      <c r="AY2643" s="253" t="s">
        <v>164</v>
      </c>
    </row>
    <row r="2644" s="14" customFormat="1">
      <c r="A2644" s="14"/>
      <c r="B2644" s="254"/>
      <c r="C2644" s="255"/>
      <c r="D2644" s="240" t="s">
        <v>174</v>
      </c>
      <c r="E2644" s="256" t="s">
        <v>21</v>
      </c>
      <c r="F2644" s="257" t="s">
        <v>1474</v>
      </c>
      <c r="G2644" s="255"/>
      <c r="H2644" s="258">
        <v>16.27</v>
      </c>
      <c r="I2644" s="259"/>
      <c r="J2644" s="255"/>
      <c r="K2644" s="255"/>
      <c r="L2644" s="260"/>
      <c r="M2644" s="261"/>
      <c r="N2644" s="262"/>
      <c r="O2644" s="262"/>
      <c r="P2644" s="262"/>
      <c r="Q2644" s="262"/>
      <c r="R2644" s="262"/>
      <c r="S2644" s="262"/>
      <c r="T2644" s="263"/>
      <c r="U2644" s="14"/>
      <c r="V2644" s="14"/>
      <c r="W2644" s="14"/>
      <c r="X2644" s="14"/>
      <c r="Y2644" s="14"/>
      <c r="Z2644" s="14"/>
      <c r="AA2644" s="14"/>
      <c r="AB2644" s="14"/>
      <c r="AC2644" s="14"/>
      <c r="AD2644" s="14"/>
      <c r="AE2644" s="14"/>
      <c r="AT2644" s="264" t="s">
        <v>174</v>
      </c>
      <c r="AU2644" s="264" t="s">
        <v>82</v>
      </c>
      <c r="AV2644" s="14" t="s">
        <v>82</v>
      </c>
      <c r="AW2644" s="14" t="s">
        <v>34</v>
      </c>
      <c r="AX2644" s="14" t="s">
        <v>73</v>
      </c>
      <c r="AY2644" s="264" t="s">
        <v>164</v>
      </c>
    </row>
    <row r="2645" s="13" customFormat="1">
      <c r="A2645" s="13"/>
      <c r="B2645" s="244"/>
      <c r="C2645" s="245"/>
      <c r="D2645" s="240" t="s">
        <v>174</v>
      </c>
      <c r="E2645" s="246" t="s">
        <v>21</v>
      </c>
      <c r="F2645" s="247" t="s">
        <v>2599</v>
      </c>
      <c r="G2645" s="245"/>
      <c r="H2645" s="246" t="s">
        <v>21</v>
      </c>
      <c r="I2645" s="248"/>
      <c r="J2645" s="245"/>
      <c r="K2645" s="245"/>
      <c r="L2645" s="249"/>
      <c r="M2645" s="250"/>
      <c r="N2645" s="251"/>
      <c r="O2645" s="251"/>
      <c r="P2645" s="251"/>
      <c r="Q2645" s="251"/>
      <c r="R2645" s="251"/>
      <c r="S2645" s="251"/>
      <c r="T2645" s="252"/>
      <c r="U2645" s="13"/>
      <c r="V2645" s="13"/>
      <c r="W2645" s="13"/>
      <c r="X2645" s="13"/>
      <c r="Y2645" s="13"/>
      <c r="Z2645" s="13"/>
      <c r="AA2645" s="13"/>
      <c r="AB2645" s="13"/>
      <c r="AC2645" s="13"/>
      <c r="AD2645" s="13"/>
      <c r="AE2645" s="13"/>
      <c r="AT2645" s="253" t="s">
        <v>174</v>
      </c>
      <c r="AU2645" s="253" t="s">
        <v>82</v>
      </c>
      <c r="AV2645" s="13" t="s">
        <v>80</v>
      </c>
      <c r="AW2645" s="13" t="s">
        <v>34</v>
      </c>
      <c r="AX2645" s="13" t="s">
        <v>73</v>
      </c>
      <c r="AY2645" s="253" t="s">
        <v>164</v>
      </c>
    </row>
    <row r="2646" s="13" customFormat="1">
      <c r="A2646" s="13"/>
      <c r="B2646" s="244"/>
      <c r="C2646" s="245"/>
      <c r="D2646" s="240" t="s">
        <v>174</v>
      </c>
      <c r="E2646" s="246" t="s">
        <v>21</v>
      </c>
      <c r="F2646" s="247" t="s">
        <v>2600</v>
      </c>
      <c r="G2646" s="245"/>
      <c r="H2646" s="246" t="s">
        <v>21</v>
      </c>
      <c r="I2646" s="248"/>
      <c r="J2646" s="245"/>
      <c r="K2646" s="245"/>
      <c r="L2646" s="249"/>
      <c r="M2646" s="250"/>
      <c r="N2646" s="251"/>
      <c r="O2646" s="251"/>
      <c r="P2646" s="251"/>
      <c r="Q2646" s="251"/>
      <c r="R2646" s="251"/>
      <c r="S2646" s="251"/>
      <c r="T2646" s="252"/>
      <c r="U2646" s="13"/>
      <c r="V2646" s="13"/>
      <c r="W2646" s="13"/>
      <c r="X2646" s="13"/>
      <c r="Y2646" s="13"/>
      <c r="Z2646" s="13"/>
      <c r="AA2646" s="13"/>
      <c r="AB2646" s="13"/>
      <c r="AC2646" s="13"/>
      <c r="AD2646" s="13"/>
      <c r="AE2646" s="13"/>
      <c r="AT2646" s="253" t="s">
        <v>174</v>
      </c>
      <c r="AU2646" s="253" t="s">
        <v>82</v>
      </c>
      <c r="AV2646" s="13" t="s">
        <v>80</v>
      </c>
      <c r="AW2646" s="13" t="s">
        <v>34</v>
      </c>
      <c r="AX2646" s="13" t="s">
        <v>73</v>
      </c>
      <c r="AY2646" s="253" t="s">
        <v>164</v>
      </c>
    </row>
    <row r="2647" s="14" customFormat="1">
      <c r="A2647" s="14"/>
      <c r="B2647" s="254"/>
      <c r="C2647" s="255"/>
      <c r="D2647" s="240" t="s">
        <v>174</v>
      </c>
      <c r="E2647" s="256" t="s">
        <v>21</v>
      </c>
      <c r="F2647" s="257" t="s">
        <v>1475</v>
      </c>
      <c r="G2647" s="255"/>
      <c r="H2647" s="258">
        <v>14.24</v>
      </c>
      <c r="I2647" s="259"/>
      <c r="J2647" s="255"/>
      <c r="K2647" s="255"/>
      <c r="L2647" s="260"/>
      <c r="M2647" s="261"/>
      <c r="N2647" s="262"/>
      <c r="O2647" s="262"/>
      <c r="P2647" s="262"/>
      <c r="Q2647" s="262"/>
      <c r="R2647" s="262"/>
      <c r="S2647" s="262"/>
      <c r="T2647" s="263"/>
      <c r="U2647" s="14"/>
      <c r="V2647" s="14"/>
      <c r="W2647" s="14"/>
      <c r="X2647" s="14"/>
      <c r="Y2647" s="14"/>
      <c r="Z2647" s="14"/>
      <c r="AA2647" s="14"/>
      <c r="AB2647" s="14"/>
      <c r="AC2647" s="14"/>
      <c r="AD2647" s="14"/>
      <c r="AE2647" s="14"/>
      <c r="AT2647" s="264" t="s">
        <v>174</v>
      </c>
      <c r="AU2647" s="264" t="s">
        <v>82</v>
      </c>
      <c r="AV2647" s="14" t="s">
        <v>82</v>
      </c>
      <c r="AW2647" s="14" t="s">
        <v>34</v>
      </c>
      <c r="AX2647" s="14" t="s">
        <v>73</v>
      </c>
      <c r="AY2647" s="264" t="s">
        <v>164</v>
      </c>
    </row>
    <row r="2648" s="15" customFormat="1">
      <c r="A2648" s="15"/>
      <c r="B2648" s="276"/>
      <c r="C2648" s="277"/>
      <c r="D2648" s="240" t="s">
        <v>174</v>
      </c>
      <c r="E2648" s="278" t="s">
        <v>21</v>
      </c>
      <c r="F2648" s="279" t="s">
        <v>225</v>
      </c>
      <c r="G2648" s="277"/>
      <c r="H2648" s="280">
        <v>30.510000000000002</v>
      </c>
      <c r="I2648" s="281"/>
      <c r="J2648" s="277"/>
      <c r="K2648" s="277"/>
      <c r="L2648" s="282"/>
      <c r="M2648" s="283"/>
      <c r="N2648" s="284"/>
      <c r="O2648" s="284"/>
      <c r="P2648" s="284"/>
      <c r="Q2648" s="284"/>
      <c r="R2648" s="284"/>
      <c r="S2648" s="284"/>
      <c r="T2648" s="285"/>
      <c r="U2648" s="15"/>
      <c r="V2648" s="15"/>
      <c r="W2648" s="15"/>
      <c r="X2648" s="15"/>
      <c r="Y2648" s="15"/>
      <c r="Z2648" s="15"/>
      <c r="AA2648" s="15"/>
      <c r="AB2648" s="15"/>
      <c r="AC2648" s="15"/>
      <c r="AD2648" s="15"/>
      <c r="AE2648" s="15"/>
      <c r="AT2648" s="286" t="s">
        <v>174</v>
      </c>
      <c r="AU2648" s="286" t="s">
        <v>82</v>
      </c>
      <c r="AV2648" s="15" t="s">
        <v>171</v>
      </c>
      <c r="AW2648" s="15" t="s">
        <v>34</v>
      </c>
      <c r="AX2648" s="15" t="s">
        <v>80</v>
      </c>
      <c r="AY2648" s="286" t="s">
        <v>164</v>
      </c>
    </row>
    <row r="2649" s="2" customFormat="1" ht="16.5" customHeight="1">
      <c r="A2649" s="39"/>
      <c r="B2649" s="40"/>
      <c r="C2649" s="227" t="s">
        <v>2601</v>
      </c>
      <c r="D2649" s="227" t="s">
        <v>166</v>
      </c>
      <c r="E2649" s="228" t="s">
        <v>2602</v>
      </c>
      <c r="F2649" s="229" t="s">
        <v>2603</v>
      </c>
      <c r="G2649" s="230" t="s">
        <v>204</v>
      </c>
      <c r="H2649" s="231">
        <v>30.510000000000002</v>
      </c>
      <c r="I2649" s="232"/>
      <c r="J2649" s="233">
        <f>ROUND(I2649*H2649,2)</f>
        <v>0</v>
      </c>
      <c r="K2649" s="229" t="s">
        <v>170</v>
      </c>
      <c r="L2649" s="45"/>
      <c r="M2649" s="234" t="s">
        <v>21</v>
      </c>
      <c r="N2649" s="235" t="s">
        <v>44</v>
      </c>
      <c r="O2649" s="85"/>
      <c r="P2649" s="236">
        <f>O2649*H2649</f>
        <v>0</v>
      </c>
      <c r="Q2649" s="236">
        <v>0.00020000000000000001</v>
      </c>
      <c r="R2649" s="236">
        <f>Q2649*H2649</f>
        <v>0.0061020000000000007</v>
      </c>
      <c r="S2649" s="236">
        <v>0</v>
      </c>
      <c r="T2649" s="237">
        <f>S2649*H2649</f>
        <v>0</v>
      </c>
      <c r="U2649" s="39"/>
      <c r="V2649" s="39"/>
      <c r="W2649" s="39"/>
      <c r="X2649" s="39"/>
      <c r="Y2649" s="39"/>
      <c r="Z2649" s="39"/>
      <c r="AA2649" s="39"/>
      <c r="AB2649" s="39"/>
      <c r="AC2649" s="39"/>
      <c r="AD2649" s="39"/>
      <c r="AE2649" s="39"/>
      <c r="AR2649" s="238" t="s">
        <v>277</v>
      </c>
      <c r="AT2649" s="238" t="s">
        <v>166</v>
      </c>
      <c r="AU2649" s="238" t="s">
        <v>82</v>
      </c>
      <c r="AY2649" s="18" t="s">
        <v>164</v>
      </c>
      <c r="BE2649" s="239">
        <f>IF(N2649="základní",J2649,0)</f>
        <v>0</v>
      </c>
      <c r="BF2649" s="239">
        <f>IF(N2649="snížená",J2649,0)</f>
        <v>0</v>
      </c>
      <c r="BG2649" s="239">
        <f>IF(N2649="zákl. přenesená",J2649,0)</f>
        <v>0</v>
      </c>
      <c r="BH2649" s="239">
        <f>IF(N2649="sníž. přenesená",J2649,0)</f>
        <v>0</v>
      </c>
      <c r="BI2649" s="239">
        <f>IF(N2649="nulová",J2649,0)</f>
        <v>0</v>
      </c>
      <c r="BJ2649" s="18" t="s">
        <v>80</v>
      </c>
      <c r="BK2649" s="239">
        <f>ROUND(I2649*H2649,2)</f>
        <v>0</v>
      </c>
      <c r="BL2649" s="18" t="s">
        <v>277</v>
      </c>
      <c r="BM2649" s="238" t="s">
        <v>2604</v>
      </c>
    </row>
    <row r="2650" s="2" customFormat="1">
      <c r="A2650" s="39"/>
      <c r="B2650" s="40"/>
      <c r="C2650" s="41"/>
      <c r="D2650" s="240" t="s">
        <v>173</v>
      </c>
      <c r="E2650" s="41"/>
      <c r="F2650" s="241" t="s">
        <v>2603</v>
      </c>
      <c r="G2650" s="41"/>
      <c r="H2650" s="41"/>
      <c r="I2650" s="147"/>
      <c r="J2650" s="41"/>
      <c r="K2650" s="41"/>
      <c r="L2650" s="45"/>
      <c r="M2650" s="242"/>
      <c r="N2650" s="243"/>
      <c r="O2650" s="85"/>
      <c r="P2650" s="85"/>
      <c r="Q2650" s="85"/>
      <c r="R2650" s="85"/>
      <c r="S2650" s="85"/>
      <c r="T2650" s="86"/>
      <c r="U2650" s="39"/>
      <c r="V2650" s="39"/>
      <c r="W2650" s="39"/>
      <c r="X2650" s="39"/>
      <c r="Y2650" s="39"/>
      <c r="Z2650" s="39"/>
      <c r="AA2650" s="39"/>
      <c r="AB2650" s="39"/>
      <c r="AC2650" s="39"/>
      <c r="AD2650" s="39"/>
      <c r="AE2650" s="39"/>
      <c r="AT2650" s="18" t="s">
        <v>173</v>
      </c>
      <c r="AU2650" s="18" t="s">
        <v>82</v>
      </c>
    </row>
    <row r="2651" s="2" customFormat="1">
      <c r="A2651" s="39"/>
      <c r="B2651" s="40"/>
      <c r="C2651" s="41"/>
      <c r="D2651" s="240" t="s">
        <v>1094</v>
      </c>
      <c r="E2651" s="41"/>
      <c r="F2651" s="275" t="s">
        <v>2605</v>
      </c>
      <c r="G2651" s="41"/>
      <c r="H2651" s="41"/>
      <c r="I2651" s="147"/>
      <c r="J2651" s="41"/>
      <c r="K2651" s="41"/>
      <c r="L2651" s="45"/>
      <c r="M2651" s="242"/>
      <c r="N2651" s="243"/>
      <c r="O2651" s="85"/>
      <c r="P2651" s="85"/>
      <c r="Q2651" s="85"/>
      <c r="R2651" s="85"/>
      <c r="S2651" s="85"/>
      <c r="T2651" s="86"/>
      <c r="U2651" s="39"/>
      <c r="V2651" s="39"/>
      <c r="W2651" s="39"/>
      <c r="X2651" s="39"/>
      <c r="Y2651" s="39"/>
      <c r="Z2651" s="39"/>
      <c r="AA2651" s="39"/>
      <c r="AB2651" s="39"/>
      <c r="AC2651" s="39"/>
      <c r="AD2651" s="39"/>
      <c r="AE2651" s="39"/>
      <c r="AT2651" s="18" t="s">
        <v>1094</v>
      </c>
      <c r="AU2651" s="18" t="s">
        <v>82</v>
      </c>
    </row>
    <row r="2652" s="13" customFormat="1">
      <c r="A2652" s="13"/>
      <c r="B2652" s="244"/>
      <c r="C2652" s="245"/>
      <c r="D2652" s="240" t="s">
        <v>174</v>
      </c>
      <c r="E2652" s="246" t="s">
        <v>21</v>
      </c>
      <c r="F2652" s="247" t="s">
        <v>2606</v>
      </c>
      <c r="G2652" s="245"/>
      <c r="H2652" s="246" t="s">
        <v>21</v>
      </c>
      <c r="I2652" s="248"/>
      <c r="J2652" s="245"/>
      <c r="K2652" s="245"/>
      <c r="L2652" s="249"/>
      <c r="M2652" s="250"/>
      <c r="N2652" s="251"/>
      <c r="O2652" s="251"/>
      <c r="P2652" s="251"/>
      <c r="Q2652" s="251"/>
      <c r="R2652" s="251"/>
      <c r="S2652" s="251"/>
      <c r="T2652" s="252"/>
      <c r="U2652" s="13"/>
      <c r="V2652" s="13"/>
      <c r="W2652" s="13"/>
      <c r="X2652" s="13"/>
      <c r="Y2652" s="13"/>
      <c r="Z2652" s="13"/>
      <c r="AA2652" s="13"/>
      <c r="AB2652" s="13"/>
      <c r="AC2652" s="13"/>
      <c r="AD2652" s="13"/>
      <c r="AE2652" s="13"/>
      <c r="AT2652" s="253" t="s">
        <v>174</v>
      </c>
      <c r="AU2652" s="253" t="s">
        <v>82</v>
      </c>
      <c r="AV2652" s="13" t="s">
        <v>80</v>
      </c>
      <c r="AW2652" s="13" t="s">
        <v>34</v>
      </c>
      <c r="AX2652" s="13" t="s">
        <v>73</v>
      </c>
      <c r="AY2652" s="253" t="s">
        <v>164</v>
      </c>
    </row>
    <row r="2653" s="14" customFormat="1">
      <c r="A2653" s="14"/>
      <c r="B2653" s="254"/>
      <c r="C2653" s="255"/>
      <c r="D2653" s="240" t="s">
        <v>174</v>
      </c>
      <c r="E2653" s="256" t="s">
        <v>21</v>
      </c>
      <c r="F2653" s="257" t="s">
        <v>2607</v>
      </c>
      <c r="G2653" s="255"/>
      <c r="H2653" s="258">
        <v>30.510000000000002</v>
      </c>
      <c r="I2653" s="259"/>
      <c r="J2653" s="255"/>
      <c r="K2653" s="255"/>
      <c r="L2653" s="260"/>
      <c r="M2653" s="261"/>
      <c r="N2653" s="262"/>
      <c r="O2653" s="262"/>
      <c r="P2653" s="262"/>
      <c r="Q2653" s="262"/>
      <c r="R2653" s="262"/>
      <c r="S2653" s="262"/>
      <c r="T2653" s="263"/>
      <c r="U2653" s="14"/>
      <c r="V2653" s="14"/>
      <c r="W2653" s="14"/>
      <c r="X2653" s="14"/>
      <c r="Y2653" s="14"/>
      <c r="Z2653" s="14"/>
      <c r="AA2653" s="14"/>
      <c r="AB2653" s="14"/>
      <c r="AC2653" s="14"/>
      <c r="AD2653" s="14"/>
      <c r="AE2653" s="14"/>
      <c r="AT2653" s="264" t="s">
        <v>174</v>
      </c>
      <c r="AU2653" s="264" t="s">
        <v>82</v>
      </c>
      <c r="AV2653" s="14" t="s">
        <v>82</v>
      </c>
      <c r="AW2653" s="14" t="s">
        <v>34</v>
      </c>
      <c r="AX2653" s="14" t="s">
        <v>80</v>
      </c>
      <c r="AY2653" s="264" t="s">
        <v>164</v>
      </c>
    </row>
    <row r="2654" s="2" customFormat="1" ht="16.5" customHeight="1">
      <c r="A2654" s="39"/>
      <c r="B2654" s="40"/>
      <c r="C2654" s="227" t="s">
        <v>2608</v>
      </c>
      <c r="D2654" s="227" t="s">
        <v>166</v>
      </c>
      <c r="E2654" s="228" t="s">
        <v>2609</v>
      </c>
      <c r="F2654" s="229" t="s">
        <v>2610</v>
      </c>
      <c r="G2654" s="230" t="s">
        <v>204</v>
      </c>
      <c r="H2654" s="231">
        <v>30.510000000000002</v>
      </c>
      <c r="I2654" s="232"/>
      <c r="J2654" s="233">
        <f>ROUND(I2654*H2654,2)</f>
        <v>0</v>
      </c>
      <c r="K2654" s="229" t="s">
        <v>170</v>
      </c>
      <c r="L2654" s="45"/>
      <c r="M2654" s="234" t="s">
        <v>21</v>
      </c>
      <c r="N2654" s="235" t="s">
        <v>44</v>
      </c>
      <c r="O2654" s="85"/>
      <c r="P2654" s="236">
        <f>O2654*H2654</f>
        <v>0</v>
      </c>
      <c r="Q2654" s="236">
        <v>0.00029999999999999997</v>
      </c>
      <c r="R2654" s="236">
        <f>Q2654*H2654</f>
        <v>0.0091529999999999997</v>
      </c>
      <c r="S2654" s="236">
        <v>0</v>
      </c>
      <c r="T2654" s="237">
        <f>S2654*H2654</f>
        <v>0</v>
      </c>
      <c r="U2654" s="39"/>
      <c r="V2654" s="39"/>
      <c r="W2654" s="39"/>
      <c r="X2654" s="39"/>
      <c r="Y2654" s="39"/>
      <c r="Z2654" s="39"/>
      <c r="AA2654" s="39"/>
      <c r="AB2654" s="39"/>
      <c r="AC2654" s="39"/>
      <c r="AD2654" s="39"/>
      <c r="AE2654" s="39"/>
      <c r="AR2654" s="238" t="s">
        <v>277</v>
      </c>
      <c r="AT2654" s="238" t="s">
        <v>166</v>
      </c>
      <c r="AU2654" s="238" t="s">
        <v>82</v>
      </c>
      <c r="AY2654" s="18" t="s">
        <v>164</v>
      </c>
      <c r="BE2654" s="239">
        <f>IF(N2654="základní",J2654,0)</f>
        <v>0</v>
      </c>
      <c r="BF2654" s="239">
        <f>IF(N2654="snížená",J2654,0)</f>
        <v>0</v>
      </c>
      <c r="BG2654" s="239">
        <f>IF(N2654="zákl. přenesená",J2654,0)</f>
        <v>0</v>
      </c>
      <c r="BH2654" s="239">
        <f>IF(N2654="sníž. přenesená",J2654,0)</f>
        <v>0</v>
      </c>
      <c r="BI2654" s="239">
        <f>IF(N2654="nulová",J2654,0)</f>
        <v>0</v>
      </c>
      <c r="BJ2654" s="18" t="s">
        <v>80</v>
      </c>
      <c r="BK2654" s="239">
        <f>ROUND(I2654*H2654,2)</f>
        <v>0</v>
      </c>
      <c r="BL2654" s="18" t="s">
        <v>277</v>
      </c>
      <c r="BM2654" s="238" t="s">
        <v>2611</v>
      </c>
    </row>
    <row r="2655" s="2" customFormat="1">
      <c r="A2655" s="39"/>
      <c r="B2655" s="40"/>
      <c r="C2655" s="41"/>
      <c r="D2655" s="240" t="s">
        <v>173</v>
      </c>
      <c r="E2655" s="41"/>
      <c r="F2655" s="241" t="s">
        <v>2610</v>
      </c>
      <c r="G2655" s="41"/>
      <c r="H2655" s="41"/>
      <c r="I2655" s="147"/>
      <c r="J2655" s="41"/>
      <c r="K2655" s="41"/>
      <c r="L2655" s="45"/>
      <c r="M2655" s="242"/>
      <c r="N2655" s="243"/>
      <c r="O2655" s="85"/>
      <c r="P2655" s="85"/>
      <c r="Q2655" s="85"/>
      <c r="R2655" s="85"/>
      <c r="S2655" s="85"/>
      <c r="T2655" s="86"/>
      <c r="U2655" s="39"/>
      <c r="V2655" s="39"/>
      <c r="W2655" s="39"/>
      <c r="X2655" s="39"/>
      <c r="Y2655" s="39"/>
      <c r="Z2655" s="39"/>
      <c r="AA2655" s="39"/>
      <c r="AB2655" s="39"/>
      <c r="AC2655" s="39"/>
      <c r="AD2655" s="39"/>
      <c r="AE2655" s="39"/>
      <c r="AT2655" s="18" t="s">
        <v>173</v>
      </c>
      <c r="AU2655" s="18" t="s">
        <v>82</v>
      </c>
    </row>
    <row r="2656" s="2" customFormat="1">
      <c r="A2656" s="39"/>
      <c r="B2656" s="40"/>
      <c r="C2656" s="41"/>
      <c r="D2656" s="240" t="s">
        <v>1094</v>
      </c>
      <c r="E2656" s="41"/>
      <c r="F2656" s="275" t="s">
        <v>2612</v>
      </c>
      <c r="G2656" s="41"/>
      <c r="H2656" s="41"/>
      <c r="I2656" s="147"/>
      <c r="J2656" s="41"/>
      <c r="K2656" s="41"/>
      <c r="L2656" s="45"/>
      <c r="M2656" s="242"/>
      <c r="N2656" s="243"/>
      <c r="O2656" s="85"/>
      <c r="P2656" s="85"/>
      <c r="Q2656" s="85"/>
      <c r="R2656" s="85"/>
      <c r="S2656" s="85"/>
      <c r="T2656" s="86"/>
      <c r="U2656" s="39"/>
      <c r="V2656" s="39"/>
      <c r="W2656" s="39"/>
      <c r="X2656" s="39"/>
      <c r="Y2656" s="39"/>
      <c r="Z2656" s="39"/>
      <c r="AA2656" s="39"/>
      <c r="AB2656" s="39"/>
      <c r="AC2656" s="39"/>
      <c r="AD2656" s="39"/>
      <c r="AE2656" s="39"/>
      <c r="AT2656" s="18" t="s">
        <v>1094</v>
      </c>
      <c r="AU2656" s="18" t="s">
        <v>82</v>
      </c>
    </row>
    <row r="2657" s="2" customFormat="1" ht="21.75" customHeight="1">
      <c r="A2657" s="39"/>
      <c r="B2657" s="40"/>
      <c r="C2657" s="227" t="s">
        <v>2613</v>
      </c>
      <c r="D2657" s="227" t="s">
        <v>166</v>
      </c>
      <c r="E2657" s="228" t="s">
        <v>2614</v>
      </c>
      <c r="F2657" s="229" t="s">
        <v>2615</v>
      </c>
      <c r="G2657" s="230" t="s">
        <v>181</v>
      </c>
      <c r="H2657" s="231">
        <v>0.114</v>
      </c>
      <c r="I2657" s="232"/>
      <c r="J2657" s="233">
        <f>ROUND(I2657*H2657,2)</f>
        <v>0</v>
      </c>
      <c r="K2657" s="229" t="s">
        <v>170</v>
      </c>
      <c r="L2657" s="45"/>
      <c r="M2657" s="234" t="s">
        <v>21</v>
      </c>
      <c r="N2657" s="235" t="s">
        <v>44</v>
      </c>
      <c r="O2657" s="85"/>
      <c r="P2657" s="236">
        <f>O2657*H2657</f>
        <v>0</v>
      </c>
      <c r="Q2657" s="236">
        <v>0</v>
      </c>
      <c r="R2657" s="236">
        <f>Q2657*H2657</f>
        <v>0</v>
      </c>
      <c r="S2657" s="236">
        <v>0</v>
      </c>
      <c r="T2657" s="237">
        <f>S2657*H2657</f>
        <v>0</v>
      </c>
      <c r="U2657" s="39"/>
      <c r="V2657" s="39"/>
      <c r="W2657" s="39"/>
      <c r="X2657" s="39"/>
      <c r="Y2657" s="39"/>
      <c r="Z2657" s="39"/>
      <c r="AA2657" s="39"/>
      <c r="AB2657" s="39"/>
      <c r="AC2657" s="39"/>
      <c r="AD2657" s="39"/>
      <c r="AE2657" s="39"/>
      <c r="AR2657" s="238" t="s">
        <v>277</v>
      </c>
      <c r="AT2657" s="238" t="s">
        <v>166</v>
      </c>
      <c r="AU2657" s="238" t="s">
        <v>82</v>
      </c>
      <c r="AY2657" s="18" t="s">
        <v>164</v>
      </c>
      <c r="BE2657" s="239">
        <f>IF(N2657="základní",J2657,0)</f>
        <v>0</v>
      </c>
      <c r="BF2657" s="239">
        <f>IF(N2657="snížená",J2657,0)</f>
        <v>0</v>
      </c>
      <c r="BG2657" s="239">
        <f>IF(N2657="zákl. přenesená",J2657,0)</f>
        <v>0</v>
      </c>
      <c r="BH2657" s="239">
        <f>IF(N2657="sníž. přenesená",J2657,0)</f>
        <v>0</v>
      </c>
      <c r="BI2657" s="239">
        <f>IF(N2657="nulová",J2657,0)</f>
        <v>0</v>
      </c>
      <c r="BJ2657" s="18" t="s">
        <v>80</v>
      </c>
      <c r="BK2657" s="239">
        <f>ROUND(I2657*H2657,2)</f>
        <v>0</v>
      </c>
      <c r="BL2657" s="18" t="s">
        <v>277</v>
      </c>
      <c r="BM2657" s="238" t="s">
        <v>2616</v>
      </c>
    </row>
    <row r="2658" s="2" customFormat="1">
      <c r="A2658" s="39"/>
      <c r="B2658" s="40"/>
      <c r="C2658" s="41"/>
      <c r="D2658" s="240" t="s">
        <v>173</v>
      </c>
      <c r="E2658" s="41"/>
      <c r="F2658" s="241" t="s">
        <v>2615</v>
      </c>
      <c r="G2658" s="41"/>
      <c r="H2658" s="41"/>
      <c r="I2658" s="147"/>
      <c r="J2658" s="41"/>
      <c r="K2658" s="41"/>
      <c r="L2658" s="45"/>
      <c r="M2658" s="242"/>
      <c r="N2658" s="243"/>
      <c r="O2658" s="85"/>
      <c r="P2658" s="85"/>
      <c r="Q2658" s="85"/>
      <c r="R2658" s="85"/>
      <c r="S2658" s="85"/>
      <c r="T2658" s="86"/>
      <c r="U2658" s="39"/>
      <c r="V2658" s="39"/>
      <c r="W2658" s="39"/>
      <c r="X2658" s="39"/>
      <c r="Y2658" s="39"/>
      <c r="Z2658" s="39"/>
      <c r="AA2658" s="39"/>
      <c r="AB2658" s="39"/>
      <c r="AC2658" s="39"/>
      <c r="AD2658" s="39"/>
      <c r="AE2658" s="39"/>
      <c r="AT2658" s="18" t="s">
        <v>173</v>
      </c>
      <c r="AU2658" s="18" t="s">
        <v>82</v>
      </c>
    </row>
    <row r="2659" s="12" customFormat="1" ht="22.8" customHeight="1">
      <c r="A2659" s="12"/>
      <c r="B2659" s="211"/>
      <c r="C2659" s="212"/>
      <c r="D2659" s="213" t="s">
        <v>72</v>
      </c>
      <c r="E2659" s="225" t="s">
        <v>2617</v>
      </c>
      <c r="F2659" s="225" t="s">
        <v>2618</v>
      </c>
      <c r="G2659" s="212"/>
      <c r="H2659" s="212"/>
      <c r="I2659" s="215"/>
      <c r="J2659" s="226">
        <f>BK2659</f>
        <v>0</v>
      </c>
      <c r="K2659" s="212"/>
      <c r="L2659" s="217"/>
      <c r="M2659" s="218"/>
      <c r="N2659" s="219"/>
      <c r="O2659" s="219"/>
      <c r="P2659" s="220">
        <f>SUM(P2660:P2708)</f>
        <v>0</v>
      </c>
      <c r="Q2659" s="219"/>
      <c r="R2659" s="220">
        <f>SUM(R2660:R2708)</f>
        <v>1.4952247999999999</v>
      </c>
      <c r="S2659" s="219"/>
      <c r="T2659" s="221">
        <f>SUM(T2660:T2708)</f>
        <v>0.58833599999999997</v>
      </c>
      <c r="U2659" s="12"/>
      <c r="V2659" s="12"/>
      <c r="W2659" s="12"/>
      <c r="X2659" s="12"/>
      <c r="Y2659" s="12"/>
      <c r="Z2659" s="12"/>
      <c r="AA2659" s="12"/>
      <c r="AB2659" s="12"/>
      <c r="AC2659" s="12"/>
      <c r="AD2659" s="12"/>
      <c r="AE2659" s="12"/>
      <c r="AR2659" s="222" t="s">
        <v>82</v>
      </c>
      <c r="AT2659" s="223" t="s">
        <v>72</v>
      </c>
      <c r="AU2659" s="223" t="s">
        <v>80</v>
      </c>
      <c r="AY2659" s="222" t="s">
        <v>164</v>
      </c>
      <c r="BK2659" s="224">
        <f>SUM(BK2660:BK2708)</f>
        <v>0</v>
      </c>
    </row>
    <row r="2660" s="2" customFormat="1" ht="16.5" customHeight="1">
      <c r="A2660" s="39"/>
      <c r="B2660" s="40"/>
      <c r="C2660" s="227" t="s">
        <v>2619</v>
      </c>
      <c r="D2660" s="227" t="s">
        <v>166</v>
      </c>
      <c r="E2660" s="228" t="s">
        <v>2620</v>
      </c>
      <c r="F2660" s="229" t="s">
        <v>2621</v>
      </c>
      <c r="G2660" s="230" t="s">
        <v>204</v>
      </c>
      <c r="H2660" s="231">
        <v>21.629999999999999</v>
      </c>
      <c r="I2660" s="232"/>
      <c r="J2660" s="233">
        <f>ROUND(I2660*H2660,2)</f>
        <v>0</v>
      </c>
      <c r="K2660" s="229" t="s">
        <v>170</v>
      </c>
      <c r="L2660" s="45"/>
      <c r="M2660" s="234" t="s">
        <v>21</v>
      </c>
      <c r="N2660" s="235" t="s">
        <v>44</v>
      </c>
      <c r="O2660" s="85"/>
      <c r="P2660" s="236">
        <f>O2660*H2660</f>
        <v>0</v>
      </c>
      <c r="Q2660" s="236">
        <v>0</v>
      </c>
      <c r="R2660" s="236">
        <f>Q2660*H2660</f>
        <v>0</v>
      </c>
      <c r="S2660" s="236">
        <v>0.027199999999999998</v>
      </c>
      <c r="T2660" s="237">
        <f>S2660*H2660</f>
        <v>0.58833599999999997</v>
      </c>
      <c r="U2660" s="39"/>
      <c r="V2660" s="39"/>
      <c r="W2660" s="39"/>
      <c r="X2660" s="39"/>
      <c r="Y2660" s="39"/>
      <c r="Z2660" s="39"/>
      <c r="AA2660" s="39"/>
      <c r="AB2660" s="39"/>
      <c r="AC2660" s="39"/>
      <c r="AD2660" s="39"/>
      <c r="AE2660" s="39"/>
      <c r="AR2660" s="238" t="s">
        <v>277</v>
      </c>
      <c r="AT2660" s="238" t="s">
        <v>166</v>
      </c>
      <c r="AU2660" s="238" t="s">
        <v>82</v>
      </c>
      <c r="AY2660" s="18" t="s">
        <v>164</v>
      </c>
      <c r="BE2660" s="239">
        <f>IF(N2660="základní",J2660,0)</f>
        <v>0</v>
      </c>
      <c r="BF2660" s="239">
        <f>IF(N2660="snížená",J2660,0)</f>
        <v>0</v>
      </c>
      <c r="BG2660" s="239">
        <f>IF(N2660="zákl. přenesená",J2660,0)</f>
        <v>0</v>
      </c>
      <c r="BH2660" s="239">
        <f>IF(N2660="sníž. přenesená",J2660,0)</f>
        <v>0</v>
      </c>
      <c r="BI2660" s="239">
        <f>IF(N2660="nulová",J2660,0)</f>
        <v>0</v>
      </c>
      <c r="BJ2660" s="18" t="s">
        <v>80</v>
      </c>
      <c r="BK2660" s="239">
        <f>ROUND(I2660*H2660,2)</f>
        <v>0</v>
      </c>
      <c r="BL2660" s="18" t="s">
        <v>277</v>
      </c>
      <c r="BM2660" s="238" t="s">
        <v>2622</v>
      </c>
    </row>
    <row r="2661" s="2" customFormat="1">
      <c r="A2661" s="39"/>
      <c r="B2661" s="40"/>
      <c r="C2661" s="41"/>
      <c r="D2661" s="240" t="s">
        <v>173</v>
      </c>
      <c r="E2661" s="41"/>
      <c r="F2661" s="241" t="s">
        <v>2621</v>
      </c>
      <c r="G2661" s="41"/>
      <c r="H2661" s="41"/>
      <c r="I2661" s="147"/>
      <c r="J2661" s="41"/>
      <c r="K2661" s="41"/>
      <c r="L2661" s="45"/>
      <c r="M2661" s="242"/>
      <c r="N2661" s="243"/>
      <c r="O2661" s="85"/>
      <c r="P2661" s="85"/>
      <c r="Q2661" s="85"/>
      <c r="R2661" s="85"/>
      <c r="S2661" s="85"/>
      <c r="T2661" s="86"/>
      <c r="U2661" s="39"/>
      <c r="V2661" s="39"/>
      <c r="W2661" s="39"/>
      <c r="X2661" s="39"/>
      <c r="Y2661" s="39"/>
      <c r="Z2661" s="39"/>
      <c r="AA2661" s="39"/>
      <c r="AB2661" s="39"/>
      <c r="AC2661" s="39"/>
      <c r="AD2661" s="39"/>
      <c r="AE2661" s="39"/>
      <c r="AT2661" s="18" t="s">
        <v>173</v>
      </c>
      <c r="AU2661" s="18" t="s">
        <v>82</v>
      </c>
    </row>
    <row r="2662" s="13" customFormat="1">
      <c r="A2662" s="13"/>
      <c r="B2662" s="244"/>
      <c r="C2662" s="245"/>
      <c r="D2662" s="240" t="s">
        <v>174</v>
      </c>
      <c r="E2662" s="246" t="s">
        <v>21</v>
      </c>
      <c r="F2662" s="247" t="s">
        <v>2623</v>
      </c>
      <c r="G2662" s="245"/>
      <c r="H2662" s="246" t="s">
        <v>21</v>
      </c>
      <c r="I2662" s="248"/>
      <c r="J2662" s="245"/>
      <c r="K2662" s="245"/>
      <c r="L2662" s="249"/>
      <c r="M2662" s="250"/>
      <c r="N2662" s="251"/>
      <c r="O2662" s="251"/>
      <c r="P2662" s="251"/>
      <c r="Q2662" s="251"/>
      <c r="R2662" s="251"/>
      <c r="S2662" s="251"/>
      <c r="T2662" s="252"/>
      <c r="U2662" s="13"/>
      <c r="V2662" s="13"/>
      <c r="W2662" s="13"/>
      <c r="X2662" s="13"/>
      <c r="Y2662" s="13"/>
      <c r="Z2662" s="13"/>
      <c r="AA2662" s="13"/>
      <c r="AB2662" s="13"/>
      <c r="AC2662" s="13"/>
      <c r="AD2662" s="13"/>
      <c r="AE2662" s="13"/>
      <c r="AT2662" s="253" t="s">
        <v>174</v>
      </c>
      <c r="AU2662" s="253" t="s">
        <v>82</v>
      </c>
      <c r="AV2662" s="13" t="s">
        <v>80</v>
      </c>
      <c r="AW2662" s="13" t="s">
        <v>34</v>
      </c>
      <c r="AX2662" s="13" t="s">
        <v>73</v>
      </c>
      <c r="AY2662" s="253" t="s">
        <v>164</v>
      </c>
    </row>
    <row r="2663" s="13" customFormat="1">
      <c r="A2663" s="13"/>
      <c r="B2663" s="244"/>
      <c r="C2663" s="245"/>
      <c r="D2663" s="240" t="s">
        <v>174</v>
      </c>
      <c r="E2663" s="246" t="s">
        <v>21</v>
      </c>
      <c r="F2663" s="247" t="s">
        <v>216</v>
      </c>
      <c r="G2663" s="245"/>
      <c r="H2663" s="246" t="s">
        <v>21</v>
      </c>
      <c r="I2663" s="248"/>
      <c r="J2663" s="245"/>
      <c r="K2663" s="245"/>
      <c r="L2663" s="249"/>
      <c r="M2663" s="250"/>
      <c r="N2663" s="251"/>
      <c r="O2663" s="251"/>
      <c r="P2663" s="251"/>
      <c r="Q2663" s="251"/>
      <c r="R2663" s="251"/>
      <c r="S2663" s="251"/>
      <c r="T2663" s="252"/>
      <c r="U2663" s="13"/>
      <c r="V2663" s="13"/>
      <c r="W2663" s="13"/>
      <c r="X2663" s="13"/>
      <c r="Y2663" s="13"/>
      <c r="Z2663" s="13"/>
      <c r="AA2663" s="13"/>
      <c r="AB2663" s="13"/>
      <c r="AC2663" s="13"/>
      <c r="AD2663" s="13"/>
      <c r="AE2663" s="13"/>
      <c r="AT2663" s="253" t="s">
        <v>174</v>
      </c>
      <c r="AU2663" s="253" t="s">
        <v>82</v>
      </c>
      <c r="AV2663" s="13" t="s">
        <v>80</v>
      </c>
      <c r="AW2663" s="13" t="s">
        <v>34</v>
      </c>
      <c r="AX2663" s="13" t="s">
        <v>73</v>
      </c>
      <c r="AY2663" s="253" t="s">
        <v>164</v>
      </c>
    </row>
    <row r="2664" s="13" customFormat="1">
      <c r="A2664" s="13"/>
      <c r="B2664" s="244"/>
      <c r="C2664" s="245"/>
      <c r="D2664" s="240" t="s">
        <v>174</v>
      </c>
      <c r="E2664" s="246" t="s">
        <v>21</v>
      </c>
      <c r="F2664" s="247" t="s">
        <v>1078</v>
      </c>
      <c r="G2664" s="245"/>
      <c r="H2664" s="246" t="s">
        <v>21</v>
      </c>
      <c r="I2664" s="248"/>
      <c r="J2664" s="245"/>
      <c r="K2664" s="245"/>
      <c r="L2664" s="249"/>
      <c r="M2664" s="250"/>
      <c r="N2664" s="251"/>
      <c r="O2664" s="251"/>
      <c r="P2664" s="251"/>
      <c r="Q2664" s="251"/>
      <c r="R2664" s="251"/>
      <c r="S2664" s="251"/>
      <c r="T2664" s="252"/>
      <c r="U2664" s="13"/>
      <c r="V2664" s="13"/>
      <c r="W2664" s="13"/>
      <c r="X2664" s="13"/>
      <c r="Y2664" s="13"/>
      <c r="Z2664" s="13"/>
      <c r="AA2664" s="13"/>
      <c r="AB2664" s="13"/>
      <c r="AC2664" s="13"/>
      <c r="AD2664" s="13"/>
      <c r="AE2664" s="13"/>
      <c r="AT2664" s="253" t="s">
        <v>174</v>
      </c>
      <c r="AU2664" s="253" t="s">
        <v>82</v>
      </c>
      <c r="AV2664" s="13" t="s">
        <v>80</v>
      </c>
      <c r="AW2664" s="13" t="s">
        <v>34</v>
      </c>
      <c r="AX2664" s="13" t="s">
        <v>73</v>
      </c>
      <c r="AY2664" s="253" t="s">
        <v>164</v>
      </c>
    </row>
    <row r="2665" s="14" customFormat="1">
      <c r="A2665" s="14"/>
      <c r="B2665" s="254"/>
      <c r="C2665" s="255"/>
      <c r="D2665" s="240" t="s">
        <v>174</v>
      </c>
      <c r="E2665" s="256" t="s">
        <v>21</v>
      </c>
      <c r="F2665" s="257" t="s">
        <v>2624</v>
      </c>
      <c r="G2665" s="255"/>
      <c r="H2665" s="258">
        <v>6.6500000000000004</v>
      </c>
      <c r="I2665" s="259"/>
      <c r="J2665" s="255"/>
      <c r="K2665" s="255"/>
      <c r="L2665" s="260"/>
      <c r="M2665" s="261"/>
      <c r="N2665" s="262"/>
      <c r="O2665" s="262"/>
      <c r="P2665" s="262"/>
      <c r="Q2665" s="262"/>
      <c r="R2665" s="262"/>
      <c r="S2665" s="262"/>
      <c r="T2665" s="263"/>
      <c r="U2665" s="14"/>
      <c r="V2665" s="14"/>
      <c r="W2665" s="14"/>
      <c r="X2665" s="14"/>
      <c r="Y2665" s="14"/>
      <c r="Z2665" s="14"/>
      <c r="AA2665" s="14"/>
      <c r="AB2665" s="14"/>
      <c r="AC2665" s="14"/>
      <c r="AD2665" s="14"/>
      <c r="AE2665" s="14"/>
      <c r="AT2665" s="264" t="s">
        <v>174</v>
      </c>
      <c r="AU2665" s="264" t="s">
        <v>82</v>
      </c>
      <c r="AV2665" s="14" t="s">
        <v>82</v>
      </c>
      <c r="AW2665" s="14" t="s">
        <v>34</v>
      </c>
      <c r="AX2665" s="14" t="s">
        <v>73</v>
      </c>
      <c r="AY2665" s="264" t="s">
        <v>164</v>
      </c>
    </row>
    <row r="2666" s="14" customFormat="1">
      <c r="A2666" s="14"/>
      <c r="B2666" s="254"/>
      <c r="C2666" s="255"/>
      <c r="D2666" s="240" t="s">
        <v>174</v>
      </c>
      <c r="E2666" s="256" t="s">
        <v>21</v>
      </c>
      <c r="F2666" s="257" t="s">
        <v>2625</v>
      </c>
      <c r="G2666" s="255"/>
      <c r="H2666" s="258">
        <v>17.5</v>
      </c>
      <c r="I2666" s="259"/>
      <c r="J2666" s="255"/>
      <c r="K2666" s="255"/>
      <c r="L2666" s="260"/>
      <c r="M2666" s="261"/>
      <c r="N2666" s="262"/>
      <c r="O2666" s="262"/>
      <c r="P2666" s="262"/>
      <c r="Q2666" s="262"/>
      <c r="R2666" s="262"/>
      <c r="S2666" s="262"/>
      <c r="T2666" s="263"/>
      <c r="U2666" s="14"/>
      <c r="V2666" s="14"/>
      <c r="W2666" s="14"/>
      <c r="X2666" s="14"/>
      <c r="Y2666" s="14"/>
      <c r="Z2666" s="14"/>
      <c r="AA2666" s="14"/>
      <c r="AB2666" s="14"/>
      <c r="AC2666" s="14"/>
      <c r="AD2666" s="14"/>
      <c r="AE2666" s="14"/>
      <c r="AT2666" s="264" t="s">
        <v>174</v>
      </c>
      <c r="AU2666" s="264" t="s">
        <v>82</v>
      </c>
      <c r="AV2666" s="14" t="s">
        <v>82</v>
      </c>
      <c r="AW2666" s="14" t="s">
        <v>34</v>
      </c>
      <c r="AX2666" s="14" t="s">
        <v>73</v>
      </c>
      <c r="AY2666" s="264" t="s">
        <v>164</v>
      </c>
    </row>
    <row r="2667" s="13" customFormat="1">
      <c r="A2667" s="13"/>
      <c r="B2667" s="244"/>
      <c r="C2667" s="245"/>
      <c r="D2667" s="240" t="s">
        <v>174</v>
      </c>
      <c r="E2667" s="246" t="s">
        <v>21</v>
      </c>
      <c r="F2667" s="247" t="s">
        <v>223</v>
      </c>
      <c r="G2667" s="245"/>
      <c r="H2667" s="246" t="s">
        <v>21</v>
      </c>
      <c r="I2667" s="248"/>
      <c r="J2667" s="245"/>
      <c r="K2667" s="245"/>
      <c r="L2667" s="249"/>
      <c r="M2667" s="250"/>
      <c r="N2667" s="251"/>
      <c r="O2667" s="251"/>
      <c r="P2667" s="251"/>
      <c r="Q2667" s="251"/>
      <c r="R2667" s="251"/>
      <c r="S2667" s="251"/>
      <c r="T2667" s="252"/>
      <c r="U2667" s="13"/>
      <c r="V2667" s="13"/>
      <c r="W2667" s="13"/>
      <c r="X2667" s="13"/>
      <c r="Y2667" s="13"/>
      <c r="Z2667" s="13"/>
      <c r="AA2667" s="13"/>
      <c r="AB2667" s="13"/>
      <c r="AC2667" s="13"/>
      <c r="AD2667" s="13"/>
      <c r="AE2667" s="13"/>
      <c r="AT2667" s="253" t="s">
        <v>174</v>
      </c>
      <c r="AU2667" s="253" t="s">
        <v>82</v>
      </c>
      <c r="AV2667" s="13" t="s">
        <v>80</v>
      </c>
      <c r="AW2667" s="13" t="s">
        <v>34</v>
      </c>
      <c r="AX2667" s="13" t="s">
        <v>73</v>
      </c>
      <c r="AY2667" s="253" t="s">
        <v>164</v>
      </c>
    </row>
    <row r="2668" s="14" customFormat="1">
      <c r="A2668" s="14"/>
      <c r="B2668" s="254"/>
      <c r="C2668" s="255"/>
      <c r="D2668" s="240" t="s">
        <v>174</v>
      </c>
      <c r="E2668" s="256" t="s">
        <v>21</v>
      </c>
      <c r="F2668" s="257" t="s">
        <v>2626</v>
      </c>
      <c r="G2668" s="255"/>
      <c r="H2668" s="258">
        <v>-1.3999999999999999</v>
      </c>
      <c r="I2668" s="259"/>
      <c r="J2668" s="255"/>
      <c r="K2668" s="255"/>
      <c r="L2668" s="260"/>
      <c r="M2668" s="261"/>
      <c r="N2668" s="262"/>
      <c r="O2668" s="262"/>
      <c r="P2668" s="262"/>
      <c r="Q2668" s="262"/>
      <c r="R2668" s="262"/>
      <c r="S2668" s="262"/>
      <c r="T2668" s="263"/>
      <c r="U2668" s="14"/>
      <c r="V2668" s="14"/>
      <c r="W2668" s="14"/>
      <c r="X2668" s="14"/>
      <c r="Y2668" s="14"/>
      <c r="Z2668" s="14"/>
      <c r="AA2668" s="14"/>
      <c r="AB2668" s="14"/>
      <c r="AC2668" s="14"/>
      <c r="AD2668" s="14"/>
      <c r="AE2668" s="14"/>
      <c r="AT2668" s="264" t="s">
        <v>174</v>
      </c>
      <c r="AU2668" s="264" t="s">
        <v>82</v>
      </c>
      <c r="AV2668" s="14" t="s">
        <v>82</v>
      </c>
      <c r="AW2668" s="14" t="s">
        <v>34</v>
      </c>
      <c r="AX2668" s="14" t="s">
        <v>73</v>
      </c>
      <c r="AY2668" s="264" t="s">
        <v>164</v>
      </c>
    </row>
    <row r="2669" s="14" customFormat="1">
      <c r="A2669" s="14"/>
      <c r="B2669" s="254"/>
      <c r="C2669" s="255"/>
      <c r="D2669" s="240" t="s">
        <v>174</v>
      </c>
      <c r="E2669" s="256" t="s">
        <v>21</v>
      </c>
      <c r="F2669" s="257" t="s">
        <v>2627</v>
      </c>
      <c r="G2669" s="255"/>
      <c r="H2669" s="258">
        <v>-1.1200000000000001</v>
      </c>
      <c r="I2669" s="259"/>
      <c r="J2669" s="255"/>
      <c r="K2669" s="255"/>
      <c r="L2669" s="260"/>
      <c r="M2669" s="261"/>
      <c r="N2669" s="262"/>
      <c r="O2669" s="262"/>
      <c r="P2669" s="262"/>
      <c r="Q2669" s="262"/>
      <c r="R2669" s="262"/>
      <c r="S2669" s="262"/>
      <c r="T2669" s="263"/>
      <c r="U2669" s="14"/>
      <c r="V2669" s="14"/>
      <c r="W2669" s="14"/>
      <c r="X2669" s="14"/>
      <c r="Y2669" s="14"/>
      <c r="Z2669" s="14"/>
      <c r="AA2669" s="14"/>
      <c r="AB2669" s="14"/>
      <c r="AC2669" s="14"/>
      <c r="AD2669" s="14"/>
      <c r="AE2669" s="14"/>
      <c r="AT2669" s="264" t="s">
        <v>174</v>
      </c>
      <c r="AU2669" s="264" t="s">
        <v>82</v>
      </c>
      <c r="AV2669" s="14" t="s">
        <v>82</v>
      </c>
      <c r="AW2669" s="14" t="s">
        <v>34</v>
      </c>
      <c r="AX2669" s="14" t="s">
        <v>73</v>
      </c>
      <c r="AY2669" s="264" t="s">
        <v>164</v>
      </c>
    </row>
    <row r="2670" s="15" customFormat="1">
      <c r="A2670" s="15"/>
      <c r="B2670" s="276"/>
      <c r="C2670" s="277"/>
      <c r="D2670" s="240" t="s">
        <v>174</v>
      </c>
      <c r="E2670" s="278" t="s">
        <v>21</v>
      </c>
      <c r="F2670" s="279" t="s">
        <v>225</v>
      </c>
      <c r="G2670" s="277"/>
      <c r="H2670" s="280">
        <v>21.629999999999999</v>
      </c>
      <c r="I2670" s="281"/>
      <c r="J2670" s="277"/>
      <c r="K2670" s="277"/>
      <c r="L2670" s="282"/>
      <c r="M2670" s="283"/>
      <c r="N2670" s="284"/>
      <c r="O2670" s="284"/>
      <c r="P2670" s="284"/>
      <c r="Q2670" s="284"/>
      <c r="R2670" s="284"/>
      <c r="S2670" s="284"/>
      <c r="T2670" s="285"/>
      <c r="U2670" s="15"/>
      <c r="V2670" s="15"/>
      <c r="W2670" s="15"/>
      <c r="X2670" s="15"/>
      <c r="Y2670" s="15"/>
      <c r="Z2670" s="15"/>
      <c r="AA2670" s="15"/>
      <c r="AB2670" s="15"/>
      <c r="AC2670" s="15"/>
      <c r="AD2670" s="15"/>
      <c r="AE2670" s="15"/>
      <c r="AT2670" s="286" t="s">
        <v>174</v>
      </c>
      <c r="AU2670" s="286" t="s">
        <v>82</v>
      </c>
      <c r="AV2670" s="15" t="s">
        <v>171</v>
      </c>
      <c r="AW2670" s="15" t="s">
        <v>34</v>
      </c>
      <c r="AX2670" s="15" t="s">
        <v>80</v>
      </c>
      <c r="AY2670" s="286" t="s">
        <v>164</v>
      </c>
    </row>
    <row r="2671" s="2" customFormat="1" ht="16.5" customHeight="1">
      <c r="A2671" s="39"/>
      <c r="B2671" s="40"/>
      <c r="C2671" s="227" t="s">
        <v>2628</v>
      </c>
      <c r="D2671" s="227" t="s">
        <v>166</v>
      </c>
      <c r="E2671" s="228" t="s">
        <v>1348</v>
      </c>
      <c r="F2671" s="229" t="s">
        <v>1349</v>
      </c>
      <c r="G2671" s="230" t="s">
        <v>181</v>
      </c>
      <c r="H2671" s="231">
        <v>0.58799999999999997</v>
      </c>
      <c r="I2671" s="232"/>
      <c r="J2671" s="233">
        <f>ROUND(I2671*H2671,2)</f>
        <v>0</v>
      </c>
      <c r="K2671" s="229" t="s">
        <v>170</v>
      </c>
      <c r="L2671" s="45"/>
      <c r="M2671" s="234" t="s">
        <v>21</v>
      </c>
      <c r="N2671" s="235" t="s">
        <v>44</v>
      </c>
      <c r="O2671" s="85"/>
      <c r="P2671" s="236">
        <f>O2671*H2671</f>
        <v>0</v>
      </c>
      <c r="Q2671" s="236">
        <v>0</v>
      </c>
      <c r="R2671" s="236">
        <f>Q2671*H2671</f>
        <v>0</v>
      </c>
      <c r="S2671" s="236">
        <v>0</v>
      </c>
      <c r="T2671" s="237">
        <f>S2671*H2671</f>
        <v>0</v>
      </c>
      <c r="U2671" s="39"/>
      <c r="V2671" s="39"/>
      <c r="W2671" s="39"/>
      <c r="X2671" s="39"/>
      <c r="Y2671" s="39"/>
      <c r="Z2671" s="39"/>
      <c r="AA2671" s="39"/>
      <c r="AB2671" s="39"/>
      <c r="AC2671" s="39"/>
      <c r="AD2671" s="39"/>
      <c r="AE2671" s="39"/>
      <c r="AR2671" s="238" t="s">
        <v>277</v>
      </c>
      <c r="AT2671" s="238" t="s">
        <v>166</v>
      </c>
      <c r="AU2671" s="238" t="s">
        <v>82</v>
      </c>
      <c r="AY2671" s="18" t="s">
        <v>164</v>
      </c>
      <c r="BE2671" s="239">
        <f>IF(N2671="základní",J2671,0)</f>
        <v>0</v>
      </c>
      <c r="BF2671" s="239">
        <f>IF(N2671="snížená",J2671,0)</f>
        <v>0</v>
      </c>
      <c r="BG2671" s="239">
        <f>IF(N2671="zákl. přenesená",J2671,0)</f>
        <v>0</v>
      </c>
      <c r="BH2671" s="239">
        <f>IF(N2671="sníž. přenesená",J2671,0)</f>
        <v>0</v>
      </c>
      <c r="BI2671" s="239">
        <f>IF(N2671="nulová",J2671,0)</f>
        <v>0</v>
      </c>
      <c r="BJ2671" s="18" t="s">
        <v>80</v>
      </c>
      <c r="BK2671" s="239">
        <f>ROUND(I2671*H2671,2)</f>
        <v>0</v>
      </c>
      <c r="BL2671" s="18" t="s">
        <v>277</v>
      </c>
      <c r="BM2671" s="238" t="s">
        <v>2629</v>
      </c>
    </row>
    <row r="2672" s="2" customFormat="1">
      <c r="A2672" s="39"/>
      <c r="B2672" s="40"/>
      <c r="C2672" s="41"/>
      <c r="D2672" s="240" t="s">
        <v>173</v>
      </c>
      <c r="E2672" s="41"/>
      <c r="F2672" s="241" t="s">
        <v>1351</v>
      </c>
      <c r="G2672" s="41"/>
      <c r="H2672" s="41"/>
      <c r="I2672" s="147"/>
      <c r="J2672" s="41"/>
      <c r="K2672" s="41"/>
      <c r="L2672" s="45"/>
      <c r="M2672" s="242"/>
      <c r="N2672" s="243"/>
      <c r="O2672" s="85"/>
      <c r="P2672" s="85"/>
      <c r="Q2672" s="85"/>
      <c r="R2672" s="85"/>
      <c r="S2672" s="85"/>
      <c r="T2672" s="86"/>
      <c r="U2672" s="39"/>
      <c r="V2672" s="39"/>
      <c r="W2672" s="39"/>
      <c r="X2672" s="39"/>
      <c r="Y2672" s="39"/>
      <c r="Z2672" s="39"/>
      <c r="AA2672" s="39"/>
      <c r="AB2672" s="39"/>
      <c r="AC2672" s="39"/>
      <c r="AD2672" s="39"/>
      <c r="AE2672" s="39"/>
      <c r="AT2672" s="18" t="s">
        <v>173</v>
      </c>
      <c r="AU2672" s="18" t="s">
        <v>82</v>
      </c>
    </row>
    <row r="2673" s="2" customFormat="1">
      <c r="A2673" s="39"/>
      <c r="B2673" s="40"/>
      <c r="C2673" s="41"/>
      <c r="D2673" s="240" t="s">
        <v>191</v>
      </c>
      <c r="E2673" s="41"/>
      <c r="F2673" s="275" t="s">
        <v>1352</v>
      </c>
      <c r="G2673" s="41"/>
      <c r="H2673" s="41"/>
      <c r="I2673" s="147"/>
      <c r="J2673" s="41"/>
      <c r="K2673" s="41"/>
      <c r="L2673" s="45"/>
      <c r="M2673" s="242"/>
      <c r="N2673" s="243"/>
      <c r="O2673" s="85"/>
      <c r="P2673" s="85"/>
      <c r="Q2673" s="85"/>
      <c r="R2673" s="85"/>
      <c r="S2673" s="85"/>
      <c r="T2673" s="86"/>
      <c r="U2673" s="39"/>
      <c r="V2673" s="39"/>
      <c r="W2673" s="39"/>
      <c r="X2673" s="39"/>
      <c r="Y2673" s="39"/>
      <c r="Z2673" s="39"/>
      <c r="AA2673" s="39"/>
      <c r="AB2673" s="39"/>
      <c r="AC2673" s="39"/>
      <c r="AD2673" s="39"/>
      <c r="AE2673" s="39"/>
      <c r="AT2673" s="18" t="s">
        <v>191</v>
      </c>
      <c r="AU2673" s="18" t="s">
        <v>82</v>
      </c>
    </row>
    <row r="2674" s="2" customFormat="1" ht="16.5" customHeight="1">
      <c r="A2674" s="39"/>
      <c r="B2674" s="40"/>
      <c r="C2674" s="227" t="s">
        <v>2630</v>
      </c>
      <c r="D2674" s="227" t="s">
        <v>166</v>
      </c>
      <c r="E2674" s="228" t="s">
        <v>1354</v>
      </c>
      <c r="F2674" s="229" t="s">
        <v>1355</v>
      </c>
      <c r="G2674" s="230" t="s">
        <v>181</v>
      </c>
      <c r="H2674" s="231">
        <v>0.58799999999999997</v>
      </c>
      <c r="I2674" s="232"/>
      <c r="J2674" s="233">
        <f>ROUND(I2674*H2674,2)</f>
        <v>0</v>
      </c>
      <c r="K2674" s="229" t="s">
        <v>170</v>
      </c>
      <c r="L2674" s="45"/>
      <c r="M2674" s="234" t="s">
        <v>21</v>
      </c>
      <c r="N2674" s="235" t="s">
        <v>44</v>
      </c>
      <c r="O2674" s="85"/>
      <c r="P2674" s="236">
        <f>O2674*H2674</f>
        <v>0</v>
      </c>
      <c r="Q2674" s="236">
        <v>0</v>
      </c>
      <c r="R2674" s="236">
        <f>Q2674*H2674</f>
        <v>0</v>
      </c>
      <c r="S2674" s="236">
        <v>0</v>
      </c>
      <c r="T2674" s="237">
        <f>S2674*H2674</f>
        <v>0</v>
      </c>
      <c r="U2674" s="39"/>
      <c r="V2674" s="39"/>
      <c r="W2674" s="39"/>
      <c r="X2674" s="39"/>
      <c r="Y2674" s="39"/>
      <c r="Z2674" s="39"/>
      <c r="AA2674" s="39"/>
      <c r="AB2674" s="39"/>
      <c r="AC2674" s="39"/>
      <c r="AD2674" s="39"/>
      <c r="AE2674" s="39"/>
      <c r="AR2674" s="238" t="s">
        <v>277</v>
      </c>
      <c r="AT2674" s="238" t="s">
        <v>166</v>
      </c>
      <c r="AU2674" s="238" t="s">
        <v>82</v>
      </c>
      <c r="AY2674" s="18" t="s">
        <v>164</v>
      </c>
      <c r="BE2674" s="239">
        <f>IF(N2674="základní",J2674,0)</f>
        <v>0</v>
      </c>
      <c r="BF2674" s="239">
        <f>IF(N2674="snížená",J2674,0)</f>
        <v>0</v>
      </c>
      <c r="BG2674" s="239">
        <f>IF(N2674="zákl. přenesená",J2674,0)</f>
        <v>0</v>
      </c>
      <c r="BH2674" s="239">
        <f>IF(N2674="sníž. přenesená",J2674,0)</f>
        <v>0</v>
      </c>
      <c r="BI2674" s="239">
        <f>IF(N2674="nulová",J2674,0)</f>
        <v>0</v>
      </c>
      <c r="BJ2674" s="18" t="s">
        <v>80</v>
      </c>
      <c r="BK2674" s="239">
        <f>ROUND(I2674*H2674,2)</f>
        <v>0</v>
      </c>
      <c r="BL2674" s="18" t="s">
        <v>277</v>
      </c>
      <c r="BM2674" s="238" t="s">
        <v>2631</v>
      </c>
    </row>
    <row r="2675" s="2" customFormat="1">
      <c r="A2675" s="39"/>
      <c r="B2675" s="40"/>
      <c r="C2675" s="41"/>
      <c r="D2675" s="240" t="s">
        <v>173</v>
      </c>
      <c r="E2675" s="41"/>
      <c r="F2675" s="241" t="s">
        <v>1357</v>
      </c>
      <c r="G2675" s="41"/>
      <c r="H2675" s="41"/>
      <c r="I2675" s="147"/>
      <c r="J2675" s="41"/>
      <c r="K2675" s="41"/>
      <c r="L2675" s="45"/>
      <c r="M2675" s="242"/>
      <c r="N2675" s="243"/>
      <c r="O2675" s="85"/>
      <c r="P2675" s="85"/>
      <c r="Q2675" s="85"/>
      <c r="R2675" s="85"/>
      <c r="S2675" s="85"/>
      <c r="T2675" s="86"/>
      <c r="U2675" s="39"/>
      <c r="V2675" s="39"/>
      <c r="W2675" s="39"/>
      <c r="X2675" s="39"/>
      <c r="Y2675" s="39"/>
      <c r="Z2675" s="39"/>
      <c r="AA2675" s="39"/>
      <c r="AB2675" s="39"/>
      <c r="AC2675" s="39"/>
      <c r="AD2675" s="39"/>
      <c r="AE2675" s="39"/>
      <c r="AT2675" s="18" t="s">
        <v>173</v>
      </c>
      <c r="AU2675" s="18" t="s">
        <v>82</v>
      </c>
    </row>
    <row r="2676" s="2" customFormat="1">
      <c r="A2676" s="39"/>
      <c r="B2676" s="40"/>
      <c r="C2676" s="41"/>
      <c r="D2676" s="240" t="s">
        <v>191</v>
      </c>
      <c r="E2676" s="41"/>
      <c r="F2676" s="275" t="s">
        <v>1358</v>
      </c>
      <c r="G2676" s="41"/>
      <c r="H2676" s="41"/>
      <c r="I2676" s="147"/>
      <c r="J2676" s="41"/>
      <c r="K2676" s="41"/>
      <c r="L2676" s="45"/>
      <c r="M2676" s="242"/>
      <c r="N2676" s="243"/>
      <c r="O2676" s="85"/>
      <c r="P2676" s="85"/>
      <c r="Q2676" s="85"/>
      <c r="R2676" s="85"/>
      <c r="S2676" s="85"/>
      <c r="T2676" s="86"/>
      <c r="U2676" s="39"/>
      <c r="V2676" s="39"/>
      <c r="W2676" s="39"/>
      <c r="X2676" s="39"/>
      <c r="Y2676" s="39"/>
      <c r="Z2676" s="39"/>
      <c r="AA2676" s="39"/>
      <c r="AB2676" s="39"/>
      <c r="AC2676" s="39"/>
      <c r="AD2676" s="39"/>
      <c r="AE2676" s="39"/>
      <c r="AT2676" s="18" t="s">
        <v>191</v>
      </c>
      <c r="AU2676" s="18" t="s">
        <v>82</v>
      </c>
    </row>
    <row r="2677" s="2" customFormat="1" ht="21.75" customHeight="1">
      <c r="A2677" s="39"/>
      <c r="B2677" s="40"/>
      <c r="C2677" s="227" t="s">
        <v>2632</v>
      </c>
      <c r="D2677" s="227" t="s">
        <v>166</v>
      </c>
      <c r="E2677" s="228" t="s">
        <v>1360</v>
      </c>
      <c r="F2677" s="229" t="s">
        <v>1361</v>
      </c>
      <c r="G2677" s="230" t="s">
        <v>181</v>
      </c>
      <c r="H2677" s="231">
        <v>6.468</v>
      </c>
      <c r="I2677" s="232"/>
      <c r="J2677" s="233">
        <f>ROUND(I2677*H2677,2)</f>
        <v>0</v>
      </c>
      <c r="K2677" s="229" t="s">
        <v>170</v>
      </c>
      <c r="L2677" s="45"/>
      <c r="M2677" s="234" t="s">
        <v>21</v>
      </c>
      <c r="N2677" s="235" t="s">
        <v>44</v>
      </c>
      <c r="O2677" s="85"/>
      <c r="P2677" s="236">
        <f>O2677*H2677</f>
        <v>0</v>
      </c>
      <c r="Q2677" s="236">
        <v>0</v>
      </c>
      <c r="R2677" s="236">
        <f>Q2677*H2677</f>
        <v>0</v>
      </c>
      <c r="S2677" s="236">
        <v>0</v>
      </c>
      <c r="T2677" s="237">
        <f>S2677*H2677</f>
        <v>0</v>
      </c>
      <c r="U2677" s="39"/>
      <c r="V2677" s="39"/>
      <c r="W2677" s="39"/>
      <c r="X2677" s="39"/>
      <c r="Y2677" s="39"/>
      <c r="Z2677" s="39"/>
      <c r="AA2677" s="39"/>
      <c r="AB2677" s="39"/>
      <c r="AC2677" s="39"/>
      <c r="AD2677" s="39"/>
      <c r="AE2677" s="39"/>
      <c r="AR2677" s="238" t="s">
        <v>277</v>
      </c>
      <c r="AT2677" s="238" t="s">
        <v>166</v>
      </c>
      <c r="AU2677" s="238" t="s">
        <v>82</v>
      </c>
      <c r="AY2677" s="18" t="s">
        <v>164</v>
      </c>
      <c r="BE2677" s="239">
        <f>IF(N2677="základní",J2677,0)</f>
        <v>0</v>
      </c>
      <c r="BF2677" s="239">
        <f>IF(N2677="snížená",J2677,0)</f>
        <v>0</v>
      </c>
      <c r="BG2677" s="239">
        <f>IF(N2677="zákl. přenesená",J2677,0)</f>
        <v>0</v>
      </c>
      <c r="BH2677" s="239">
        <f>IF(N2677="sníž. přenesená",J2677,0)</f>
        <v>0</v>
      </c>
      <c r="BI2677" s="239">
        <f>IF(N2677="nulová",J2677,0)</f>
        <v>0</v>
      </c>
      <c r="BJ2677" s="18" t="s">
        <v>80</v>
      </c>
      <c r="BK2677" s="239">
        <f>ROUND(I2677*H2677,2)</f>
        <v>0</v>
      </c>
      <c r="BL2677" s="18" t="s">
        <v>277</v>
      </c>
      <c r="BM2677" s="238" t="s">
        <v>2633</v>
      </c>
    </row>
    <row r="2678" s="2" customFormat="1">
      <c r="A2678" s="39"/>
      <c r="B2678" s="40"/>
      <c r="C2678" s="41"/>
      <c r="D2678" s="240" t="s">
        <v>173</v>
      </c>
      <c r="E2678" s="41"/>
      <c r="F2678" s="241" t="s">
        <v>1361</v>
      </c>
      <c r="G2678" s="41"/>
      <c r="H2678" s="41"/>
      <c r="I2678" s="147"/>
      <c r="J2678" s="41"/>
      <c r="K2678" s="41"/>
      <c r="L2678" s="45"/>
      <c r="M2678" s="242"/>
      <c r="N2678" s="243"/>
      <c r="O2678" s="85"/>
      <c r="P2678" s="85"/>
      <c r="Q2678" s="85"/>
      <c r="R2678" s="85"/>
      <c r="S2678" s="85"/>
      <c r="T2678" s="86"/>
      <c r="U2678" s="39"/>
      <c r="V2678" s="39"/>
      <c r="W2678" s="39"/>
      <c r="X2678" s="39"/>
      <c r="Y2678" s="39"/>
      <c r="Z2678" s="39"/>
      <c r="AA2678" s="39"/>
      <c r="AB2678" s="39"/>
      <c r="AC2678" s="39"/>
      <c r="AD2678" s="39"/>
      <c r="AE2678" s="39"/>
      <c r="AT2678" s="18" t="s">
        <v>173</v>
      </c>
      <c r="AU2678" s="18" t="s">
        <v>82</v>
      </c>
    </row>
    <row r="2679" s="2" customFormat="1">
      <c r="A2679" s="39"/>
      <c r="B2679" s="40"/>
      <c r="C2679" s="41"/>
      <c r="D2679" s="240" t="s">
        <v>1094</v>
      </c>
      <c r="E2679" s="41"/>
      <c r="F2679" s="275" t="s">
        <v>1363</v>
      </c>
      <c r="G2679" s="41"/>
      <c r="H2679" s="41"/>
      <c r="I2679" s="147"/>
      <c r="J2679" s="41"/>
      <c r="K2679" s="41"/>
      <c r="L2679" s="45"/>
      <c r="M2679" s="242"/>
      <c r="N2679" s="243"/>
      <c r="O2679" s="85"/>
      <c r="P2679" s="85"/>
      <c r="Q2679" s="85"/>
      <c r="R2679" s="85"/>
      <c r="S2679" s="85"/>
      <c r="T2679" s="86"/>
      <c r="U2679" s="39"/>
      <c r="V2679" s="39"/>
      <c r="W2679" s="39"/>
      <c r="X2679" s="39"/>
      <c r="Y2679" s="39"/>
      <c r="Z2679" s="39"/>
      <c r="AA2679" s="39"/>
      <c r="AB2679" s="39"/>
      <c r="AC2679" s="39"/>
      <c r="AD2679" s="39"/>
      <c r="AE2679" s="39"/>
      <c r="AT2679" s="18" t="s">
        <v>1094</v>
      </c>
      <c r="AU2679" s="18" t="s">
        <v>82</v>
      </c>
    </row>
    <row r="2680" s="14" customFormat="1">
      <c r="A2680" s="14"/>
      <c r="B2680" s="254"/>
      <c r="C2680" s="255"/>
      <c r="D2680" s="240" t="s">
        <v>174</v>
      </c>
      <c r="E2680" s="255"/>
      <c r="F2680" s="257" t="s">
        <v>2634</v>
      </c>
      <c r="G2680" s="255"/>
      <c r="H2680" s="258">
        <v>6.468</v>
      </c>
      <c r="I2680" s="259"/>
      <c r="J2680" s="255"/>
      <c r="K2680" s="255"/>
      <c r="L2680" s="260"/>
      <c r="M2680" s="261"/>
      <c r="N2680" s="262"/>
      <c r="O2680" s="262"/>
      <c r="P2680" s="262"/>
      <c r="Q2680" s="262"/>
      <c r="R2680" s="262"/>
      <c r="S2680" s="262"/>
      <c r="T2680" s="263"/>
      <c r="U2680" s="14"/>
      <c r="V2680" s="14"/>
      <c r="W2680" s="14"/>
      <c r="X2680" s="14"/>
      <c r="Y2680" s="14"/>
      <c r="Z2680" s="14"/>
      <c r="AA2680" s="14"/>
      <c r="AB2680" s="14"/>
      <c r="AC2680" s="14"/>
      <c r="AD2680" s="14"/>
      <c r="AE2680" s="14"/>
      <c r="AT2680" s="264" t="s">
        <v>174</v>
      </c>
      <c r="AU2680" s="264" t="s">
        <v>82</v>
      </c>
      <c r="AV2680" s="14" t="s">
        <v>82</v>
      </c>
      <c r="AW2680" s="14" t="s">
        <v>4</v>
      </c>
      <c r="AX2680" s="14" t="s">
        <v>80</v>
      </c>
      <c r="AY2680" s="264" t="s">
        <v>164</v>
      </c>
    </row>
    <row r="2681" s="2" customFormat="1" ht="21.75" customHeight="1">
      <c r="A2681" s="39"/>
      <c r="B2681" s="40"/>
      <c r="C2681" s="227" t="s">
        <v>2635</v>
      </c>
      <c r="D2681" s="227" t="s">
        <v>166</v>
      </c>
      <c r="E2681" s="228" t="s">
        <v>2552</v>
      </c>
      <c r="F2681" s="229" t="s">
        <v>2553</v>
      </c>
      <c r="G2681" s="230" t="s">
        <v>181</v>
      </c>
      <c r="H2681" s="231">
        <v>0.58799999999999997</v>
      </c>
      <c r="I2681" s="232"/>
      <c r="J2681" s="233">
        <f>ROUND(I2681*H2681,2)</f>
        <v>0</v>
      </c>
      <c r="K2681" s="229" t="s">
        <v>170</v>
      </c>
      <c r="L2681" s="45"/>
      <c r="M2681" s="234" t="s">
        <v>21</v>
      </c>
      <c r="N2681" s="235" t="s">
        <v>44</v>
      </c>
      <c r="O2681" s="85"/>
      <c r="P2681" s="236">
        <f>O2681*H2681</f>
        <v>0</v>
      </c>
      <c r="Q2681" s="236">
        <v>0</v>
      </c>
      <c r="R2681" s="236">
        <f>Q2681*H2681</f>
        <v>0</v>
      </c>
      <c r="S2681" s="236">
        <v>0</v>
      </c>
      <c r="T2681" s="237">
        <f>S2681*H2681</f>
        <v>0</v>
      </c>
      <c r="U2681" s="39"/>
      <c r="V2681" s="39"/>
      <c r="W2681" s="39"/>
      <c r="X2681" s="39"/>
      <c r="Y2681" s="39"/>
      <c r="Z2681" s="39"/>
      <c r="AA2681" s="39"/>
      <c r="AB2681" s="39"/>
      <c r="AC2681" s="39"/>
      <c r="AD2681" s="39"/>
      <c r="AE2681" s="39"/>
      <c r="AR2681" s="238" t="s">
        <v>277</v>
      </c>
      <c r="AT2681" s="238" t="s">
        <v>166</v>
      </c>
      <c r="AU2681" s="238" t="s">
        <v>82</v>
      </c>
      <c r="AY2681" s="18" t="s">
        <v>164</v>
      </c>
      <c r="BE2681" s="239">
        <f>IF(N2681="základní",J2681,0)</f>
        <v>0</v>
      </c>
      <c r="BF2681" s="239">
        <f>IF(N2681="snížená",J2681,0)</f>
        <v>0</v>
      </c>
      <c r="BG2681" s="239">
        <f>IF(N2681="zákl. přenesená",J2681,0)</f>
        <v>0</v>
      </c>
      <c r="BH2681" s="239">
        <f>IF(N2681="sníž. přenesená",J2681,0)</f>
        <v>0</v>
      </c>
      <c r="BI2681" s="239">
        <f>IF(N2681="nulová",J2681,0)</f>
        <v>0</v>
      </c>
      <c r="BJ2681" s="18" t="s">
        <v>80</v>
      </c>
      <c r="BK2681" s="239">
        <f>ROUND(I2681*H2681,2)</f>
        <v>0</v>
      </c>
      <c r="BL2681" s="18" t="s">
        <v>277</v>
      </c>
      <c r="BM2681" s="238" t="s">
        <v>2636</v>
      </c>
    </row>
    <row r="2682" s="2" customFormat="1">
      <c r="A2682" s="39"/>
      <c r="B2682" s="40"/>
      <c r="C2682" s="41"/>
      <c r="D2682" s="240" t="s">
        <v>173</v>
      </c>
      <c r="E2682" s="41"/>
      <c r="F2682" s="241" t="s">
        <v>2553</v>
      </c>
      <c r="G2682" s="41"/>
      <c r="H2682" s="41"/>
      <c r="I2682" s="147"/>
      <c r="J2682" s="41"/>
      <c r="K2682" s="41"/>
      <c r="L2682" s="45"/>
      <c r="M2682" s="242"/>
      <c r="N2682" s="243"/>
      <c r="O2682" s="85"/>
      <c r="P2682" s="85"/>
      <c r="Q2682" s="85"/>
      <c r="R2682" s="85"/>
      <c r="S2682" s="85"/>
      <c r="T2682" s="86"/>
      <c r="U2682" s="39"/>
      <c r="V2682" s="39"/>
      <c r="W2682" s="39"/>
      <c r="X2682" s="39"/>
      <c r="Y2682" s="39"/>
      <c r="Z2682" s="39"/>
      <c r="AA2682" s="39"/>
      <c r="AB2682" s="39"/>
      <c r="AC2682" s="39"/>
      <c r="AD2682" s="39"/>
      <c r="AE2682" s="39"/>
      <c r="AT2682" s="18" t="s">
        <v>173</v>
      </c>
      <c r="AU2682" s="18" t="s">
        <v>82</v>
      </c>
    </row>
    <row r="2683" s="14" customFormat="1">
      <c r="A2683" s="14"/>
      <c r="B2683" s="254"/>
      <c r="C2683" s="255"/>
      <c r="D2683" s="240" t="s">
        <v>174</v>
      </c>
      <c r="E2683" s="256" t="s">
        <v>21</v>
      </c>
      <c r="F2683" s="257" t="s">
        <v>2637</v>
      </c>
      <c r="G2683" s="255"/>
      <c r="H2683" s="258">
        <v>0.58799999999999997</v>
      </c>
      <c r="I2683" s="259"/>
      <c r="J2683" s="255"/>
      <c r="K2683" s="255"/>
      <c r="L2683" s="260"/>
      <c r="M2683" s="261"/>
      <c r="N2683" s="262"/>
      <c r="O2683" s="262"/>
      <c r="P2683" s="262"/>
      <c r="Q2683" s="262"/>
      <c r="R2683" s="262"/>
      <c r="S2683" s="262"/>
      <c r="T2683" s="263"/>
      <c r="U2683" s="14"/>
      <c r="V2683" s="14"/>
      <c r="W2683" s="14"/>
      <c r="X2683" s="14"/>
      <c r="Y2683" s="14"/>
      <c r="Z2683" s="14"/>
      <c r="AA2683" s="14"/>
      <c r="AB2683" s="14"/>
      <c r="AC2683" s="14"/>
      <c r="AD2683" s="14"/>
      <c r="AE2683" s="14"/>
      <c r="AT2683" s="264" t="s">
        <v>174</v>
      </c>
      <c r="AU2683" s="264" t="s">
        <v>82</v>
      </c>
      <c r="AV2683" s="14" t="s">
        <v>82</v>
      </c>
      <c r="AW2683" s="14" t="s">
        <v>34</v>
      </c>
      <c r="AX2683" s="14" t="s">
        <v>80</v>
      </c>
      <c r="AY2683" s="264" t="s">
        <v>164</v>
      </c>
    </row>
    <row r="2684" s="2" customFormat="1" ht="21.75" customHeight="1">
      <c r="A2684" s="39"/>
      <c r="B2684" s="40"/>
      <c r="C2684" s="227" t="s">
        <v>2638</v>
      </c>
      <c r="D2684" s="227" t="s">
        <v>166</v>
      </c>
      <c r="E2684" s="228" t="s">
        <v>2639</v>
      </c>
      <c r="F2684" s="229" t="s">
        <v>2640</v>
      </c>
      <c r="G2684" s="230" t="s">
        <v>204</v>
      </c>
      <c r="H2684" s="231">
        <v>78.379999999999995</v>
      </c>
      <c r="I2684" s="232"/>
      <c r="J2684" s="233">
        <f>ROUND(I2684*H2684,2)</f>
        <v>0</v>
      </c>
      <c r="K2684" s="229" t="s">
        <v>170</v>
      </c>
      <c r="L2684" s="45"/>
      <c r="M2684" s="234" t="s">
        <v>21</v>
      </c>
      <c r="N2684" s="235" t="s">
        <v>44</v>
      </c>
      <c r="O2684" s="85"/>
      <c r="P2684" s="236">
        <f>O2684*H2684</f>
        <v>0</v>
      </c>
      <c r="Q2684" s="236">
        <v>0.0051999999999999998</v>
      </c>
      <c r="R2684" s="236">
        <f>Q2684*H2684</f>
        <v>0.40757599999999994</v>
      </c>
      <c r="S2684" s="236">
        <v>0</v>
      </c>
      <c r="T2684" s="237">
        <f>S2684*H2684</f>
        <v>0</v>
      </c>
      <c r="U2684" s="39"/>
      <c r="V2684" s="39"/>
      <c r="W2684" s="39"/>
      <c r="X2684" s="39"/>
      <c r="Y2684" s="39"/>
      <c r="Z2684" s="39"/>
      <c r="AA2684" s="39"/>
      <c r="AB2684" s="39"/>
      <c r="AC2684" s="39"/>
      <c r="AD2684" s="39"/>
      <c r="AE2684" s="39"/>
      <c r="AR2684" s="238" t="s">
        <v>277</v>
      </c>
      <c r="AT2684" s="238" t="s">
        <v>166</v>
      </c>
      <c r="AU2684" s="238" t="s">
        <v>82</v>
      </c>
      <c r="AY2684" s="18" t="s">
        <v>164</v>
      </c>
      <c r="BE2684" s="239">
        <f>IF(N2684="základní",J2684,0)</f>
        <v>0</v>
      </c>
      <c r="BF2684" s="239">
        <f>IF(N2684="snížená",J2684,0)</f>
        <v>0</v>
      </c>
      <c r="BG2684" s="239">
        <f>IF(N2684="zákl. přenesená",J2684,0)</f>
        <v>0</v>
      </c>
      <c r="BH2684" s="239">
        <f>IF(N2684="sníž. přenesená",J2684,0)</f>
        <v>0</v>
      </c>
      <c r="BI2684" s="239">
        <f>IF(N2684="nulová",J2684,0)</f>
        <v>0</v>
      </c>
      <c r="BJ2684" s="18" t="s">
        <v>80</v>
      </c>
      <c r="BK2684" s="239">
        <f>ROUND(I2684*H2684,2)</f>
        <v>0</v>
      </c>
      <c r="BL2684" s="18" t="s">
        <v>277</v>
      </c>
      <c r="BM2684" s="238" t="s">
        <v>2641</v>
      </c>
    </row>
    <row r="2685" s="2" customFormat="1">
      <c r="A2685" s="39"/>
      <c r="B2685" s="40"/>
      <c r="C2685" s="41"/>
      <c r="D2685" s="240" t="s">
        <v>173</v>
      </c>
      <c r="E2685" s="41"/>
      <c r="F2685" s="241" t="s">
        <v>2640</v>
      </c>
      <c r="G2685" s="41"/>
      <c r="H2685" s="41"/>
      <c r="I2685" s="147"/>
      <c r="J2685" s="41"/>
      <c r="K2685" s="41"/>
      <c r="L2685" s="45"/>
      <c r="M2685" s="242"/>
      <c r="N2685" s="243"/>
      <c r="O2685" s="85"/>
      <c r="P2685" s="85"/>
      <c r="Q2685" s="85"/>
      <c r="R2685" s="85"/>
      <c r="S2685" s="85"/>
      <c r="T2685" s="86"/>
      <c r="U2685" s="39"/>
      <c r="V2685" s="39"/>
      <c r="W2685" s="39"/>
      <c r="X2685" s="39"/>
      <c r="Y2685" s="39"/>
      <c r="Z2685" s="39"/>
      <c r="AA2685" s="39"/>
      <c r="AB2685" s="39"/>
      <c r="AC2685" s="39"/>
      <c r="AD2685" s="39"/>
      <c r="AE2685" s="39"/>
      <c r="AT2685" s="18" t="s">
        <v>173</v>
      </c>
      <c r="AU2685" s="18" t="s">
        <v>82</v>
      </c>
    </row>
    <row r="2686" s="13" customFormat="1">
      <c r="A2686" s="13"/>
      <c r="B2686" s="244"/>
      <c r="C2686" s="245"/>
      <c r="D2686" s="240" t="s">
        <v>174</v>
      </c>
      <c r="E2686" s="246" t="s">
        <v>21</v>
      </c>
      <c r="F2686" s="247" t="s">
        <v>2642</v>
      </c>
      <c r="G2686" s="245"/>
      <c r="H2686" s="246" t="s">
        <v>21</v>
      </c>
      <c r="I2686" s="248"/>
      <c r="J2686" s="245"/>
      <c r="K2686" s="245"/>
      <c r="L2686" s="249"/>
      <c r="M2686" s="250"/>
      <c r="N2686" s="251"/>
      <c r="O2686" s="251"/>
      <c r="P2686" s="251"/>
      <c r="Q2686" s="251"/>
      <c r="R2686" s="251"/>
      <c r="S2686" s="251"/>
      <c r="T2686" s="252"/>
      <c r="U2686" s="13"/>
      <c r="V2686" s="13"/>
      <c r="W2686" s="13"/>
      <c r="X2686" s="13"/>
      <c r="Y2686" s="13"/>
      <c r="Z2686" s="13"/>
      <c r="AA2686" s="13"/>
      <c r="AB2686" s="13"/>
      <c r="AC2686" s="13"/>
      <c r="AD2686" s="13"/>
      <c r="AE2686" s="13"/>
      <c r="AT2686" s="253" t="s">
        <v>174</v>
      </c>
      <c r="AU2686" s="253" t="s">
        <v>82</v>
      </c>
      <c r="AV2686" s="13" t="s">
        <v>80</v>
      </c>
      <c r="AW2686" s="13" t="s">
        <v>34</v>
      </c>
      <c r="AX2686" s="13" t="s">
        <v>73</v>
      </c>
      <c r="AY2686" s="253" t="s">
        <v>164</v>
      </c>
    </row>
    <row r="2687" s="13" customFormat="1">
      <c r="A2687" s="13"/>
      <c r="B2687" s="244"/>
      <c r="C2687" s="245"/>
      <c r="D2687" s="240" t="s">
        <v>174</v>
      </c>
      <c r="E2687" s="246" t="s">
        <v>21</v>
      </c>
      <c r="F2687" s="247" t="s">
        <v>216</v>
      </c>
      <c r="G2687" s="245"/>
      <c r="H2687" s="246" t="s">
        <v>21</v>
      </c>
      <c r="I2687" s="248"/>
      <c r="J2687" s="245"/>
      <c r="K2687" s="245"/>
      <c r="L2687" s="249"/>
      <c r="M2687" s="250"/>
      <c r="N2687" s="251"/>
      <c r="O2687" s="251"/>
      <c r="P2687" s="251"/>
      <c r="Q2687" s="251"/>
      <c r="R2687" s="251"/>
      <c r="S2687" s="251"/>
      <c r="T2687" s="252"/>
      <c r="U2687" s="13"/>
      <c r="V2687" s="13"/>
      <c r="W2687" s="13"/>
      <c r="X2687" s="13"/>
      <c r="Y2687" s="13"/>
      <c r="Z2687" s="13"/>
      <c r="AA2687" s="13"/>
      <c r="AB2687" s="13"/>
      <c r="AC2687" s="13"/>
      <c r="AD2687" s="13"/>
      <c r="AE2687" s="13"/>
      <c r="AT2687" s="253" t="s">
        <v>174</v>
      </c>
      <c r="AU2687" s="253" t="s">
        <v>82</v>
      </c>
      <c r="AV2687" s="13" t="s">
        <v>80</v>
      </c>
      <c r="AW2687" s="13" t="s">
        <v>34</v>
      </c>
      <c r="AX2687" s="13" t="s">
        <v>73</v>
      </c>
      <c r="AY2687" s="253" t="s">
        <v>164</v>
      </c>
    </row>
    <row r="2688" s="13" customFormat="1">
      <c r="A2688" s="13"/>
      <c r="B2688" s="244"/>
      <c r="C2688" s="245"/>
      <c r="D2688" s="240" t="s">
        <v>174</v>
      </c>
      <c r="E2688" s="246" t="s">
        <v>21</v>
      </c>
      <c r="F2688" s="247" t="s">
        <v>517</v>
      </c>
      <c r="G2688" s="245"/>
      <c r="H2688" s="246" t="s">
        <v>21</v>
      </c>
      <c r="I2688" s="248"/>
      <c r="J2688" s="245"/>
      <c r="K2688" s="245"/>
      <c r="L2688" s="249"/>
      <c r="M2688" s="250"/>
      <c r="N2688" s="251"/>
      <c r="O2688" s="251"/>
      <c r="P2688" s="251"/>
      <c r="Q2688" s="251"/>
      <c r="R2688" s="251"/>
      <c r="S2688" s="251"/>
      <c r="T2688" s="252"/>
      <c r="U2688" s="13"/>
      <c r="V2688" s="13"/>
      <c r="W2688" s="13"/>
      <c r="X2688" s="13"/>
      <c r="Y2688" s="13"/>
      <c r="Z2688" s="13"/>
      <c r="AA2688" s="13"/>
      <c r="AB2688" s="13"/>
      <c r="AC2688" s="13"/>
      <c r="AD2688" s="13"/>
      <c r="AE2688" s="13"/>
      <c r="AT2688" s="253" t="s">
        <v>174</v>
      </c>
      <c r="AU2688" s="253" t="s">
        <v>82</v>
      </c>
      <c r="AV2688" s="13" t="s">
        <v>80</v>
      </c>
      <c r="AW2688" s="13" t="s">
        <v>34</v>
      </c>
      <c r="AX2688" s="13" t="s">
        <v>73</v>
      </c>
      <c r="AY2688" s="253" t="s">
        <v>164</v>
      </c>
    </row>
    <row r="2689" s="13" customFormat="1">
      <c r="A2689" s="13"/>
      <c r="B2689" s="244"/>
      <c r="C2689" s="245"/>
      <c r="D2689" s="240" t="s">
        <v>174</v>
      </c>
      <c r="E2689" s="246" t="s">
        <v>21</v>
      </c>
      <c r="F2689" s="247" t="s">
        <v>518</v>
      </c>
      <c r="G2689" s="245"/>
      <c r="H2689" s="246" t="s">
        <v>21</v>
      </c>
      <c r="I2689" s="248"/>
      <c r="J2689" s="245"/>
      <c r="K2689" s="245"/>
      <c r="L2689" s="249"/>
      <c r="M2689" s="250"/>
      <c r="N2689" s="251"/>
      <c r="O2689" s="251"/>
      <c r="P2689" s="251"/>
      <c r="Q2689" s="251"/>
      <c r="R2689" s="251"/>
      <c r="S2689" s="251"/>
      <c r="T2689" s="252"/>
      <c r="U2689" s="13"/>
      <c r="V2689" s="13"/>
      <c r="W2689" s="13"/>
      <c r="X2689" s="13"/>
      <c r="Y2689" s="13"/>
      <c r="Z2689" s="13"/>
      <c r="AA2689" s="13"/>
      <c r="AB2689" s="13"/>
      <c r="AC2689" s="13"/>
      <c r="AD2689" s="13"/>
      <c r="AE2689" s="13"/>
      <c r="AT2689" s="253" t="s">
        <v>174</v>
      </c>
      <c r="AU2689" s="253" t="s">
        <v>82</v>
      </c>
      <c r="AV2689" s="13" t="s">
        <v>80</v>
      </c>
      <c r="AW2689" s="13" t="s">
        <v>34</v>
      </c>
      <c r="AX2689" s="13" t="s">
        <v>73</v>
      </c>
      <c r="AY2689" s="253" t="s">
        <v>164</v>
      </c>
    </row>
    <row r="2690" s="14" customFormat="1">
      <c r="A2690" s="14"/>
      <c r="B2690" s="254"/>
      <c r="C2690" s="255"/>
      <c r="D2690" s="240" t="s">
        <v>174</v>
      </c>
      <c r="E2690" s="256" t="s">
        <v>21</v>
      </c>
      <c r="F2690" s="257" t="s">
        <v>2643</v>
      </c>
      <c r="G2690" s="255"/>
      <c r="H2690" s="258">
        <v>12.810000000000001</v>
      </c>
      <c r="I2690" s="259"/>
      <c r="J2690" s="255"/>
      <c r="K2690" s="255"/>
      <c r="L2690" s="260"/>
      <c r="M2690" s="261"/>
      <c r="N2690" s="262"/>
      <c r="O2690" s="262"/>
      <c r="P2690" s="262"/>
      <c r="Q2690" s="262"/>
      <c r="R2690" s="262"/>
      <c r="S2690" s="262"/>
      <c r="T2690" s="263"/>
      <c r="U2690" s="14"/>
      <c r="V2690" s="14"/>
      <c r="W2690" s="14"/>
      <c r="X2690" s="14"/>
      <c r="Y2690" s="14"/>
      <c r="Z2690" s="14"/>
      <c r="AA2690" s="14"/>
      <c r="AB2690" s="14"/>
      <c r="AC2690" s="14"/>
      <c r="AD2690" s="14"/>
      <c r="AE2690" s="14"/>
      <c r="AT2690" s="264" t="s">
        <v>174</v>
      </c>
      <c r="AU2690" s="264" t="s">
        <v>82</v>
      </c>
      <c r="AV2690" s="14" t="s">
        <v>82</v>
      </c>
      <c r="AW2690" s="14" t="s">
        <v>34</v>
      </c>
      <c r="AX2690" s="14" t="s">
        <v>73</v>
      </c>
      <c r="AY2690" s="264" t="s">
        <v>164</v>
      </c>
    </row>
    <row r="2691" s="14" customFormat="1">
      <c r="A2691" s="14"/>
      <c r="B2691" s="254"/>
      <c r="C2691" s="255"/>
      <c r="D2691" s="240" t="s">
        <v>174</v>
      </c>
      <c r="E2691" s="256" t="s">
        <v>21</v>
      </c>
      <c r="F2691" s="257" t="s">
        <v>2644</v>
      </c>
      <c r="G2691" s="255"/>
      <c r="H2691" s="258">
        <v>18.585000000000001</v>
      </c>
      <c r="I2691" s="259"/>
      <c r="J2691" s="255"/>
      <c r="K2691" s="255"/>
      <c r="L2691" s="260"/>
      <c r="M2691" s="261"/>
      <c r="N2691" s="262"/>
      <c r="O2691" s="262"/>
      <c r="P2691" s="262"/>
      <c r="Q2691" s="262"/>
      <c r="R2691" s="262"/>
      <c r="S2691" s="262"/>
      <c r="T2691" s="263"/>
      <c r="U2691" s="14"/>
      <c r="V2691" s="14"/>
      <c r="W2691" s="14"/>
      <c r="X2691" s="14"/>
      <c r="Y2691" s="14"/>
      <c r="Z2691" s="14"/>
      <c r="AA2691" s="14"/>
      <c r="AB2691" s="14"/>
      <c r="AC2691" s="14"/>
      <c r="AD2691" s="14"/>
      <c r="AE2691" s="14"/>
      <c r="AT2691" s="264" t="s">
        <v>174</v>
      </c>
      <c r="AU2691" s="264" t="s">
        <v>82</v>
      </c>
      <c r="AV2691" s="14" t="s">
        <v>82</v>
      </c>
      <c r="AW2691" s="14" t="s">
        <v>34</v>
      </c>
      <c r="AX2691" s="14" t="s">
        <v>73</v>
      </c>
      <c r="AY2691" s="264" t="s">
        <v>164</v>
      </c>
    </row>
    <row r="2692" s="14" customFormat="1">
      <c r="A2692" s="14"/>
      <c r="B2692" s="254"/>
      <c r="C2692" s="255"/>
      <c r="D2692" s="240" t="s">
        <v>174</v>
      </c>
      <c r="E2692" s="256" t="s">
        <v>21</v>
      </c>
      <c r="F2692" s="257" t="s">
        <v>2645</v>
      </c>
      <c r="G2692" s="255"/>
      <c r="H2692" s="258">
        <v>26.25</v>
      </c>
      <c r="I2692" s="259"/>
      <c r="J2692" s="255"/>
      <c r="K2692" s="255"/>
      <c r="L2692" s="260"/>
      <c r="M2692" s="261"/>
      <c r="N2692" s="262"/>
      <c r="O2692" s="262"/>
      <c r="P2692" s="262"/>
      <c r="Q2692" s="262"/>
      <c r="R2692" s="262"/>
      <c r="S2692" s="262"/>
      <c r="T2692" s="263"/>
      <c r="U2692" s="14"/>
      <c r="V2692" s="14"/>
      <c r="W2692" s="14"/>
      <c r="X2692" s="14"/>
      <c r="Y2692" s="14"/>
      <c r="Z2692" s="14"/>
      <c r="AA2692" s="14"/>
      <c r="AB2692" s="14"/>
      <c r="AC2692" s="14"/>
      <c r="AD2692" s="14"/>
      <c r="AE2692" s="14"/>
      <c r="AT2692" s="264" t="s">
        <v>174</v>
      </c>
      <c r="AU2692" s="264" t="s">
        <v>82</v>
      </c>
      <c r="AV2692" s="14" t="s">
        <v>82</v>
      </c>
      <c r="AW2692" s="14" t="s">
        <v>34</v>
      </c>
      <c r="AX2692" s="14" t="s">
        <v>73</v>
      </c>
      <c r="AY2692" s="264" t="s">
        <v>164</v>
      </c>
    </row>
    <row r="2693" s="14" customFormat="1">
      <c r="A2693" s="14"/>
      <c r="B2693" s="254"/>
      <c r="C2693" s="255"/>
      <c r="D2693" s="240" t="s">
        <v>174</v>
      </c>
      <c r="E2693" s="256" t="s">
        <v>21</v>
      </c>
      <c r="F2693" s="257" t="s">
        <v>2646</v>
      </c>
      <c r="G2693" s="255"/>
      <c r="H2693" s="258">
        <v>22.469999999999999</v>
      </c>
      <c r="I2693" s="259"/>
      <c r="J2693" s="255"/>
      <c r="K2693" s="255"/>
      <c r="L2693" s="260"/>
      <c r="M2693" s="261"/>
      <c r="N2693" s="262"/>
      <c r="O2693" s="262"/>
      <c r="P2693" s="262"/>
      <c r="Q2693" s="262"/>
      <c r="R2693" s="262"/>
      <c r="S2693" s="262"/>
      <c r="T2693" s="263"/>
      <c r="U2693" s="14"/>
      <c r="V2693" s="14"/>
      <c r="W2693" s="14"/>
      <c r="X2693" s="14"/>
      <c r="Y2693" s="14"/>
      <c r="Z2693" s="14"/>
      <c r="AA2693" s="14"/>
      <c r="AB2693" s="14"/>
      <c r="AC2693" s="14"/>
      <c r="AD2693" s="14"/>
      <c r="AE2693" s="14"/>
      <c r="AT2693" s="264" t="s">
        <v>174</v>
      </c>
      <c r="AU2693" s="264" t="s">
        <v>82</v>
      </c>
      <c r="AV2693" s="14" t="s">
        <v>82</v>
      </c>
      <c r="AW2693" s="14" t="s">
        <v>34</v>
      </c>
      <c r="AX2693" s="14" t="s">
        <v>73</v>
      </c>
      <c r="AY2693" s="264" t="s">
        <v>164</v>
      </c>
    </row>
    <row r="2694" s="14" customFormat="1">
      <c r="A2694" s="14"/>
      <c r="B2694" s="254"/>
      <c r="C2694" s="255"/>
      <c r="D2694" s="240" t="s">
        <v>174</v>
      </c>
      <c r="E2694" s="256" t="s">
        <v>21</v>
      </c>
      <c r="F2694" s="257" t="s">
        <v>2647</v>
      </c>
      <c r="G2694" s="255"/>
      <c r="H2694" s="258">
        <v>11.865</v>
      </c>
      <c r="I2694" s="259"/>
      <c r="J2694" s="255"/>
      <c r="K2694" s="255"/>
      <c r="L2694" s="260"/>
      <c r="M2694" s="261"/>
      <c r="N2694" s="262"/>
      <c r="O2694" s="262"/>
      <c r="P2694" s="262"/>
      <c r="Q2694" s="262"/>
      <c r="R2694" s="262"/>
      <c r="S2694" s="262"/>
      <c r="T2694" s="263"/>
      <c r="U2694" s="14"/>
      <c r="V2694" s="14"/>
      <c r="W2694" s="14"/>
      <c r="X2694" s="14"/>
      <c r="Y2694" s="14"/>
      <c r="Z2694" s="14"/>
      <c r="AA2694" s="14"/>
      <c r="AB2694" s="14"/>
      <c r="AC2694" s="14"/>
      <c r="AD2694" s="14"/>
      <c r="AE2694" s="14"/>
      <c r="AT2694" s="264" t="s">
        <v>174</v>
      </c>
      <c r="AU2694" s="264" t="s">
        <v>82</v>
      </c>
      <c r="AV2694" s="14" t="s">
        <v>82</v>
      </c>
      <c r="AW2694" s="14" t="s">
        <v>34</v>
      </c>
      <c r="AX2694" s="14" t="s">
        <v>73</v>
      </c>
      <c r="AY2694" s="264" t="s">
        <v>164</v>
      </c>
    </row>
    <row r="2695" s="13" customFormat="1">
      <c r="A2695" s="13"/>
      <c r="B2695" s="244"/>
      <c r="C2695" s="245"/>
      <c r="D2695" s="240" t="s">
        <v>174</v>
      </c>
      <c r="E2695" s="246" t="s">
        <v>21</v>
      </c>
      <c r="F2695" s="247" t="s">
        <v>223</v>
      </c>
      <c r="G2695" s="245"/>
      <c r="H2695" s="246" t="s">
        <v>21</v>
      </c>
      <c r="I2695" s="248"/>
      <c r="J2695" s="245"/>
      <c r="K2695" s="245"/>
      <c r="L2695" s="249"/>
      <c r="M2695" s="250"/>
      <c r="N2695" s="251"/>
      <c r="O2695" s="251"/>
      <c r="P2695" s="251"/>
      <c r="Q2695" s="251"/>
      <c r="R2695" s="251"/>
      <c r="S2695" s="251"/>
      <c r="T2695" s="252"/>
      <c r="U2695" s="13"/>
      <c r="V2695" s="13"/>
      <c r="W2695" s="13"/>
      <c r="X2695" s="13"/>
      <c r="Y2695" s="13"/>
      <c r="Z2695" s="13"/>
      <c r="AA2695" s="13"/>
      <c r="AB2695" s="13"/>
      <c r="AC2695" s="13"/>
      <c r="AD2695" s="13"/>
      <c r="AE2695" s="13"/>
      <c r="AT2695" s="253" t="s">
        <v>174</v>
      </c>
      <c r="AU2695" s="253" t="s">
        <v>82</v>
      </c>
      <c r="AV2695" s="13" t="s">
        <v>80</v>
      </c>
      <c r="AW2695" s="13" t="s">
        <v>34</v>
      </c>
      <c r="AX2695" s="13" t="s">
        <v>73</v>
      </c>
      <c r="AY2695" s="253" t="s">
        <v>164</v>
      </c>
    </row>
    <row r="2696" s="14" customFormat="1">
      <c r="A2696" s="14"/>
      <c r="B2696" s="254"/>
      <c r="C2696" s="255"/>
      <c r="D2696" s="240" t="s">
        <v>174</v>
      </c>
      <c r="E2696" s="256" t="s">
        <v>21</v>
      </c>
      <c r="F2696" s="257" t="s">
        <v>2648</v>
      </c>
      <c r="G2696" s="255"/>
      <c r="H2696" s="258">
        <v>-8</v>
      </c>
      <c r="I2696" s="259"/>
      <c r="J2696" s="255"/>
      <c r="K2696" s="255"/>
      <c r="L2696" s="260"/>
      <c r="M2696" s="261"/>
      <c r="N2696" s="262"/>
      <c r="O2696" s="262"/>
      <c r="P2696" s="262"/>
      <c r="Q2696" s="262"/>
      <c r="R2696" s="262"/>
      <c r="S2696" s="262"/>
      <c r="T2696" s="263"/>
      <c r="U2696" s="14"/>
      <c r="V2696" s="14"/>
      <c r="W2696" s="14"/>
      <c r="X2696" s="14"/>
      <c r="Y2696" s="14"/>
      <c r="Z2696" s="14"/>
      <c r="AA2696" s="14"/>
      <c r="AB2696" s="14"/>
      <c r="AC2696" s="14"/>
      <c r="AD2696" s="14"/>
      <c r="AE2696" s="14"/>
      <c r="AT2696" s="264" t="s">
        <v>174</v>
      </c>
      <c r="AU2696" s="264" t="s">
        <v>82</v>
      </c>
      <c r="AV2696" s="14" t="s">
        <v>82</v>
      </c>
      <c r="AW2696" s="14" t="s">
        <v>34</v>
      </c>
      <c r="AX2696" s="14" t="s">
        <v>73</v>
      </c>
      <c r="AY2696" s="264" t="s">
        <v>164</v>
      </c>
    </row>
    <row r="2697" s="14" customFormat="1">
      <c r="A2697" s="14"/>
      <c r="B2697" s="254"/>
      <c r="C2697" s="255"/>
      <c r="D2697" s="240" t="s">
        <v>174</v>
      </c>
      <c r="E2697" s="256" t="s">
        <v>21</v>
      </c>
      <c r="F2697" s="257" t="s">
        <v>2649</v>
      </c>
      <c r="G2697" s="255"/>
      <c r="H2697" s="258">
        <v>-5.5999999999999996</v>
      </c>
      <c r="I2697" s="259"/>
      <c r="J2697" s="255"/>
      <c r="K2697" s="255"/>
      <c r="L2697" s="260"/>
      <c r="M2697" s="261"/>
      <c r="N2697" s="262"/>
      <c r="O2697" s="262"/>
      <c r="P2697" s="262"/>
      <c r="Q2697" s="262"/>
      <c r="R2697" s="262"/>
      <c r="S2697" s="262"/>
      <c r="T2697" s="263"/>
      <c r="U2697" s="14"/>
      <c r="V2697" s="14"/>
      <c r="W2697" s="14"/>
      <c r="X2697" s="14"/>
      <c r="Y2697" s="14"/>
      <c r="Z2697" s="14"/>
      <c r="AA2697" s="14"/>
      <c r="AB2697" s="14"/>
      <c r="AC2697" s="14"/>
      <c r="AD2697" s="14"/>
      <c r="AE2697" s="14"/>
      <c r="AT2697" s="264" t="s">
        <v>174</v>
      </c>
      <c r="AU2697" s="264" t="s">
        <v>82</v>
      </c>
      <c r="AV2697" s="14" t="s">
        <v>82</v>
      </c>
      <c r="AW2697" s="14" t="s">
        <v>34</v>
      </c>
      <c r="AX2697" s="14" t="s">
        <v>73</v>
      </c>
      <c r="AY2697" s="264" t="s">
        <v>164</v>
      </c>
    </row>
    <row r="2698" s="15" customFormat="1">
      <c r="A2698" s="15"/>
      <c r="B2698" s="276"/>
      <c r="C2698" s="277"/>
      <c r="D2698" s="240" t="s">
        <v>174</v>
      </c>
      <c r="E2698" s="278" t="s">
        <v>21</v>
      </c>
      <c r="F2698" s="279" t="s">
        <v>225</v>
      </c>
      <c r="G2698" s="277"/>
      <c r="H2698" s="280">
        <v>78.379999999999995</v>
      </c>
      <c r="I2698" s="281"/>
      <c r="J2698" s="277"/>
      <c r="K2698" s="277"/>
      <c r="L2698" s="282"/>
      <c r="M2698" s="283"/>
      <c r="N2698" s="284"/>
      <c r="O2698" s="284"/>
      <c r="P2698" s="284"/>
      <c r="Q2698" s="284"/>
      <c r="R2698" s="284"/>
      <c r="S2698" s="284"/>
      <c r="T2698" s="285"/>
      <c r="U2698" s="15"/>
      <c r="V2698" s="15"/>
      <c r="W2698" s="15"/>
      <c r="X2698" s="15"/>
      <c r="Y2698" s="15"/>
      <c r="Z2698" s="15"/>
      <c r="AA2698" s="15"/>
      <c r="AB2698" s="15"/>
      <c r="AC2698" s="15"/>
      <c r="AD2698" s="15"/>
      <c r="AE2698" s="15"/>
      <c r="AT2698" s="286" t="s">
        <v>174</v>
      </c>
      <c r="AU2698" s="286" t="s">
        <v>82</v>
      </c>
      <c r="AV2698" s="15" t="s">
        <v>171</v>
      </c>
      <c r="AW2698" s="15" t="s">
        <v>34</v>
      </c>
      <c r="AX2698" s="15" t="s">
        <v>80</v>
      </c>
      <c r="AY2698" s="286" t="s">
        <v>164</v>
      </c>
    </row>
    <row r="2699" s="2" customFormat="1" ht="16.5" customHeight="1">
      <c r="A2699" s="39"/>
      <c r="B2699" s="40"/>
      <c r="C2699" s="265" t="s">
        <v>2650</v>
      </c>
      <c r="D2699" s="265" t="s">
        <v>178</v>
      </c>
      <c r="E2699" s="266" t="s">
        <v>2651</v>
      </c>
      <c r="F2699" s="267" t="s">
        <v>2652</v>
      </c>
      <c r="G2699" s="268" t="s">
        <v>204</v>
      </c>
      <c r="H2699" s="269">
        <v>86.218000000000004</v>
      </c>
      <c r="I2699" s="270"/>
      <c r="J2699" s="271">
        <f>ROUND(I2699*H2699,2)</f>
        <v>0</v>
      </c>
      <c r="K2699" s="267" t="s">
        <v>170</v>
      </c>
      <c r="L2699" s="272"/>
      <c r="M2699" s="273" t="s">
        <v>21</v>
      </c>
      <c r="N2699" s="274" t="s">
        <v>44</v>
      </c>
      <c r="O2699" s="85"/>
      <c r="P2699" s="236">
        <f>O2699*H2699</f>
        <v>0</v>
      </c>
      <c r="Q2699" s="236">
        <v>0.0126</v>
      </c>
      <c r="R2699" s="236">
        <f>Q2699*H2699</f>
        <v>1.0863468000000001</v>
      </c>
      <c r="S2699" s="236">
        <v>0</v>
      </c>
      <c r="T2699" s="237">
        <f>S2699*H2699</f>
        <v>0</v>
      </c>
      <c r="U2699" s="39"/>
      <c r="V2699" s="39"/>
      <c r="W2699" s="39"/>
      <c r="X2699" s="39"/>
      <c r="Y2699" s="39"/>
      <c r="Z2699" s="39"/>
      <c r="AA2699" s="39"/>
      <c r="AB2699" s="39"/>
      <c r="AC2699" s="39"/>
      <c r="AD2699" s="39"/>
      <c r="AE2699" s="39"/>
      <c r="AR2699" s="238" t="s">
        <v>382</v>
      </c>
      <c r="AT2699" s="238" t="s">
        <v>178</v>
      </c>
      <c r="AU2699" s="238" t="s">
        <v>82</v>
      </c>
      <c r="AY2699" s="18" t="s">
        <v>164</v>
      </c>
      <c r="BE2699" s="239">
        <f>IF(N2699="základní",J2699,0)</f>
        <v>0</v>
      </c>
      <c r="BF2699" s="239">
        <f>IF(N2699="snížená",J2699,0)</f>
        <v>0</v>
      </c>
      <c r="BG2699" s="239">
        <f>IF(N2699="zákl. přenesená",J2699,0)</f>
        <v>0</v>
      </c>
      <c r="BH2699" s="239">
        <f>IF(N2699="sníž. přenesená",J2699,0)</f>
        <v>0</v>
      </c>
      <c r="BI2699" s="239">
        <f>IF(N2699="nulová",J2699,0)</f>
        <v>0</v>
      </c>
      <c r="BJ2699" s="18" t="s">
        <v>80</v>
      </c>
      <c r="BK2699" s="239">
        <f>ROUND(I2699*H2699,2)</f>
        <v>0</v>
      </c>
      <c r="BL2699" s="18" t="s">
        <v>277</v>
      </c>
      <c r="BM2699" s="238" t="s">
        <v>2653</v>
      </c>
    </row>
    <row r="2700" s="2" customFormat="1">
      <c r="A2700" s="39"/>
      <c r="B2700" s="40"/>
      <c r="C2700" s="41"/>
      <c r="D2700" s="240" t="s">
        <v>173</v>
      </c>
      <c r="E2700" s="41"/>
      <c r="F2700" s="241" t="s">
        <v>2652</v>
      </c>
      <c r="G2700" s="41"/>
      <c r="H2700" s="41"/>
      <c r="I2700" s="147"/>
      <c r="J2700" s="41"/>
      <c r="K2700" s="41"/>
      <c r="L2700" s="45"/>
      <c r="M2700" s="242"/>
      <c r="N2700" s="243"/>
      <c r="O2700" s="85"/>
      <c r="P2700" s="85"/>
      <c r="Q2700" s="85"/>
      <c r="R2700" s="85"/>
      <c r="S2700" s="85"/>
      <c r="T2700" s="86"/>
      <c r="U2700" s="39"/>
      <c r="V2700" s="39"/>
      <c r="W2700" s="39"/>
      <c r="X2700" s="39"/>
      <c r="Y2700" s="39"/>
      <c r="Z2700" s="39"/>
      <c r="AA2700" s="39"/>
      <c r="AB2700" s="39"/>
      <c r="AC2700" s="39"/>
      <c r="AD2700" s="39"/>
      <c r="AE2700" s="39"/>
      <c r="AT2700" s="18" t="s">
        <v>173</v>
      </c>
      <c r="AU2700" s="18" t="s">
        <v>82</v>
      </c>
    </row>
    <row r="2701" s="14" customFormat="1">
      <c r="A2701" s="14"/>
      <c r="B2701" s="254"/>
      <c r="C2701" s="255"/>
      <c r="D2701" s="240" t="s">
        <v>174</v>
      </c>
      <c r="E2701" s="256" t="s">
        <v>21</v>
      </c>
      <c r="F2701" s="257" t="s">
        <v>2654</v>
      </c>
      <c r="G2701" s="255"/>
      <c r="H2701" s="258">
        <v>86.218000000000004</v>
      </c>
      <c r="I2701" s="259"/>
      <c r="J2701" s="255"/>
      <c r="K2701" s="255"/>
      <c r="L2701" s="260"/>
      <c r="M2701" s="261"/>
      <c r="N2701" s="262"/>
      <c r="O2701" s="262"/>
      <c r="P2701" s="262"/>
      <c r="Q2701" s="262"/>
      <c r="R2701" s="262"/>
      <c r="S2701" s="262"/>
      <c r="T2701" s="263"/>
      <c r="U2701" s="14"/>
      <c r="V2701" s="14"/>
      <c r="W2701" s="14"/>
      <c r="X2701" s="14"/>
      <c r="Y2701" s="14"/>
      <c r="Z2701" s="14"/>
      <c r="AA2701" s="14"/>
      <c r="AB2701" s="14"/>
      <c r="AC2701" s="14"/>
      <c r="AD2701" s="14"/>
      <c r="AE2701" s="14"/>
      <c r="AT2701" s="264" t="s">
        <v>174</v>
      </c>
      <c r="AU2701" s="264" t="s">
        <v>82</v>
      </c>
      <c r="AV2701" s="14" t="s">
        <v>82</v>
      </c>
      <c r="AW2701" s="14" t="s">
        <v>34</v>
      </c>
      <c r="AX2701" s="14" t="s">
        <v>73</v>
      </c>
      <c r="AY2701" s="264" t="s">
        <v>164</v>
      </c>
    </row>
    <row r="2702" s="15" customFormat="1">
      <c r="A2702" s="15"/>
      <c r="B2702" s="276"/>
      <c r="C2702" s="277"/>
      <c r="D2702" s="240" t="s">
        <v>174</v>
      </c>
      <c r="E2702" s="278" t="s">
        <v>21</v>
      </c>
      <c r="F2702" s="279" t="s">
        <v>225</v>
      </c>
      <c r="G2702" s="277"/>
      <c r="H2702" s="280">
        <v>86.218000000000004</v>
      </c>
      <c r="I2702" s="281"/>
      <c r="J2702" s="277"/>
      <c r="K2702" s="277"/>
      <c r="L2702" s="282"/>
      <c r="M2702" s="283"/>
      <c r="N2702" s="284"/>
      <c r="O2702" s="284"/>
      <c r="P2702" s="284"/>
      <c r="Q2702" s="284"/>
      <c r="R2702" s="284"/>
      <c r="S2702" s="284"/>
      <c r="T2702" s="285"/>
      <c r="U2702" s="15"/>
      <c r="V2702" s="15"/>
      <c r="W2702" s="15"/>
      <c r="X2702" s="15"/>
      <c r="Y2702" s="15"/>
      <c r="Z2702" s="15"/>
      <c r="AA2702" s="15"/>
      <c r="AB2702" s="15"/>
      <c r="AC2702" s="15"/>
      <c r="AD2702" s="15"/>
      <c r="AE2702" s="15"/>
      <c r="AT2702" s="286" t="s">
        <v>174</v>
      </c>
      <c r="AU2702" s="286" t="s">
        <v>82</v>
      </c>
      <c r="AV2702" s="15" t="s">
        <v>171</v>
      </c>
      <c r="AW2702" s="15" t="s">
        <v>34</v>
      </c>
      <c r="AX2702" s="15" t="s">
        <v>80</v>
      </c>
      <c r="AY2702" s="286" t="s">
        <v>164</v>
      </c>
    </row>
    <row r="2703" s="2" customFormat="1" ht="16.5" customHeight="1">
      <c r="A2703" s="39"/>
      <c r="B2703" s="40"/>
      <c r="C2703" s="227" t="s">
        <v>2655</v>
      </c>
      <c r="D2703" s="227" t="s">
        <v>166</v>
      </c>
      <c r="E2703" s="228" t="s">
        <v>2656</v>
      </c>
      <c r="F2703" s="229" t="s">
        <v>2657</v>
      </c>
      <c r="G2703" s="230" t="s">
        <v>253</v>
      </c>
      <c r="H2703" s="231">
        <v>4.2000000000000002</v>
      </c>
      <c r="I2703" s="232"/>
      <c r="J2703" s="233">
        <f>ROUND(I2703*H2703,2)</f>
        <v>0</v>
      </c>
      <c r="K2703" s="229" t="s">
        <v>170</v>
      </c>
      <c r="L2703" s="45"/>
      <c r="M2703" s="234" t="s">
        <v>21</v>
      </c>
      <c r="N2703" s="235" t="s">
        <v>44</v>
      </c>
      <c r="O2703" s="85"/>
      <c r="P2703" s="236">
        <f>O2703*H2703</f>
        <v>0</v>
      </c>
      <c r="Q2703" s="236">
        <v>0.00031</v>
      </c>
      <c r="R2703" s="236">
        <f>Q2703*H2703</f>
        <v>0.001302</v>
      </c>
      <c r="S2703" s="236">
        <v>0</v>
      </c>
      <c r="T2703" s="237">
        <f>S2703*H2703</f>
        <v>0</v>
      </c>
      <c r="U2703" s="39"/>
      <c r="V2703" s="39"/>
      <c r="W2703" s="39"/>
      <c r="X2703" s="39"/>
      <c r="Y2703" s="39"/>
      <c r="Z2703" s="39"/>
      <c r="AA2703" s="39"/>
      <c r="AB2703" s="39"/>
      <c r="AC2703" s="39"/>
      <c r="AD2703" s="39"/>
      <c r="AE2703" s="39"/>
      <c r="AR2703" s="238" t="s">
        <v>277</v>
      </c>
      <c r="AT2703" s="238" t="s">
        <v>166</v>
      </c>
      <c r="AU2703" s="238" t="s">
        <v>82</v>
      </c>
      <c r="AY2703" s="18" t="s">
        <v>164</v>
      </c>
      <c r="BE2703" s="239">
        <f>IF(N2703="základní",J2703,0)</f>
        <v>0</v>
      </c>
      <c r="BF2703" s="239">
        <f>IF(N2703="snížená",J2703,0)</f>
        <v>0</v>
      </c>
      <c r="BG2703" s="239">
        <f>IF(N2703="zákl. přenesená",J2703,0)</f>
        <v>0</v>
      </c>
      <c r="BH2703" s="239">
        <f>IF(N2703="sníž. přenesená",J2703,0)</f>
        <v>0</v>
      </c>
      <c r="BI2703" s="239">
        <f>IF(N2703="nulová",J2703,0)</f>
        <v>0</v>
      </c>
      <c r="BJ2703" s="18" t="s">
        <v>80</v>
      </c>
      <c r="BK2703" s="239">
        <f>ROUND(I2703*H2703,2)</f>
        <v>0</v>
      </c>
      <c r="BL2703" s="18" t="s">
        <v>277</v>
      </c>
      <c r="BM2703" s="238" t="s">
        <v>2658</v>
      </c>
    </row>
    <row r="2704" s="2" customFormat="1">
      <c r="A2704" s="39"/>
      <c r="B2704" s="40"/>
      <c r="C2704" s="41"/>
      <c r="D2704" s="240" t="s">
        <v>173</v>
      </c>
      <c r="E2704" s="41"/>
      <c r="F2704" s="241" t="s">
        <v>2657</v>
      </c>
      <c r="G2704" s="41"/>
      <c r="H2704" s="41"/>
      <c r="I2704" s="147"/>
      <c r="J2704" s="41"/>
      <c r="K2704" s="41"/>
      <c r="L2704" s="45"/>
      <c r="M2704" s="242"/>
      <c r="N2704" s="243"/>
      <c r="O2704" s="85"/>
      <c r="P2704" s="85"/>
      <c r="Q2704" s="85"/>
      <c r="R2704" s="85"/>
      <c r="S2704" s="85"/>
      <c r="T2704" s="86"/>
      <c r="U2704" s="39"/>
      <c r="V2704" s="39"/>
      <c r="W2704" s="39"/>
      <c r="X2704" s="39"/>
      <c r="Y2704" s="39"/>
      <c r="Z2704" s="39"/>
      <c r="AA2704" s="39"/>
      <c r="AB2704" s="39"/>
      <c r="AC2704" s="39"/>
      <c r="AD2704" s="39"/>
      <c r="AE2704" s="39"/>
      <c r="AT2704" s="18" t="s">
        <v>173</v>
      </c>
      <c r="AU2704" s="18" t="s">
        <v>82</v>
      </c>
    </row>
    <row r="2705" s="14" customFormat="1">
      <c r="A2705" s="14"/>
      <c r="B2705" s="254"/>
      <c r="C2705" s="255"/>
      <c r="D2705" s="240" t="s">
        <v>174</v>
      </c>
      <c r="E2705" s="256" t="s">
        <v>21</v>
      </c>
      <c r="F2705" s="257" t="s">
        <v>2659</v>
      </c>
      <c r="G2705" s="255"/>
      <c r="H2705" s="258">
        <v>4.2000000000000002</v>
      </c>
      <c r="I2705" s="259"/>
      <c r="J2705" s="255"/>
      <c r="K2705" s="255"/>
      <c r="L2705" s="260"/>
      <c r="M2705" s="261"/>
      <c r="N2705" s="262"/>
      <c r="O2705" s="262"/>
      <c r="P2705" s="262"/>
      <c r="Q2705" s="262"/>
      <c r="R2705" s="262"/>
      <c r="S2705" s="262"/>
      <c r="T2705" s="263"/>
      <c r="U2705" s="14"/>
      <c r="V2705" s="14"/>
      <c r="W2705" s="14"/>
      <c r="X2705" s="14"/>
      <c r="Y2705" s="14"/>
      <c r="Z2705" s="14"/>
      <c r="AA2705" s="14"/>
      <c r="AB2705" s="14"/>
      <c r="AC2705" s="14"/>
      <c r="AD2705" s="14"/>
      <c r="AE2705" s="14"/>
      <c r="AT2705" s="264" t="s">
        <v>174</v>
      </c>
      <c r="AU2705" s="264" t="s">
        <v>82</v>
      </c>
      <c r="AV2705" s="14" t="s">
        <v>82</v>
      </c>
      <c r="AW2705" s="14" t="s">
        <v>34</v>
      </c>
      <c r="AX2705" s="14" t="s">
        <v>73</v>
      </c>
      <c r="AY2705" s="264" t="s">
        <v>164</v>
      </c>
    </row>
    <row r="2706" s="15" customFormat="1">
      <c r="A2706" s="15"/>
      <c r="B2706" s="276"/>
      <c r="C2706" s="277"/>
      <c r="D2706" s="240" t="s">
        <v>174</v>
      </c>
      <c r="E2706" s="278" t="s">
        <v>21</v>
      </c>
      <c r="F2706" s="279" t="s">
        <v>225</v>
      </c>
      <c r="G2706" s="277"/>
      <c r="H2706" s="280">
        <v>4.2000000000000002</v>
      </c>
      <c r="I2706" s="281"/>
      <c r="J2706" s="277"/>
      <c r="K2706" s="277"/>
      <c r="L2706" s="282"/>
      <c r="M2706" s="283"/>
      <c r="N2706" s="284"/>
      <c r="O2706" s="284"/>
      <c r="P2706" s="284"/>
      <c r="Q2706" s="284"/>
      <c r="R2706" s="284"/>
      <c r="S2706" s="284"/>
      <c r="T2706" s="285"/>
      <c r="U2706" s="15"/>
      <c r="V2706" s="15"/>
      <c r="W2706" s="15"/>
      <c r="X2706" s="15"/>
      <c r="Y2706" s="15"/>
      <c r="Z2706" s="15"/>
      <c r="AA2706" s="15"/>
      <c r="AB2706" s="15"/>
      <c r="AC2706" s="15"/>
      <c r="AD2706" s="15"/>
      <c r="AE2706" s="15"/>
      <c r="AT2706" s="286" t="s">
        <v>174</v>
      </c>
      <c r="AU2706" s="286" t="s">
        <v>82</v>
      </c>
      <c r="AV2706" s="15" t="s">
        <v>171</v>
      </c>
      <c r="AW2706" s="15" t="s">
        <v>34</v>
      </c>
      <c r="AX2706" s="15" t="s">
        <v>80</v>
      </c>
      <c r="AY2706" s="286" t="s">
        <v>164</v>
      </c>
    </row>
    <row r="2707" s="2" customFormat="1" ht="21.75" customHeight="1">
      <c r="A2707" s="39"/>
      <c r="B2707" s="40"/>
      <c r="C2707" s="227" t="s">
        <v>2660</v>
      </c>
      <c r="D2707" s="227" t="s">
        <v>166</v>
      </c>
      <c r="E2707" s="228" t="s">
        <v>2661</v>
      </c>
      <c r="F2707" s="229" t="s">
        <v>2662</v>
      </c>
      <c r="G2707" s="230" t="s">
        <v>181</v>
      </c>
      <c r="H2707" s="231">
        <v>1.4950000000000001</v>
      </c>
      <c r="I2707" s="232"/>
      <c r="J2707" s="233">
        <f>ROUND(I2707*H2707,2)</f>
        <v>0</v>
      </c>
      <c r="K2707" s="229" t="s">
        <v>170</v>
      </c>
      <c r="L2707" s="45"/>
      <c r="M2707" s="234" t="s">
        <v>21</v>
      </c>
      <c r="N2707" s="235" t="s">
        <v>44</v>
      </c>
      <c r="O2707" s="85"/>
      <c r="P2707" s="236">
        <f>O2707*H2707</f>
        <v>0</v>
      </c>
      <c r="Q2707" s="236">
        <v>0</v>
      </c>
      <c r="R2707" s="236">
        <f>Q2707*H2707</f>
        <v>0</v>
      </c>
      <c r="S2707" s="236">
        <v>0</v>
      </c>
      <c r="T2707" s="237">
        <f>S2707*H2707</f>
        <v>0</v>
      </c>
      <c r="U2707" s="39"/>
      <c r="V2707" s="39"/>
      <c r="W2707" s="39"/>
      <c r="X2707" s="39"/>
      <c r="Y2707" s="39"/>
      <c r="Z2707" s="39"/>
      <c r="AA2707" s="39"/>
      <c r="AB2707" s="39"/>
      <c r="AC2707" s="39"/>
      <c r="AD2707" s="39"/>
      <c r="AE2707" s="39"/>
      <c r="AR2707" s="238" t="s">
        <v>277</v>
      </c>
      <c r="AT2707" s="238" t="s">
        <v>166</v>
      </c>
      <c r="AU2707" s="238" t="s">
        <v>82</v>
      </c>
      <c r="AY2707" s="18" t="s">
        <v>164</v>
      </c>
      <c r="BE2707" s="239">
        <f>IF(N2707="základní",J2707,0)</f>
        <v>0</v>
      </c>
      <c r="BF2707" s="239">
        <f>IF(N2707="snížená",J2707,0)</f>
        <v>0</v>
      </c>
      <c r="BG2707" s="239">
        <f>IF(N2707="zákl. přenesená",J2707,0)</f>
        <v>0</v>
      </c>
      <c r="BH2707" s="239">
        <f>IF(N2707="sníž. přenesená",J2707,0)</f>
        <v>0</v>
      </c>
      <c r="BI2707" s="239">
        <f>IF(N2707="nulová",J2707,0)</f>
        <v>0</v>
      </c>
      <c r="BJ2707" s="18" t="s">
        <v>80</v>
      </c>
      <c r="BK2707" s="239">
        <f>ROUND(I2707*H2707,2)</f>
        <v>0</v>
      </c>
      <c r="BL2707" s="18" t="s">
        <v>277</v>
      </c>
      <c r="BM2707" s="238" t="s">
        <v>2663</v>
      </c>
    </row>
    <row r="2708" s="2" customFormat="1">
      <c r="A2708" s="39"/>
      <c r="B2708" s="40"/>
      <c r="C2708" s="41"/>
      <c r="D2708" s="240" t="s">
        <v>173</v>
      </c>
      <c r="E2708" s="41"/>
      <c r="F2708" s="241" t="s">
        <v>2662</v>
      </c>
      <c r="G2708" s="41"/>
      <c r="H2708" s="41"/>
      <c r="I2708" s="147"/>
      <c r="J2708" s="41"/>
      <c r="K2708" s="41"/>
      <c r="L2708" s="45"/>
      <c r="M2708" s="242"/>
      <c r="N2708" s="243"/>
      <c r="O2708" s="85"/>
      <c r="P2708" s="85"/>
      <c r="Q2708" s="85"/>
      <c r="R2708" s="85"/>
      <c r="S2708" s="85"/>
      <c r="T2708" s="86"/>
      <c r="U2708" s="39"/>
      <c r="V2708" s="39"/>
      <c r="W2708" s="39"/>
      <c r="X2708" s="39"/>
      <c r="Y2708" s="39"/>
      <c r="Z2708" s="39"/>
      <c r="AA2708" s="39"/>
      <c r="AB2708" s="39"/>
      <c r="AC2708" s="39"/>
      <c r="AD2708" s="39"/>
      <c r="AE2708" s="39"/>
      <c r="AT2708" s="18" t="s">
        <v>173</v>
      </c>
      <c r="AU2708" s="18" t="s">
        <v>82</v>
      </c>
    </row>
    <row r="2709" s="12" customFormat="1" ht="22.8" customHeight="1">
      <c r="A2709" s="12"/>
      <c r="B2709" s="211"/>
      <c r="C2709" s="212"/>
      <c r="D2709" s="213" t="s">
        <v>72</v>
      </c>
      <c r="E2709" s="225" t="s">
        <v>2664</v>
      </c>
      <c r="F2709" s="225" t="s">
        <v>2665</v>
      </c>
      <c r="G2709" s="212"/>
      <c r="H2709" s="212"/>
      <c r="I2709" s="215"/>
      <c r="J2709" s="226">
        <f>BK2709</f>
        <v>0</v>
      </c>
      <c r="K2709" s="212"/>
      <c r="L2709" s="217"/>
      <c r="M2709" s="218"/>
      <c r="N2709" s="219"/>
      <c r="O2709" s="219"/>
      <c r="P2709" s="220">
        <f>SUM(P2710:P2781)</f>
        <v>0</v>
      </c>
      <c r="Q2709" s="219"/>
      <c r="R2709" s="220">
        <f>SUM(R2710:R2781)</f>
        <v>0.14856953000000001</v>
      </c>
      <c r="S2709" s="219"/>
      <c r="T2709" s="221">
        <f>SUM(T2710:T2781)</f>
        <v>0</v>
      </c>
      <c r="U2709" s="12"/>
      <c r="V2709" s="12"/>
      <c r="W2709" s="12"/>
      <c r="X2709" s="12"/>
      <c r="Y2709" s="12"/>
      <c r="Z2709" s="12"/>
      <c r="AA2709" s="12"/>
      <c r="AB2709" s="12"/>
      <c r="AC2709" s="12"/>
      <c r="AD2709" s="12"/>
      <c r="AE2709" s="12"/>
      <c r="AR2709" s="222" t="s">
        <v>82</v>
      </c>
      <c r="AT2709" s="223" t="s">
        <v>72</v>
      </c>
      <c r="AU2709" s="223" t="s">
        <v>80</v>
      </c>
      <c r="AY2709" s="222" t="s">
        <v>164</v>
      </c>
      <c r="BK2709" s="224">
        <f>SUM(BK2710:BK2781)</f>
        <v>0</v>
      </c>
    </row>
    <row r="2710" s="2" customFormat="1" ht="16.5" customHeight="1">
      <c r="A2710" s="39"/>
      <c r="B2710" s="40"/>
      <c r="C2710" s="227" t="s">
        <v>2666</v>
      </c>
      <c r="D2710" s="227" t="s">
        <v>166</v>
      </c>
      <c r="E2710" s="228" t="s">
        <v>2667</v>
      </c>
      <c r="F2710" s="229" t="s">
        <v>2668</v>
      </c>
      <c r="G2710" s="230" t="s">
        <v>204</v>
      </c>
      <c r="H2710" s="231">
        <v>192.089</v>
      </c>
      <c r="I2710" s="232"/>
      <c r="J2710" s="233">
        <f>ROUND(I2710*H2710,2)</f>
        <v>0</v>
      </c>
      <c r="K2710" s="229" t="s">
        <v>170</v>
      </c>
      <c r="L2710" s="45"/>
      <c r="M2710" s="234" t="s">
        <v>21</v>
      </c>
      <c r="N2710" s="235" t="s">
        <v>44</v>
      </c>
      <c r="O2710" s="85"/>
      <c r="P2710" s="236">
        <f>O2710*H2710</f>
        <v>0</v>
      </c>
      <c r="Q2710" s="236">
        <v>0</v>
      </c>
      <c r="R2710" s="236">
        <f>Q2710*H2710</f>
        <v>0</v>
      </c>
      <c r="S2710" s="236">
        <v>0</v>
      </c>
      <c r="T2710" s="237">
        <f>S2710*H2710</f>
        <v>0</v>
      </c>
      <c r="U2710" s="39"/>
      <c r="V2710" s="39"/>
      <c r="W2710" s="39"/>
      <c r="X2710" s="39"/>
      <c r="Y2710" s="39"/>
      <c r="Z2710" s="39"/>
      <c r="AA2710" s="39"/>
      <c r="AB2710" s="39"/>
      <c r="AC2710" s="39"/>
      <c r="AD2710" s="39"/>
      <c r="AE2710" s="39"/>
      <c r="AR2710" s="238" t="s">
        <v>277</v>
      </c>
      <c r="AT2710" s="238" t="s">
        <v>166</v>
      </c>
      <c r="AU2710" s="238" t="s">
        <v>82</v>
      </c>
      <c r="AY2710" s="18" t="s">
        <v>164</v>
      </c>
      <c r="BE2710" s="239">
        <f>IF(N2710="základní",J2710,0)</f>
        <v>0</v>
      </c>
      <c r="BF2710" s="239">
        <f>IF(N2710="snížená",J2710,0)</f>
        <v>0</v>
      </c>
      <c r="BG2710" s="239">
        <f>IF(N2710="zákl. přenesená",J2710,0)</f>
        <v>0</v>
      </c>
      <c r="BH2710" s="239">
        <f>IF(N2710="sníž. přenesená",J2710,0)</f>
        <v>0</v>
      </c>
      <c r="BI2710" s="239">
        <f>IF(N2710="nulová",J2710,0)</f>
        <v>0</v>
      </c>
      <c r="BJ2710" s="18" t="s">
        <v>80</v>
      </c>
      <c r="BK2710" s="239">
        <f>ROUND(I2710*H2710,2)</f>
        <v>0</v>
      </c>
      <c r="BL2710" s="18" t="s">
        <v>277</v>
      </c>
      <c r="BM2710" s="238" t="s">
        <v>2669</v>
      </c>
    </row>
    <row r="2711" s="2" customFormat="1">
      <c r="A2711" s="39"/>
      <c r="B2711" s="40"/>
      <c r="C2711" s="41"/>
      <c r="D2711" s="240" t="s">
        <v>173</v>
      </c>
      <c r="E2711" s="41"/>
      <c r="F2711" s="241" t="s">
        <v>2670</v>
      </c>
      <c r="G2711" s="41"/>
      <c r="H2711" s="41"/>
      <c r="I2711" s="147"/>
      <c r="J2711" s="41"/>
      <c r="K2711" s="41"/>
      <c r="L2711" s="45"/>
      <c r="M2711" s="242"/>
      <c r="N2711" s="243"/>
      <c r="O2711" s="85"/>
      <c r="P2711" s="85"/>
      <c r="Q2711" s="85"/>
      <c r="R2711" s="85"/>
      <c r="S2711" s="85"/>
      <c r="T2711" s="86"/>
      <c r="U2711" s="39"/>
      <c r="V2711" s="39"/>
      <c r="W2711" s="39"/>
      <c r="X2711" s="39"/>
      <c r="Y2711" s="39"/>
      <c r="Z2711" s="39"/>
      <c r="AA2711" s="39"/>
      <c r="AB2711" s="39"/>
      <c r="AC2711" s="39"/>
      <c r="AD2711" s="39"/>
      <c r="AE2711" s="39"/>
      <c r="AT2711" s="18" t="s">
        <v>173</v>
      </c>
      <c r="AU2711" s="18" t="s">
        <v>82</v>
      </c>
    </row>
    <row r="2712" s="2" customFormat="1">
      <c r="A2712" s="39"/>
      <c r="B2712" s="40"/>
      <c r="C2712" s="41"/>
      <c r="D2712" s="240" t="s">
        <v>1094</v>
      </c>
      <c r="E2712" s="41"/>
      <c r="F2712" s="275" t="s">
        <v>2671</v>
      </c>
      <c r="G2712" s="41"/>
      <c r="H2712" s="41"/>
      <c r="I2712" s="147"/>
      <c r="J2712" s="41"/>
      <c r="K2712" s="41"/>
      <c r="L2712" s="45"/>
      <c r="M2712" s="242"/>
      <c r="N2712" s="243"/>
      <c r="O2712" s="85"/>
      <c r="P2712" s="85"/>
      <c r="Q2712" s="85"/>
      <c r="R2712" s="85"/>
      <c r="S2712" s="85"/>
      <c r="T2712" s="86"/>
      <c r="U2712" s="39"/>
      <c r="V2712" s="39"/>
      <c r="W2712" s="39"/>
      <c r="X2712" s="39"/>
      <c r="Y2712" s="39"/>
      <c r="Z2712" s="39"/>
      <c r="AA2712" s="39"/>
      <c r="AB2712" s="39"/>
      <c r="AC2712" s="39"/>
      <c r="AD2712" s="39"/>
      <c r="AE2712" s="39"/>
      <c r="AT2712" s="18" t="s">
        <v>1094</v>
      </c>
      <c r="AU2712" s="18" t="s">
        <v>82</v>
      </c>
    </row>
    <row r="2713" s="13" customFormat="1">
      <c r="A2713" s="13"/>
      <c r="B2713" s="244"/>
      <c r="C2713" s="245"/>
      <c r="D2713" s="240" t="s">
        <v>174</v>
      </c>
      <c r="E2713" s="246" t="s">
        <v>21</v>
      </c>
      <c r="F2713" s="247" t="s">
        <v>1593</v>
      </c>
      <c r="G2713" s="245"/>
      <c r="H2713" s="246" t="s">
        <v>21</v>
      </c>
      <c r="I2713" s="248"/>
      <c r="J2713" s="245"/>
      <c r="K2713" s="245"/>
      <c r="L2713" s="249"/>
      <c r="M2713" s="250"/>
      <c r="N2713" s="251"/>
      <c r="O2713" s="251"/>
      <c r="P2713" s="251"/>
      <c r="Q2713" s="251"/>
      <c r="R2713" s="251"/>
      <c r="S2713" s="251"/>
      <c r="T2713" s="252"/>
      <c r="U2713" s="13"/>
      <c r="V2713" s="13"/>
      <c r="W2713" s="13"/>
      <c r="X2713" s="13"/>
      <c r="Y2713" s="13"/>
      <c r="Z2713" s="13"/>
      <c r="AA2713" s="13"/>
      <c r="AB2713" s="13"/>
      <c r="AC2713" s="13"/>
      <c r="AD2713" s="13"/>
      <c r="AE2713" s="13"/>
      <c r="AT2713" s="253" t="s">
        <v>174</v>
      </c>
      <c r="AU2713" s="253" t="s">
        <v>82</v>
      </c>
      <c r="AV2713" s="13" t="s">
        <v>80</v>
      </c>
      <c r="AW2713" s="13" t="s">
        <v>34</v>
      </c>
      <c r="AX2713" s="13" t="s">
        <v>73</v>
      </c>
      <c r="AY2713" s="253" t="s">
        <v>164</v>
      </c>
    </row>
    <row r="2714" s="15" customFormat="1">
      <c r="A2714" s="15"/>
      <c r="B2714" s="276"/>
      <c r="C2714" s="277"/>
      <c r="D2714" s="240" t="s">
        <v>174</v>
      </c>
      <c r="E2714" s="278" t="s">
        <v>21</v>
      </c>
      <c r="F2714" s="279" t="s">
        <v>225</v>
      </c>
      <c r="G2714" s="277"/>
      <c r="H2714" s="280">
        <v>640.29499999999996</v>
      </c>
      <c r="I2714" s="281"/>
      <c r="J2714" s="277"/>
      <c r="K2714" s="277"/>
      <c r="L2714" s="282"/>
      <c r="M2714" s="283"/>
      <c r="N2714" s="284"/>
      <c r="O2714" s="284"/>
      <c r="P2714" s="284"/>
      <c r="Q2714" s="284"/>
      <c r="R2714" s="284"/>
      <c r="S2714" s="284"/>
      <c r="T2714" s="285"/>
      <c r="U2714" s="15"/>
      <c r="V2714" s="15"/>
      <c r="W2714" s="15"/>
      <c r="X2714" s="15"/>
      <c r="Y2714" s="15"/>
      <c r="Z2714" s="15"/>
      <c r="AA2714" s="15"/>
      <c r="AB2714" s="15"/>
      <c r="AC2714" s="15"/>
      <c r="AD2714" s="15"/>
      <c r="AE2714" s="15"/>
      <c r="AT2714" s="286" t="s">
        <v>174</v>
      </c>
      <c r="AU2714" s="286" t="s">
        <v>82</v>
      </c>
      <c r="AV2714" s="15" t="s">
        <v>171</v>
      </c>
      <c r="AW2714" s="15" t="s">
        <v>34</v>
      </c>
      <c r="AX2714" s="15" t="s">
        <v>73</v>
      </c>
      <c r="AY2714" s="286" t="s">
        <v>164</v>
      </c>
    </row>
    <row r="2715" s="14" customFormat="1">
      <c r="A2715" s="14"/>
      <c r="B2715" s="254"/>
      <c r="C2715" s="255"/>
      <c r="D2715" s="240" t="s">
        <v>174</v>
      </c>
      <c r="E2715" s="255"/>
      <c r="F2715" s="257" t="s">
        <v>2672</v>
      </c>
      <c r="G2715" s="255"/>
      <c r="H2715" s="258">
        <v>192.089</v>
      </c>
      <c r="I2715" s="259"/>
      <c r="J2715" s="255"/>
      <c r="K2715" s="255"/>
      <c r="L2715" s="260"/>
      <c r="M2715" s="261"/>
      <c r="N2715" s="262"/>
      <c r="O2715" s="262"/>
      <c r="P2715" s="262"/>
      <c r="Q2715" s="262"/>
      <c r="R2715" s="262"/>
      <c r="S2715" s="262"/>
      <c r="T2715" s="263"/>
      <c r="U2715" s="14"/>
      <c r="V2715" s="14"/>
      <c r="W2715" s="14"/>
      <c r="X2715" s="14"/>
      <c r="Y2715" s="14"/>
      <c r="Z2715" s="14"/>
      <c r="AA2715" s="14"/>
      <c r="AB2715" s="14"/>
      <c r="AC2715" s="14"/>
      <c r="AD2715" s="14"/>
      <c r="AE2715" s="14"/>
      <c r="AT2715" s="264" t="s">
        <v>174</v>
      </c>
      <c r="AU2715" s="264" t="s">
        <v>82</v>
      </c>
      <c r="AV2715" s="14" t="s">
        <v>82</v>
      </c>
      <c r="AW2715" s="14" t="s">
        <v>4</v>
      </c>
      <c r="AX2715" s="14" t="s">
        <v>80</v>
      </c>
      <c r="AY2715" s="264" t="s">
        <v>164</v>
      </c>
    </row>
    <row r="2716" s="2" customFormat="1" ht="16.5" customHeight="1">
      <c r="A2716" s="39"/>
      <c r="B2716" s="40"/>
      <c r="C2716" s="227" t="s">
        <v>2673</v>
      </c>
      <c r="D2716" s="227" t="s">
        <v>166</v>
      </c>
      <c r="E2716" s="228" t="s">
        <v>2674</v>
      </c>
      <c r="F2716" s="229" t="s">
        <v>2675</v>
      </c>
      <c r="G2716" s="230" t="s">
        <v>204</v>
      </c>
      <c r="H2716" s="231">
        <v>192.089</v>
      </c>
      <c r="I2716" s="232"/>
      <c r="J2716" s="233">
        <f>ROUND(I2716*H2716,2)</f>
        <v>0</v>
      </c>
      <c r="K2716" s="229" t="s">
        <v>170</v>
      </c>
      <c r="L2716" s="45"/>
      <c r="M2716" s="234" t="s">
        <v>21</v>
      </c>
      <c r="N2716" s="235" t="s">
        <v>44</v>
      </c>
      <c r="O2716" s="85"/>
      <c r="P2716" s="236">
        <f>O2716*H2716</f>
        <v>0</v>
      </c>
      <c r="Q2716" s="236">
        <v>0.00022000000000000001</v>
      </c>
      <c r="R2716" s="236">
        <f>Q2716*H2716</f>
        <v>0.042259579999999998</v>
      </c>
      <c r="S2716" s="236">
        <v>0</v>
      </c>
      <c r="T2716" s="237">
        <f>S2716*H2716</f>
        <v>0</v>
      </c>
      <c r="U2716" s="39"/>
      <c r="V2716" s="39"/>
      <c r="W2716" s="39"/>
      <c r="X2716" s="39"/>
      <c r="Y2716" s="39"/>
      <c r="Z2716" s="39"/>
      <c r="AA2716" s="39"/>
      <c r="AB2716" s="39"/>
      <c r="AC2716" s="39"/>
      <c r="AD2716" s="39"/>
      <c r="AE2716" s="39"/>
      <c r="AR2716" s="238" t="s">
        <v>277</v>
      </c>
      <c r="AT2716" s="238" t="s">
        <v>166</v>
      </c>
      <c r="AU2716" s="238" t="s">
        <v>82</v>
      </c>
      <c r="AY2716" s="18" t="s">
        <v>164</v>
      </c>
      <c r="BE2716" s="239">
        <f>IF(N2716="základní",J2716,0)</f>
        <v>0</v>
      </c>
      <c r="BF2716" s="239">
        <f>IF(N2716="snížená",J2716,0)</f>
        <v>0</v>
      </c>
      <c r="BG2716" s="239">
        <f>IF(N2716="zákl. přenesená",J2716,0)</f>
        <v>0</v>
      </c>
      <c r="BH2716" s="239">
        <f>IF(N2716="sníž. přenesená",J2716,0)</f>
        <v>0</v>
      </c>
      <c r="BI2716" s="239">
        <f>IF(N2716="nulová",J2716,0)</f>
        <v>0</v>
      </c>
      <c r="BJ2716" s="18" t="s">
        <v>80</v>
      </c>
      <c r="BK2716" s="239">
        <f>ROUND(I2716*H2716,2)</f>
        <v>0</v>
      </c>
      <c r="BL2716" s="18" t="s">
        <v>277</v>
      </c>
      <c r="BM2716" s="238" t="s">
        <v>2676</v>
      </c>
    </row>
    <row r="2717" s="2" customFormat="1">
      <c r="A2717" s="39"/>
      <c r="B2717" s="40"/>
      <c r="C2717" s="41"/>
      <c r="D2717" s="240" t="s">
        <v>173</v>
      </c>
      <c r="E2717" s="41"/>
      <c r="F2717" s="241" t="s">
        <v>2677</v>
      </c>
      <c r="G2717" s="41"/>
      <c r="H2717" s="41"/>
      <c r="I2717" s="147"/>
      <c r="J2717" s="41"/>
      <c r="K2717" s="41"/>
      <c r="L2717" s="45"/>
      <c r="M2717" s="242"/>
      <c r="N2717" s="243"/>
      <c r="O2717" s="85"/>
      <c r="P2717" s="85"/>
      <c r="Q2717" s="85"/>
      <c r="R2717" s="85"/>
      <c r="S2717" s="85"/>
      <c r="T2717" s="86"/>
      <c r="U2717" s="39"/>
      <c r="V2717" s="39"/>
      <c r="W2717" s="39"/>
      <c r="X2717" s="39"/>
      <c r="Y2717" s="39"/>
      <c r="Z2717" s="39"/>
      <c r="AA2717" s="39"/>
      <c r="AB2717" s="39"/>
      <c r="AC2717" s="39"/>
      <c r="AD2717" s="39"/>
      <c r="AE2717" s="39"/>
      <c r="AT2717" s="18" t="s">
        <v>173</v>
      </c>
      <c r="AU2717" s="18" t="s">
        <v>82</v>
      </c>
    </row>
    <row r="2718" s="2" customFormat="1">
      <c r="A2718" s="39"/>
      <c r="B2718" s="40"/>
      <c r="C2718" s="41"/>
      <c r="D2718" s="240" t="s">
        <v>191</v>
      </c>
      <c r="E2718" s="41"/>
      <c r="F2718" s="275" t="s">
        <v>2678</v>
      </c>
      <c r="G2718" s="41"/>
      <c r="H2718" s="41"/>
      <c r="I2718" s="147"/>
      <c r="J2718" s="41"/>
      <c r="K2718" s="41"/>
      <c r="L2718" s="45"/>
      <c r="M2718" s="242"/>
      <c r="N2718" s="243"/>
      <c r="O2718" s="85"/>
      <c r="P2718" s="85"/>
      <c r="Q2718" s="85"/>
      <c r="R2718" s="85"/>
      <c r="S2718" s="85"/>
      <c r="T2718" s="86"/>
      <c r="U2718" s="39"/>
      <c r="V2718" s="39"/>
      <c r="W2718" s="39"/>
      <c r="X2718" s="39"/>
      <c r="Y2718" s="39"/>
      <c r="Z2718" s="39"/>
      <c r="AA2718" s="39"/>
      <c r="AB2718" s="39"/>
      <c r="AC2718" s="39"/>
      <c r="AD2718" s="39"/>
      <c r="AE2718" s="39"/>
      <c r="AT2718" s="18" t="s">
        <v>191</v>
      </c>
      <c r="AU2718" s="18" t="s">
        <v>82</v>
      </c>
    </row>
    <row r="2719" s="2" customFormat="1" ht="16.5" customHeight="1">
      <c r="A2719" s="39"/>
      <c r="B2719" s="40"/>
      <c r="C2719" s="227" t="s">
        <v>2679</v>
      </c>
      <c r="D2719" s="227" t="s">
        <v>166</v>
      </c>
      <c r="E2719" s="228" t="s">
        <v>2680</v>
      </c>
      <c r="F2719" s="229" t="s">
        <v>2681</v>
      </c>
      <c r="G2719" s="230" t="s">
        <v>204</v>
      </c>
      <c r="H2719" s="231">
        <v>56.640000000000001</v>
      </c>
      <c r="I2719" s="232"/>
      <c r="J2719" s="233">
        <f>ROUND(I2719*H2719,2)</f>
        <v>0</v>
      </c>
      <c r="K2719" s="229" t="s">
        <v>170</v>
      </c>
      <c r="L2719" s="45"/>
      <c r="M2719" s="234" t="s">
        <v>21</v>
      </c>
      <c r="N2719" s="235" t="s">
        <v>44</v>
      </c>
      <c r="O2719" s="85"/>
      <c r="P2719" s="236">
        <f>O2719*H2719</f>
        <v>0</v>
      </c>
      <c r="Q2719" s="236">
        <v>0.00011</v>
      </c>
      <c r="R2719" s="236">
        <f>Q2719*H2719</f>
        <v>0.0062304000000000005</v>
      </c>
      <c r="S2719" s="236">
        <v>0</v>
      </c>
      <c r="T2719" s="237">
        <f>S2719*H2719</f>
        <v>0</v>
      </c>
      <c r="U2719" s="39"/>
      <c r="V2719" s="39"/>
      <c r="W2719" s="39"/>
      <c r="X2719" s="39"/>
      <c r="Y2719" s="39"/>
      <c r="Z2719" s="39"/>
      <c r="AA2719" s="39"/>
      <c r="AB2719" s="39"/>
      <c r="AC2719" s="39"/>
      <c r="AD2719" s="39"/>
      <c r="AE2719" s="39"/>
      <c r="AR2719" s="238" t="s">
        <v>277</v>
      </c>
      <c r="AT2719" s="238" t="s">
        <v>166</v>
      </c>
      <c r="AU2719" s="238" t="s">
        <v>82</v>
      </c>
      <c r="AY2719" s="18" t="s">
        <v>164</v>
      </c>
      <c r="BE2719" s="239">
        <f>IF(N2719="základní",J2719,0)</f>
        <v>0</v>
      </c>
      <c r="BF2719" s="239">
        <f>IF(N2719="snížená",J2719,0)</f>
        <v>0</v>
      </c>
      <c r="BG2719" s="239">
        <f>IF(N2719="zákl. přenesená",J2719,0)</f>
        <v>0</v>
      </c>
      <c r="BH2719" s="239">
        <f>IF(N2719="sníž. přenesená",J2719,0)</f>
        <v>0</v>
      </c>
      <c r="BI2719" s="239">
        <f>IF(N2719="nulová",J2719,0)</f>
        <v>0</v>
      </c>
      <c r="BJ2719" s="18" t="s">
        <v>80</v>
      </c>
      <c r="BK2719" s="239">
        <f>ROUND(I2719*H2719,2)</f>
        <v>0</v>
      </c>
      <c r="BL2719" s="18" t="s">
        <v>277</v>
      </c>
      <c r="BM2719" s="238" t="s">
        <v>2682</v>
      </c>
    </row>
    <row r="2720" s="2" customFormat="1">
      <c r="A2720" s="39"/>
      <c r="B2720" s="40"/>
      <c r="C2720" s="41"/>
      <c r="D2720" s="240" t="s">
        <v>173</v>
      </c>
      <c r="E2720" s="41"/>
      <c r="F2720" s="241" t="s">
        <v>2681</v>
      </c>
      <c r="G2720" s="41"/>
      <c r="H2720" s="41"/>
      <c r="I2720" s="147"/>
      <c r="J2720" s="41"/>
      <c r="K2720" s="41"/>
      <c r="L2720" s="45"/>
      <c r="M2720" s="242"/>
      <c r="N2720" s="243"/>
      <c r="O2720" s="85"/>
      <c r="P2720" s="85"/>
      <c r="Q2720" s="85"/>
      <c r="R2720" s="85"/>
      <c r="S2720" s="85"/>
      <c r="T2720" s="86"/>
      <c r="U2720" s="39"/>
      <c r="V2720" s="39"/>
      <c r="W2720" s="39"/>
      <c r="X2720" s="39"/>
      <c r="Y2720" s="39"/>
      <c r="Z2720" s="39"/>
      <c r="AA2720" s="39"/>
      <c r="AB2720" s="39"/>
      <c r="AC2720" s="39"/>
      <c r="AD2720" s="39"/>
      <c r="AE2720" s="39"/>
      <c r="AT2720" s="18" t="s">
        <v>173</v>
      </c>
      <c r="AU2720" s="18" t="s">
        <v>82</v>
      </c>
    </row>
    <row r="2721" s="13" customFormat="1">
      <c r="A2721" s="13"/>
      <c r="B2721" s="244"/>
      <c r="C2721" s="245"/>
      <c r="D2721" s="240" t="s">
        <v>174</v>
      </c>
      <c r="E2721" s="246" t="s">
        <v>21</v>
      </c>
      <c r="F2721" s="247" t="s">
        <v>2683</v>
      </c>
      <c r="G2721" s="245"/>
      <c r="H2721" s="246" t="s">
        <v>21</v>
      </c>
      <c r="I2721" s="248"/>
      <c r="J2721" s="245"/>
      <c r="K2721" s="245"/>
      <c r="L2721" s="249"/>
      <c r="M2721" s="250"/>
      <c r="N2721" s="251"/>
      <c r="O2721" s="251"/>
      <c r="P2721" s="251"/>
      <c r="Q2721" s="251"/>
      <c r="R2721" s="251"/>
      <c r="S2721" s="251"/>
      <c r="T2721" s="252"/>
      <c r="U2721" s="13"/>
      <c r="V2721" s="13"/>
      <c r="W2721" s="13"/>
      <c r="X2721" s="13"/>
      <c r="Y2721" s="13"/>
      <c r="Z2721" s="13"/>
      <c r="AA2721" s="13"/>
      <c r="AB2721" s="13"/>
      <c r="AC2721" s="13"/>
      <c r="AD2721" s="13"/>
      <c r="AE2721" s="13"/>
      <c r="AT2721" s="253" t="s">
        <v>174</v>
      </c>
      <c r="AU2721" s="253" t="s">
        <v>82</v>
      </c>
      <c r="AV2721" s="13" t="s">
        <v>80</v>
      </c>
      <c r="AW2721" s="13" t="s">
        <v>34</v>
      </c>
      <c r="AX2721" s="13" t="s">
        <v>73</v>
      </c>
      <c r="AY2721" s="253" t="s">
        <v>164</v>
      </c>
    </row>
    <row r="2722" s="14" customFormat="1">
      <c r="A2722" s="14"/>
      <c r="B2722" s="254"/>
      <c r="C2722" s="255"/>
      <c r="D2722" s="240" t="s">
        <v>174</v>
      </c>
      <c r="E2722" s="256" t="s">
        <v>21</v>
      </c>
      <c r="F2722" s="257" t="s">
        <v>2684</v>
      </c>
      <c r="G2722" s="255"/>
      <c r="H2722" s="258">
        <v>39</v>
      </c>
      <c r="I2722" s="259"/>
      <c r="J2722" s="255"/>
      <c r="K2722" s="255"/>
      <c r="L2722" s="260"/>
      <c r="M2722" s="261"/>
      <c r="N2722" s="262"/>
      <c r="O2722" s="262"/>
      <c r="P2722" s="262"/>
      <c r="Q2722" s="262"/>
      <c r="R2722" s="262"/>
      <c r="S2722" s="262"/>
      <c r="T2722" s="263"/>
      <c r="U2722" s="14"/>
      <c r="V2722" s="14"/>
      <c r="W2722" s="14"/>
      <c r="X2722" s="14"/>
      <c r="Y2722" s="14"/>
      <c r="Z2722" s="14"/>
      <c r="AA2722" s="14"/>
      <c r="AB2722" s="14"/>
      <c r="AC2722" s="14"/>
      <c r="AD2722" s="14"/>
      <c r="AE2722" s="14"/>
      <c r="AT2722" s="264" t="s">
        <v>174</v>
      </c>
      <c r="AU2722" s="264" t="s">
        <v>82</v>
      </c>
      <c r="AV2722" s="14" t="s">
        <v>82</v>
      </c>
      <c r="AW2722" s="14" t="s">
        <v>34</v>
      </c>
      <c r="AX2722" s="14" t="s">
        <v>73</v>
      </c>
      <c r="AY2722" s="264" t="s">
        <v>164</v>
      </c>
    </row>
    <row r="2723" s="13" customFormat="1">
      <c r="A2723" s="13"/>
      <c r="B2723" s="244"/>
      <c r="C2723" s="245"/>
      <c r="D2723" s="240" t="s">
        <v>174</v>
      </c>
      <c r="E2723" s="246" t="s">
        <v>21</v>
      </c>
      <c r="F2723" s="247" t="s">
        <v>2685</v>
      </c>
      <c r="G2723" s="245"/>
      <c r="H2723" s="246" t="s">
        <v>21</v>
      </c>
      <c r="I2723" s="248"/>
      <c r="J2723" s="245"/>
      <c r="K2723" s="245"/>
      <c r="L2723" s="249"/>
      <c r="M2723" s="250"/>
      <c r="N2723" s="251"/>
      <c r="O2723" s="251"/>
      <c r="P2723" s="251"/>
      <c r="Q2723" s="251"/>
      <c r="R2723" s="251"/>
      <c r="S2723" s="251"/>
      <c r="T2723" s="252"/>
      <c r="U2723" s="13"/>
      <c r="V2723" s="13"/>
      <c r="W2723" s="13"/>
      <c r="X2723" s="13"/>
      <c r="Y2723" s="13"/>
      <c r="Z2723" s="13"/>
      <c r="AA2723" s="13"/>
      <c r="AB2723" s="13"/>
      <c r="AC2723" s="13"/>
      <c r="AD2723" s="13"/>
      <c r="AE2723" s="13"/>
      <c r="AT2723" s="253" t="s">
        <v>174</v>
      </c>
      <c r="AU2723" s="253" t="s">
        <v>82</v>
      </c>
      <c r="AV2723" s="13" t="s">
        <v>80</v>
      </c>
      <c r="AW2723" s="13" t="s">
        <v>34</v>
      </c>
      <c r="AX2723" s="13" t="s">
        <v>73</v>
      </c>
      <c r="AY2723" s="253" t="s">
        <v>164</v>
      </c>
    </row>
    <row r="2724" s="14" customFormat="1">
      <c r="A2724" s="14"/>
      <c r="B2724" s="254"/>
      <c r="C2724" s="255"/>
      <c r="D2724" s="240" t="s">
        <v>174</v>
      </c>
      <c r="E2724" s="256" t="s">
        <v>21</v>
      </c>
      <c r="F2724" s="257" t="s">
        <v>2686</v>
      </c>
      <c r="G2724" s="255"/>
      <c r="H2724" s="258">
        <v>2.1600000000000001</v>
      </c>
      <c r="I2724" s="259"/>
      <c r="J2724" s="255"/>
      <c r="K2724" s="255"/>
      <c r="L2724" s="260"/>
      <c r="M2724" s="261"/>
      <c r="N2724" s="262"/>
      <c r="O2724" s="262"/>
      <c r="P2724" s="262"/>
      <c r="Q2724" s="262"/>
      <c r="R2724" s="262"/>
      <c r="S2724" s="262"/>
      <c r="T2724" s="263"/>
      <c r="U2724" s="14"/>
      <c r="V2724" s="14"/>
      <c r="W2724" s="14"/>
      <c r="X2724" s="14"/>
      <c r="Y2724" s="14"/>
      <c r="Z2724" s="14"/>
      <c r="AA2724" s="14"/>
      <c r="AB2724" s="14"/>
      <c r="AC2724" s="14"/>
      <c r="AD2724" s="14"/>
      <c r="AE2724" s="14"/>
      <c r="AT2724" s="264" t="s">
        <v>174</v>
      </c>
      <c r="AU2724" s="264" t="s">
        <v>82</v>
      </c>
      <c r="AV2724" s="14" t="s">
        <v>82</v>
      </c>
      <c r="AW2724" s="14" t="s">
        <v>34</v>
      </c>
      <c r="AX2724" s="14" t="s">
        <v>73</v>
      </c>
      <c r="AY2724" s="264" t="s">
        <v>164</v>
      </c>
    </row>
    <row r="2725" s="14" customFormat="1">
      <c r="A2725" s="14"/>
      <c r="B2725" s="254"/>
      <c r="C2725" s="255"/>
      <c r="D2725" s="240" t="s">
        <v>174</v>
      </c>
      <c r="E2725" s="256" t="s">
        <v>21</v>
      </c>
      <c r="F2725" s="257" t="s">
        <v>2687</v>
      </c>
      <c r="G2725" s="255"/>
      <c r="H2725" s="258">
        <v>0.47999999999999998</v>
      </c>
      <c r="I2725" s="259"/>
      <c r="J2725" s="255"/>
      <c r="K2725" s="255"/>
      <c r="L2725" s="260"/>
      <c r="M2725" s="261"/>
      <c r="N2725" s="262"/>
      <c r="O2725" s="262"/>
      <c r="P2725" s="262"/>
      <c r="Q2725" s="262"/>
      <c r="R2725" s="262"/>
      <c r="S2725" s="262"/>
      <c r="T2725" s="263"/>
      <c r="U2725" s="14"/>
      <c r="V2725" s="14"/>
      <c r="W2725" s="14"/>
      <c r="X2725" s="14"/>
      <c r="Y2725" s="14"/>
      <c r="Z2725" s="14"/>
      <c r="AA2725" s="14"/>
      <c r="AB2725" s="14"/>
      <c r="AC2725" s="14"/>
      <c r="AD2725" s="14"/>
      <c r="AE2725" s="14"/>
      <c r="AT2725" s="264" t="s">
        <v>174</v>
      </c>
      <c r="AU2725" s="264" t="s">
        <v>82</v>
      </c>
      <c r="AV2725" s="14" t="s">
        <v>82</v>
      </c>
      <c r="AW2725" s="14" t="s">
        <v>34</v>
      </c>
      <c r="AX2725" s="14" t="s">
        <v>73</v>
      </c>
      <c r="AY2725" s="264" t="s">
        <v>164</v>
      </c>
    </row>
    <row r="2726" s="13" customFormat="1">
      <c r="A2726" s="13"/>
      <c r="B2726" s="244"/>
      <c r="C2726" s="245"/>
      <c r="D2726" s="240" t="s">
        <v>174</v>
      </c>
      <c r="E2726" s="246" t="s">
        <v>21</v>
      </c>
      <c r="F2726" s="247" t="s">
        <v>2688</v>
      </c>
      <c r="G2726" s="245"/>
      <c r="H2726" s="246" t="s">
        <v>21</v>
      </c>
      <c r="I2726" s="248"/>
      <c r="J2726" s="245"/>
      <c r="K2726" s="245"/>
      <c r="L2726" s="249"/>
      <c r="M2726" s="250"/>
      <c r="N2726" s="251"/>
      <c r="O2726" s="251"/>
      <c r="P2726" s="251"/>
      <c r="Q2726" s="251"/>
      <c r="R2726" s="251"/>
      <c r="S2726" s="251"/>
      <c r="T2726" s="252"/>
      <c r="U2726" s="13"/>
      <c r="V2726" s="13"/>
      <c r="W2726" s="13"/>
      <c r="X2726" s="13"/>
      <c r="Y2726" s="13"/>
      <c r="Z2726" s="13"/>
      <c r="AA2726" s="13"/>
      <c r="AB2726" s="13"/>
      <c r="AC2726" s="13"/>
      <c r="AD2726" s="13"/>
      <c r="AE2726" s="13"/>
      <c r="AT2726" s="253" t="s">
        <v>174</v>
      </c>
      <c r="AU2726" s="253" t="s">
        <v>82</v>
      </c>
      <c r="AV2726" s="13" t="s">
        <v>80</v>
      </c>
      <c r="AW2726" s="13" t="s">
        <v>34</v>
      </c>
      <c r="AX2726" s="13" t="s">
        <v>73</v>
      </c>
      <c r="AY2726" s="253" t="s">
        <v>164</v>
      </c>
    </row>
    <row r="2727" s="13" customFormat="1">
      <c r="A2727" s="13"/>
      <c r="B2727" s="244"/>
      <c r="C2727" s="245"/>
      <c r="D2727" s="240" t="s">
        <v>174</v>
      </c>
      <c r="E2727" s="246" t="s">
        <v>21</v>
      </c>
      <c r="F2727" s="247" t="s">
        <v>2689</v>
      </c>
      <c r="G2727" s="245"/>
      <c r="H2727" s="246" t="s">
        <v>21</v>
      </c>
      <c r="I2727" s="248"/>
      <c r="J2727" s="245"/>
      <c r="K2727" s="245"/>
      <c r="L2727" s="249"/>
      <c r="M2727" s="250"/>
      <c r="N2727" s="251"/>
      <c r="O2727" s="251"/>
      <c r="P2727" s="251"/>
      <c r="Q2727" s="251"/>
      <c r="R2727" s="251"/>
      <c r="S2727" s="251"/>
      <c r="T2727" s="252"/>
      <c r="U2727" s="13"/>
      <c r="V2727" s="13"/>
      <c r="W2727" s="13"/>
      <c r="X2727" s="13"/>
      <c r="Y2727" s="13"/>
      <c r="Z2727" s="13"/>
      <c r="AA2727" s="13"/>
      <c r="AB2727" s="13"/>
      <c r="AC2727" s="13"/>
      <c r="AD2727" s="13"/>
      <c r="AE2727" s="13"/>
      <c r="AT2727" s="253" t="s">
        <v>174</v>
      </c>
      <c r="AU2727" s="253" t="s">
        <v>82</v>
      </c>
      <c r="AV2727" s="13" t="s">
        <v>80</v>
      </c>
      <c r="AW2727" s="13" t="s">
        <v>34</v>
      </c>
      <c r="AX2727" s="13" t="s">
        <v>73</v>
      </c>
      <c r="AY2727" s="253" t="s">
        <v>164</v>
      </c>
    </row>
    <row r="2728" s="14" customFormat="1">
      <c r="A2728" s="14"/>
      <c r="B2728" s="254"/>
      <c r="C2728" s="255"/>
      <c r="D2728" s="240" t="s">
        <v>174</v>
      </c>
      <c r="E2728" s="256" t="s">
        <v>21</v>
      </c>
      <c r="F2728" s="257" t="s">
        <v>1159</v>
      </c>
      <c r="G2728" s="255"/>
      <c r="H2728" s="258">
        <v>15</v>
      </c>
      <c r="I2728" s="259"/>
      <c r="J2728" s="255"/>
      <c r="K2728" s="255"/>
      <c r="L2728" s="260"/>
      <c r="M2728" s="261"/>
      <c r="N2728" s="262"/>
      <c r="O2728" s="262"/>
      <c r="P2728" s="262"/>
      <c r="Q2728" s="262"/>
      <c r="R2728" s="262"/>
      <c r="S2728" s="262"/>
      <c r="T2728" s="263"/>
      <c r="U2728" s="14"/>
      <c r="V2728" s="14"/>
      <c r="W2728" s="14"/>
      <c r="X2728" s="14"/>
      <c r="Y2728" s="14"/>
      <c r="Z2728" s="14"/>
      <c r="AA2728" s="14"/>
      <c r="AB2728" s="14"/>
      <c r="AC2728" s="14"/>
      <c r="AD2728" s="14"/>
      <c r="AE2728" s="14"/>
      <c r="AT2728" s="264" t="s">
        <v>174</v>
      </c>
      <c r="AU2728" s="264" t="s">
        <v>82</v>
      </c>
      <c r="AV2728" s="14" t="s">
        <v>82</v>
      </c>
      <c r="AW2728" s="14" t="s">
        <v>34</v>
      </c>
      <c r="AX2728" s="14" t="s">
        <v>73</v>
      </c>
      <c r="AY2728" s="264" t="s">
        <v>164</v>
      </c>
    </row>
    <row r="2729" s="15" customFormat="1">
      <c r="A2729" s="15"/>
      <c r="B2729" s="276"/>
      <c r="C2729" s="277"/>
      <c r="D2729" s="240" t="s">
        <v>174</v>
      </c>
      <c r="E2729" s="278" t="s">
        <v>21</v>
      </c>
      <c r="F2729" s="279" t="s">
        <v>225</v>
      </c>
      <c r="G2729" s="277"/>
      <c r="H2729" s="280">
        <v>56.640000000000001</v>
      </c>
      <c r="I2729" s="281"/>
      <c r="J2729" s="277"/>
      <c r="K2729" s="277"/>
      <c r="L2729" s="282"/>
      <c r="M2729" s="283"/>
      <c r="N2729" s="284"/>
      <c r="O2729" s="284"/>
      <c r="P2729" s="284"/>
      <c r="Q2729" s="284"/>
      <c r="R2729" s="284"/>
      <c r="S2729" s="284"/>
      <c r="T2729" s="285"/>
      <c r="U2729" s="15"/>
      <c r="V2729" s="15"/>
      <c r="W2729" s="15"/>
      <c r="X2729" s="15"/>
      <c r="Y2729" s="15"/>
      <c r="Z2729" s="15"/>
      <c r="AA2729" s="15"/>
      <c r="AB2729" s="15"/>
      <c r="AC2729" s="15"/>
      <c r="AD2729" s="15"/>
      <c r="AE2729" s="15"/>
      <c r="AT2729" s="286" t="s">
        <v>174</v>
      </c>
      <c r="AU2729" s="286" t="s">
        <v>82</v>
      </c>
      <c r="AV2729" s="15" t="s">
        <v>171</v>
      </c>
      <c r="AW2729" s="15" t="s">
        <v>34</v>
      </c>
      <c r="AX2729" s="15" t="s">
        <v>80</v>
      </c>
      <c r="AY2729" s="286" t="s">
        <v>164</v>
      </c>
    </row>
    <row r="2730" s="2" customFormat="1" ht="21.75" customHeight="1">
      <c r="A2730" s="39"/>
      <c r="B2730" s="40"/>
      <c r="C2730" s="227" t="s">
        <v>2690</v>
      </c>
      <c r="D2730" s="227" t="s">
        <v>166</v>
      </c>
      <c r="E2730" s="228" t="s">
        <v>2691</v>
      </c>
      <c r="F2730" s="229" t="s">
        <v>2692</v>
      </c>
      <c r="G2730" s="230" t="s">
        <v>204</v>
      </c>
      <c r="H2730" s="231">
        <v>56.640000000000001</v>
      </c>
      <c r="I2730" s="232"/>
      <c r="J2730" s="233">
        <f>ROUND(I2730*H2730,2)</f>
        <v>0</v>
      </c>
      <c r="K2730" s="229" t="s">
        <v>170</v>
      </c>
      <c r="L2730" s="45"/>
      <c r="M2730" s="234" t="s">
        <v>21</v>
      </c>
      <c r="N2730" s="235" t="s">
        <v>44</v>
      </c>
      <c r="O2730" s="85"/>
      <c r="P2730" s="236">
        <f>O2730*H2730</f>
        <v>0</v>
      </c>
      <c r="Q2730" s="236">
        <v>8.0000000000000007E-05</v>
      </c>
      <c r="R2730" s="236">
        <f>Q2730*H2730</f>
        <v>0.0045312</v>
      </c>
      <c r="S2730" s="236">
        <v>0</v>
      </c>
      <c r="T2730" s="237">
        <f>S2730*H2730</f>
        <v>0</v>
      </c>
      <c r="U2730" s="39"/>
      <c r="V2730" s="39"/>
      <c r="W2730" s="39"/>
      <c r="X2730" s="39"/>
      <c r="Y2730" s="39"/>
      <c r="Z2730" s="39"/>
      <c r="AA2730" s="39"/>
      <c r="AB2730" s="39"/>
      <c r="AC2730" s="39"/>
      <c r="AD2730" s="39"/>
      <c r="AE2730" s="39"/>
      <c r="AR2730" s="238" t="s">
        <v>277</v>
      </c>
      <c r="AT2730" s="238" t="s">
        <v>166</v>
      </c>
      <c r="AU2730" s="238" t="s">
        <v>82</v>
      </c>
      <c r="AY2730" s="18" t="s">
        <v>164</v>
      </c>
      <c r="BE2730" s="239">
        <f>IF(N2730="základní",J2730,0)</f>
        <v>0</v>
      </c>
      <c r="BF2730" s="239">
        <f>IF(N2730="snížená",J2730,0)</f>
        <v>0</v>
      </c>
      <c r="BG2730" s="239">
        <f>IF(N2730="zákl. přenesená",J2730,0)</f>
        <v>0</v>
      </c>
      <c r="BH2730" s="239">
        <f>IF(N2730="sníž. přenesená",J2730,0)</f>
        <v>0</v>
      </c>
      <c r="BI2730" s="239">
        <f>IF(N2730="nulová",J2730,0)</f>
        <v>0</v>
      </c>
      <c r="BJ2730" s="18" t="s">
        <v>80</v>
      </c>
      <c r="BK2730" s="239">
        <f>ROUND(I2730*H2730,2)</f>
        <v>0</v>
      </c>
      <c r="BL2730" s="18" t="s">
        <v>277</v>
      </c>
      <c r="BM2730" s="238" t="s">
        <v>2693</v>
      </c>
    </row>
    <row r="2731" s="2" customFormat="1">
      <c r="A2731" s="39"/>
      <c r="B2731" s="40"/>
      <c r="C2731" s="41"/>
      <c r="D2731" s="240" t="s">
        <v>173</v>
      </c>
      <c r="E2731" s="41"/>
      <c r="F2731" s="241" t="s">
        <v>2692</v>
      </c>
      <c r="G2731" s="41"/>
      <c r="H2731" s="41"/>
      <c r="I2731" s="147"/>
      <c r="J2731" s="41"/>
      <c r="K2731" s="41"/>
      <c r="L2731" s="45"/>
      <c r="M2731" s="242"/>
      <c r="N2731" s="243"/>
      <c r="O2731" s="85"/>
      <c r="P2731" s="85"/>
      <c r="Q2731" s="85"/>
      <c r="R2731" s="85"/>
      <c r="S2731" s="85"/>
      <c r="T2731" s="86"/>
      <c r="U2731" s="39"/>
      <c r="V2731" s="39"/>
      <c r="W2731" s="39"/>
      <c r="X2731" s="39"/>
      <c r="Y2731" s="39"/>
      <c r="Z2731" s="39"/>
      <c r="AA2731" s="39"/>
      <c r="AB2731" s="39"/>
      <c r="AC2731" s="39"/>
      <c r="AD2731" s="39"/>
      <c r="AE2731" s="39"/>
      <c r="AT2731" s="18" t="s">
        <v>173</v>
      </c>
      <c r="AU2731" s="18" t="s">
        <v>82</v>
      </c>
    </row>
    <row r="2732" s="2" customFormat="1" ht="16.5" customHeight="1">
      <c r="A2732" s="39"/>
      <c r="B2732" s="40"/>
      <c r="C2732" s="227" t="s">
        <v>2694</v>
      </c>
      <c r="D2732" s="227" t="s">
        <v>166</v>
      </c>
      <c r="E2732" s="228" t="s">
        <v>2695</v>
      </c>
      <c r="F2732" s="229" t="s">
        <v>2696</v>
      </c>
      <c r="G2732" s="230" t="s">
        <v>204</v>
      </c>
      <c r="H2732" s="231">
        <v>61.640000000000001</v>
      </c>
      <c r="I2732" s="232"/>
      <c r="J2732" s="233">
        <f>ROUND(I2732*H2732,2)</f>
        <v>0</v>
      </c>
      <c r="K2732" s="229" t="s">
        <v>21</v>
      </c>
      <c r="L2732" s="45"/>
      <c r="M2732" s="234" t="s">
        <v>21</v>
      </c>
      <c r="N2732" s="235" t="s">
        <v>44</v>
      </c>
      <c r="O2732" s="85"/>
      <c r="P2732" s="236">
        <f>O2732*H2732</f>
        <v>0</v>
      </c>
      <c r="Q2732" s="236">
        <v>0.00016000000000000001</v>
      </c>
      <c r="R2732" s="236">
        <f>Q2732*H2732</f>
        <v>0.0098624000000000003</v>
      </c>
      <c r="S2732" s="236">
        <v>0</v>
      </c>
      <c r="T2732" s="237">
        <f>S2732*H2732</f>
        <v>0</v>
      </c>
      <c r="U2732" s="39"/>
      <c r="V2732" s="39"/>
      <c r="W2732" s="39"/>
      <c r="X2732" s="39"/>
      <c r="Y2732" s="39"/>
      <c r="Z2732" s="39"/>
      <c r="AA2732" s="39"/>
      <c r="AB2732" s="39"/>
      <c r="AC2732" s="39"/>
      <c r="AD2732" s="39"/>
      <c r="AE2732" s="39"/>
      <c r="AR2732" s="238" t="s">
        <v>277</v>
      </c>
      <c r="AT2732" s="238" t="s">
        <v>166</v>
      </c>
      <c r="AU2732" s="238" t="s">
        <v>82</v>
      </c>
      <c r="AY2732" s="18" t="s">
        <v>164</v>
      </c>
      <c r="BE2732" s="239">
        <f>IF(N2732="základní",J2732,0)</f>
        <v>0</v>
      </c>
      <c r="BF2732" s="239">
        <f>IF(N2732="snížená",J2732,0)</f>
        <v>0</v>
      </c>
      <c r="BG2732" s="239">
        <f>IF(N2732="zákl. přenesená",J2732,0)</f>
        <v>0</v>
      </c>
      <c r="BH2732" s="239">
        <f>IF(N2732="sníž. přenesená",J2732,0)</f>
        <v>0</v>
      </c>
      <c r="BI2732" s="239">
        <f>IF(N2732="nulová",J2732,0)</f>
        <v>0</v>
      </c>
      <c r="BJ2732" s="18" t="s">
        <v>80</v>
      </c>
      <c r="BK2732" s="239">
        <f>ROUND(I2732*H2732,2)</f>
        <v>0</v>
      </c>
      <c r="BL2732" s="18" t="s">
        <v>277</v>
      </c>
      <c r="BM2732" s="238" t="s">
        <v>2697</v>
      </c>
    </row>
    <row r="2733" s="2" customFormat="1">
      <c r="A2733" s="39"/>
      <c r="B2733" s="40"/>
      <c r="C2733" s="41"/>
      <c r="D2733" s="240" t="s">
        <v>173</v>
      </c>
      <c r="E2733" s="41"/>
      <c r="F2733" s="241" t="s">
        <v>2698</v>
      </c>
      <c r="G2733" s="41"/>
      <c r="H2733" s="41"/>
      <c r="I2733" s="147"/>
      <c r="J2733" s="41"/>
      <c r="K2733" s="41"/>
      <c r="L2733" s="45"/>
      <c r="M2733" s="242"/>
      <c r="N2733" s="243"/>
      <c r="O2733" s="85"/>
      <c r="P2733" s="85"/>
      <c r="Q2733" s="85"/>
      <c r="R2733" s="85"/>
      <c r="S2733" s="85"/>
      <c r="T2733" s="86"/>
      <c r="U2733" s="39"/>
      <c r="V2733" s="39"/>
      <c r="W2733" s="39"/>
      <c r="X2733" s="39"/>
      <c r="Y2733" s="39"/>
      <c r="Z2733" s="39"/>
      <c r="AA2733" s="39"/>
      <c r="AB2733" s="39"/>
      <c r="AC2733" s="39"/>
      <c r="AD2733" s="39"/>
      <c r="AE2733" s="39"/>
      <c r="AT2733" s="18" t="s">
        <v>173</v>
      </c>
      <c r="AU2733" s="18" t="s">
        <v>82</v>
      </c>
    </row>
    <row r="2734" s="13" customFormat="1">
      <c r="A2734" s="13"/>
      <c r="B2734" s="244"/>
      <c r="C2734" s="245"/>
      <c r="D2734" s="240" t="s">
        <v>174</v>
      </c>
      <c r="E2734" s="246" t="s">
        <v>21</v>
      </c>
      <c r="F2734" s="247" t="s">
        <v>2699</v>
      </c>
      <c r="G2734" s="245"/>
      <c r="H2734" s="246" t="s">
        <v>21</v>
      </c>
      <c r="I2734" s="248"/>
      <c r="J2734" s="245"/>
      <c r="K2734" s="245"/>
      <c r="L2734" s="249"/>
      <c r="M2734" s="250"/>
      <c r="N2734" s="251"/>
      <c r="O2734" s="251"/>
      <c r="P2734" s="251"/>
      <c r="Q2734" s="251"/>
      <c r="R2734" s="251"/>
      <c r="S2734" s="251"/>
      <c r="T2734" s="252"/>
      <c r="U2734" s="13"/>
      <c r="V2734" s="13"/>
      <c r="W2734" s="13"/>
      <c r="X2734" s="13"/>
      <c r="Y2734" s="13"/>
      <c r="Z2734" s="13"/>
      <c r="AA2734" s="13"/>
      <c r="AB2734" s="13"/>
      <c r="AC2734" s="13"/>
      <c r="AD2734" s="13"/>
      <c r="AE2734" s="13"/>
      <c r="AT2734" s="253" t="s">
        <v>174</v>
      </c>
      <c r="AU2734" s="253" t="s">
        <v>82</v>
      </c>
      <c r="AV2734" s="13" t="s">
        <v>80</v>
      </c>
      <c r="AW2734" s="13" t="s">
        <v>34</v>
      </c>
      <c r="AX2734" s="13" t="s">
        <v>73</v>
      </c>
      <c r="AY2734" s="253" t="s">
        <v>164</v>
      </c>
    </row>
    <row r="2735" s="13" customFormat="1">
      <c r="A2735" s="13"/>
      <c r="B2735" s="244"/>
      <c r="C2735" s="245"/>
      <c r="D2735" s="240" t="s">
        <v>174</v>
      </c>
      <c r="E2735" s="246" t="s">
        <v>21</v>
      </c>
      <c r="F2735" s="247" t="s">
        <v>2700</v>
      </c>
      <c r="G2735" s="245"/>
      <c r="H2735" s="246" t="s">
        <v>21</v>
      </c>
      <c r="I2735" s="248"/>
      <c r="J2735" s="245"/>
      <c r="K2735" s="245"/>
      <c r="L2735" s="249"/>
      <c r="M2735" s="250"/>
      <c r="N2735" s="251"/>
      <c r="O2735" s="251"/>
      <c r="P2735" s="251"/>
      <c r="Q2735" s="251"/>
      <c r="R2735" s="251"/>
      <c r="S2735" s="251"/>
      <c r="T2735" s="252"/>
      <c r="U2735" s="13"/>
      <c r="V2735" s="13"/>
      <c r="W2735" s="13"/>
      <c r="X2735" s="13"/>
      <c r="Y2735" s="13"/>
      <c r="Z2735" s="13"/>
      <c r="AA2735" s="13"/>
      <c r="AB2735" s="13"/>
      <c r="AC2735" s="13"/>
      <c r="AD2735" s="13"/>
      <c r="AE2735" s="13"/>
      <c r="AT2735" s="253" t="s">
        <v>174</v>
      </c>
      <c r="AU2735" s="253" t="s">
        <v>82</v>
      </c>
      <c r="AV2735" s="13" t="s">
        <v>80</v>
      </c>
      <c r="AW2735" s="13" t="s">
        <v>34</v>
      </c>
      <c r="AX2735" s="13" t="s">
        <v>73</v>
      </c>
      <c r="AY2735" s="253" t="s">
        <v>164</v>
      </c>
    </row>
    <row r="2736" s="13" customFormat="1">
      <c r="A2736" s="13"/>
      <c r="B2736" s="244"/>
      <c r="C2736" s="245"/>
      <c r="D2736" s="240" t="s">
        <v>174</v>
      </c>
      <c r="E2736" s="246" t="s">
        <v>21</v>
      </c>
      <c r="F2736" s="247" t="s">
        <v>2701</v>
      </c>
      <c r="G2736" s="245"/>
      <c r="H2736" s="246" t="s">
        <v>21</v>
      </c>
      <c r="I2736" s="248"/>
      <c r="J2736" s="245"/>
      <c r="K2736" s="245"/>
      <c r="L2736" s="249"/>
      <c r="M2736" s="250"/>
      <c r="N2736" s="251"/>
      <c r="O2736" s="251"/>
      <c r="P2736" s="251"/>
      <c r="Q2736" s="251"/>
      <c r="R2736" s="251"/>
      <c r="S2736" s="251"/>
      <c r="T2736" s="252"/>
      <c r="U2736" s="13"/>
      <c r="V2736" s="13"/>
      <c r="W2736" s="13"/>
      <c r="X2736" s="13"/>
      <c r="Y2736" s="13"/>
      <c r="Z2736" s="13"/>
      <c r="AA2736" s="13"/>
      <c r="AB2736" s="13"/>
      <c r="AC2736" s="13"/>
      <c r="AD2736" s="13"/>
      <c r="AE2736" s="13"/>
      <c r="AT2736" s="253" t="s">
        <v>174</v>
      </c>
      <c r="AU2736" s="253" t="s">
        <v>82</v>
      </c>
      <c r="AV2736" s="13" t="s">
        <v>80</v>
      </c>
      <c r="AW2736" s="13" t="s">
        <v>34</v>
      </c>
      <c r="AX2736" s="13" t="s">
        <v>73</v>
      </c>
      <c r="AY2736" s="253" t="s">
        <v>164</v>
      </c>
    </row>
    <row r="2737" s="14" customFormat="1">
      <c r="A2737" s="14"/>
      <c r="B2737" s="254"/>
      <c r="C2737" s="255"/>
      <c r="D2737" s="240" t="s">
        <v>174</v>
      </c>
      <c r="E2737" s="256" t="s">
        <v>21</v>
      </c>
      <c r="F2737" s="257" t="s">
        <v>2702</v>
      </c>
      <c r="G2737" s="255"/>
      <c r="H2737" s="258">
        <v>56.640000000000001</v>
      </c>
      <c r="I2737" s="259"/>
      <c r="J2737" s="255"/>
      <c r="K2737" s="255"/>
      <c r="L2737" s="260"/>
      <c r="M2737" s="261"/>
      <c r="N2737" s="262"/>
      <c r="O2737" s="262"/>
      <c r="P2737" s="262"/>
      <c r="Q2737" s="262"/>
      <c r="R2737" s="262"/>
      <c r="S2737" s="262"/>
      <c r="T2737" s="263"/>
      <c r="U2737" s="14"/>
      <c r="V2737" s="14"/>
      <c r="W2737" s="14"/>
      <c r="X2737" s="14"/>
      <c r="Y2737" s="14"/>
      <c r="Z2737" s="14"/>
      <c r="AA2737" s="14"/>
      <c r="AB2737" s="14"/>
      <c r="AC2737" s="14"/>
      <c r="AD2737" s="14"/>
      <c r="AE2737" s="14"/>
      <c r="AT2737" s="264" t="s">
        <v>174</v>
      </c>
      <c r="AU2737" s="264" t="s">
        <v>82</v>
      </c>
      <c r="AV2737" s="14" t="s">
        <v>82</v>
      </c>
      <c r="AW2737" s="14" t="s">
        <v>34</v>
      </c>
      <c r="AX2737" s="14" t="s">
        <v>73</v>
      </c>
      <c r="AY2737" s="264" t="s">
        <v>164</v>
      </c>
    </row>
    <row r="2738" s="13" customFormat="1">
      <c r="A2738" s="13"/>
      <c r="B2738" s="244"/>
      <c r="C2738" s="245"/>
      <c r="D2738" s="240" t="s">
        <v>174</v>
      </c>
      <c r="E2738" s="246" t="s">
        <v>21</v>
      </c>
      <c r="F2738" s="247" t="s">
        <v>2703</v>
      </c>
      <c r="G2738" s="245"/>
      <c r="H2738" s="246" t="s">
        <v>21</v>
      </c>
      <c r="I2738" s="248"/>
      <c r="J2738" s="245"/>
      <c r="K2738" s="245"/>
      <c r="L2738" s="249"/>
      <c r="M2738" s="250"/>
      <c r="N2738" s="251"/>
      <c r="O2738" s="251"/>
      <c r="P2738" s="251"/>
      <c r="Q2738" s="251"/>
      <c r="R2738" s="251"/>
      <c r="S2738" s="251"/>
      <c r="T2738" s="252"/>
      <c r="U2738" s="13"/>
      <c r="V2738" s="13"/>
      <c r="W2738" s="13"/>
      <c r="X2738" s="13"/>
      <c r="Y2738" s="13"/>
      <c r="Z2738" s="13"/>
      <c r="AA2738" s="13"/>
      <c r="AB2738" s="13"/>
      <c r="AC2738" s="13"/>
      <c r="AD2738" s="13"/>
      <c r="AE2738" s="13"/>
      <c r="AT2738" s="253" t="s">
        <v>174</v>
      </c>
      <c r="AU2738" s="253" t="s">
        <v>82</v>
      </c>
      <c r="AV2738" s="13" t="s">
        <v>80</v>
      </c>
      <c r="AW2738" s="13" t="s">
        <v>34</v>
      </c>
      <c r="AX2738" s="13" t="s">
        <v>73</v>
      </c>
      <c r="AY2738" s="253" t="s">
        <v>164</v>
      </c>
    </row>
    <row r="2739" s="14" customFormat="1">
      <c r="A2739" s="14"/>
      <c r="B2739" s="254"/>
      <c r="C2739" s="255"/>
      <c r="D2739" s="240" t="s">
        <v>174</v>
      </c>
      <c r="E2739" s="256" t="s">
        <v>21</v>
      </c>
      <c r="F2739" s="257" t="s">
        <v>2704</v>
      </c>
      <c r="G2739" s="255"/>
      <c r="H2739" s="258">
        <v>5</v>
      </c>
      <c r="I2739" s="259"/>
      <c r="J2739" s="255"/>
      <c r="K2739" s="255"/>
      <c r="L2739" s="260"/>
      <c r="M2739" s="261"/>
      <c r="N2739" s="262"/>
      <c r="O2739" s="262"/>
      <c r="P2739" s="262"/>
      <c r="Q2739" s="262"/>
      <c r="R2739" s="262"/>
      <c r="S2739" s="262"/>
      <c r="T2739" s="263"/>
      <c r="U2739" s="14"/>
      <c r="V2739" s="14"/>
      <c r="W2739" s="14"/>
      <c r="X2739" s="14"/>
      <c r="Y2739" s="14"/>
      <c r="Z2739" s="14"/>
      <c r="AA2739" s="14"/>
      <c r="AB2739" s="14"/>
      <c r="AC2739" s="14"/>
      <c r="AD2739" s="14"/>
      <c r="AE2739" s="14"/>
      <c r="AT2739" s="264" t="s">
        <v>174</v>
      </c>
      <c r="AU2739" s="264" t="s">
        <v>82</v>
      </c>
      <c r="AV2739" s="14" t="s">
        <v>82</v>
      </c>
      <c r="AW2739" s="14" t="s">
        <v>34</v>
      </c>
      <c r="AX2739" s="14" t="s">
        <v>73</v>
      </c>
      <c r="AY2739" s="264" t="s">
        <v>164</v>
      </c>
    </row>
    <row r="2740" s="2" customFormat="1" ht="16.5" customHeight="1">
      <c r="A2740" s="39"/>
      <c r="B2740" s="40"/>
      <c r="C2740" s="227" t="s">
        <v>2705</v>
      </c>
      <c r="D2740" s="227" t="s">
        <v>166</v>
      </c>
      <c r="E2740" s="228" t="s">
        <v>2706</v>
      </c>
      <c r="F2740" s="229" t="s">
        <v>2707</v>
      </c>
      <c r="G2740" s="230" t="s">
        <v>204</v>
      </c>
      <c r="H2740" s="231">
        <v>61.640000000000001</v>
      </c>
      <c r="I2740" s="232"/>
      <c r="J2740" s="233">
        <f>ROUND(I2740*H2740,2)</f>
        <v>0</v>
      </c>
      <c r="K2740" s="229" t="s">
        <v>21</v>
      </c>
      <c r="L2740" s="45"/>
      <c r="M2740" s="234" t="s">
        <v>21</v>
      </c>
      <c r="N2740" s="235" t="s">
        <v>44</v>
      </c>
      <c r="O2740" s="85"/>
      <c r="P2740" s="236">
        <f>O2740*H2740</f>
        <v>0</v>
      </c>
      <c r="Q2740" s="236">
        <v>0.00017000000000000001</v>
      </c>
      <c r="R2740" s="236">
        <f>Q2740*H2740</f>
        <v>0.010478800000000002</v>
      </c>
      <c r="S2740" s="236">
        <v>0</v>
      </c>
      <c r="T2740" s="237">
        <f>S2740*H2740</f>
        <v>0</v>
      </c>
      <c r="U2740" s="39"/>
      <c r="V2740" s="39"/>
      <c r="W2740" s="39"/>
      <c r="X2740" s="39"/>
      <c r="Y2740" s="39"/>
      <c r="Z2740" s="39"/>
      <c r="AA2740" s="39"/>
      <c r="AB2740" s="39"/>
      <c r="AC2740" s="39"/>
      <c r="AD2740" s="39"/>
      <c r="AE2740" s="39"/>
      <c r="AR2740" s="238" t="s">
        <v>277</v>
      </c>
      <c r="AT2740" s="238" t="s">
        <v>166</v>
      </c>
      <c r="AU2740" s="238" t="s">
        <v>82</v>
      </c>
      <c r="AY2740" s="18" t="s">
        <v>164</v>
      </c>
      <c r="BE2740" s="239">
        <f>IF(N2740="základní",J2740,0)</f>
        <v>0</v>
      </c>
      <c r="BF2740" s="239">
        <f>IF(N2740="snížená",J2740,0)</f>
        <v>0</v>
      </c>
      <c r="BG2740" s="239">
        <f>IF(N2740="zákl. přenesená",J2740,0)</f>
        <v>0</v>
      </c>
      <c r="BH2740" s="239">
        <f>IF(N2740="sníž. přenesená",J2740,0)</f>
        <v>0</v>
      </c>
      <c r="BI2740" s="239">
        <f>IF(N2740="nulová",J2740,0)</f>
        <v>0</v>
      </c>
      <c r="BJ2740" s="18" t="s">
        <v>80</v>
      </c>
      <c r="BK2740" s="239">
        <f>ROUND(I2740*H2740,2)</f>
        <v>0</v>
      </c>
      <c r="BL2740" s="18" t="s">
        <v>277</v>
      </c>
      <c r="BM2740" s="238" t="s">
        <v>2708</v>
      </c>
    </row>
    <row r="2741" s="2" customFormat="1">
      <c r="A2741" s="39"/>
      <c r="B2741" s="40"/>
      <c r="C2741" s="41"/>
      <c r="D2741" s="240" t="s">
        <v>173</v>
      </c>
      <c r="E2741" s="41"/>
      <c r="F2741" s="241" t="s">
        <v>2709</v>
      </c>
      <c r="G2741" s="41"/>
      <c r="H2741" s="41"/>
      <c r="I2741" s="147"/>
      <c r="J2741" s="41"/>
      <c r="K2741" s="41"/>
      <c r="L2741" s="45"/>
      <c r="M2741" s="242"/>
      <c r="N2741" s="243"/>
      <c r="O2741" s="85"/>
      <c r="P2741" s="85"/>
      <c r="Q2741" s="85"/>
      <c r="R2741" s="85"/>
      <c r="S2741" s="85"/>
      <c r="T2741" s="86"/>
      <c r="U2741" s="39"/>
      <c r="V2741" s="39"/>
      <c r="W2741" s="39"/>
      <c r="X2741" s="39"/>
      <c r="Y2741" s="39"/>
      <c r="Z2741" s="39"/>
      <c r="AA2741" s="39"/>
      <c r="AB2741" s="39"/>
      <c r="AC2741" s="39"/>
      <c r="AD2741" s="39"/>
      <c r="AE2741" s="39"/>
      <c r="AT2741" s="18" t="s">
        <v>173</v>
      </c>
      <c r="AU2741" s="18" t="s">
        <v>82</v>
      </c>
    </row>
    <row r="2742" s="2" customFormat="1" ht="16.5" customHeight="1">
      <c r="A2742" s="39"/>
      <c r="B2742" s="40"/>
      <c r="C2742" s="227" t="s">
        <v>2710</v>
      </c>
      <c r="D2742" s="227" t="s">
        <v>166</v>
      </c>
      <c r="E2742" s="228" t="s">
        <v>2711</v>
      </c>
      <c r="F2742" s="229" t="s">
        <v>2712</v>
      </c>
      <c r="G2742" s="230" t="s">
        <v>204</v>
      </c>
      <c r="H2742" s="231">
        <v>69.599999999999994</v>
      </c>
      <c r="I2742" s="232"/>
      <c r="J2742" s="233">
        <f>ROUND(I2742*H2742,2)</f>
        <v>0</v>
      </c>
      <c r="K2742" s="229" t="s">
        <v>170</v>
      </c>
      <c r="L2742" s="45"/>
      <c r="M2742" s="234" t="s">
        <v>21</v>
      </c>
      <c r="N2742" s="235" t="s">
        <v>44</v>
      </c>
      <c r="O2742" s="85"/>
      <c r="P2742" s="236">
        <f>O2742*H2742</f>
        <v>0</v>
      </c>
      <c r="Q2742" s="236">
        <v>2.0000000000000002E-05</v>
      </c>
      <c r="R2742" s="236">
        <f>Q2742*H2742</f>
        <v>0.001392</v>
      </c>
      <c r="S2742" s="236">
        <v>0</v>
      </c>
      <c r="T2742" s="237">
        <f>S2742*H2742</f>
        <v>0</v>
      </c>
      <c r="U2742" s="39"/>
      <c r="V2742" s="39"/>
      <c r="W2742" s="39"/>
      <c r="X2742" s="39"/>
      <c r="Y2742" s="39"/>
      <c r="Z2742" s="39"/>
      <c r="AA2742" s="39"/>
      <c r="AB2742" s="39"/>
      <c r="AC2742" s="39"/>
      <c r="AD2742" s="39"/>
      <c r="AE2742" s="39"/>
      <c r="AR2742" s="238" t="s">
        <v>277</v>
      </c>
      <c r="AT2742" s="238" t="s">
        <v>166</v>
      </c>
      <c r="AU2742" s="238" t="s">
        <v>82</v>
      </c>
      <c r="AY2742" s="18" t="s">
        <v>164</v>
      </c>
      <c r="BE2742" s="239">
        <f>IF(N2742="základní",J2742,0)</f>
        <v>0</v>
      </c>
      <c r="BF2742" s="239">
        <f>IF(N2742="snížená",J2742,0)</f>
        <v>0</v>
      </c>
      <c r="BG2742" s="239">
        <f>IF(N2742="zákl. přenesená",J2742,0)</f>
        <v>0</v>
      </c>
      <c r="BH2742" s="239">
        <f>IF(N2742="sníž. přenesená",J2742,0)</f>
        <v>0</v>
      </c>
      <c r="BI2742" s="239">
        <f>IF(N2742="nulová",J2742,0)</f>
        <v>0</v>
      </c>
      <c r="BJ2742" s="18" t="s">
        <v>80</v>
      </c>
      <c r="BK2742" s="239">
        <f>ROUND(I2742*H2742,2)</f>
        <v>0</v>
      </c>
      <c r="BL2742" s="18" t="s">
        <v>277</v>
      </c>
      <c r="BM2742" s="238" t="s">
        <v>2713</v>
      </c>
    </row>
    <row r="2743" s="2" customFormat="1">
      <c r="A2743" s="39"/>
      <c r="B2743" s="40"/>
      <c r="C2743" s="41"/>
      <c r="D2743" s="240" t="s">
        <v>173</v>
      </c>
      <c r="E2743" s="41"/>
      <c r="F2743" s="241" t="s">
        <v>2712</v>
      </c>
      <c r="G2743" s="41"/>
      <c r="H2743" s="41"/>
      <c r="I2743" s="147"/>
      <c r="J2743" s="41"/>
      <c r="K2743" s="41"/>
      <c r="L2743" s="45"/>
      <c r="M2743" s="242"/>
      <c r="N2743" s="243"/>
      <c r="O2743" s="85"/>
      <c r="P2743" s="85"/>
      <c r="Q2743" s="85"/>
      <c r="R2743" s="85"/>
      <c r="S2743" s="85"/>
      <c r="T2743" s="86"/>
      <c r="U2743" s="39"/>
      <c r="V2743" s="39"/>
      <c r="W2743" s="39"/>
      <c r="X2743" s="39"/>
      <c r="Y2743" s="39"/>
      <c r="Z2743" s="39"/>
      <c r="AA2743" s="39"/>
      <c r="AB2743" s="39"/>
      <c r="AC2743" s="39"/>
      <c r="AD2743" s="39"/>
      <c r="AE2743" s="39"/>
      <c r="AT2743" s="18" t="s">
        <v>173</v>
      </c>
      <c r="AU2743" s="18" t="s">
        <v>82</v>
      </c>
    </row>
    <row r="2744" s="13" customFormat="1">
      <c r="A2744" s="13"/>
      <c r="B2744" s="244"/>
      <c r="C2744" s="245"/>
      <c r="D2744" s="240" t="s">
        <v>174</v>
      </c>
      <c r="E2744" s="246" t="s">
        <v>21</v>
      </c>
      <c r="F2744" s="247" t="s">
        <v>2714</v>
      </c>
      <c r="G2744" s="245"/>
      <c r="H2744" s="246" t="s">
        <v>21</v>
      </c>
      <c r="I2744" s="248"/>
      <c r="J2744" s="245"/>
      <c r="K2744" s="245"/>
      <c r="L2744" s="249"/>
      <c r="M2744" s="250"/>
      <c r="N2744" s="251"/>
      <c r="O2744" s="251"/>
      <c r="P2744" s="251"/>
      <c r="Q2744" s="251"/>
      <c r="R2744" s="251"/>
      <c r="S2744" s="251"/>
      <c r="T2744" s="252"/>
      <c r="U2744" s="13"/>
      <c r="V2744" s="13"/>
      <c r="W2744" s="13"/>
      <c r="X2744" s="13"/>
      <c r="Y2744" s="13"/>
      <c r="Z2744" s="13"/>
      <c r="AA2744" s="13"/>
      <c r="AB2744" s="13"/>
      <c r="AC2744" s="13"/>
      <c r="AD2744" s="13"/>
      <c r="AE2744" s="13"/>
      <c r="AT2744" s="253" t="s">
        <v>174</v>
      </c>
      <c r="AU2744" s="253" t="s">
        <v>82</v>
      </c>
      <c r="AV2744" s="13" t="s">
        <v>80</v>
      </c>
      <c r="AW2744" s="13" t="s">
        <v>34</v>
      </c>
      <c r="AX2744" s="13" t="s">
        <v>73</v>
      </c>
      <c r="AY2744" s="253" t="s">
        <v>164</v>
      </c>
    </row>
    <row r="2745" s="13" customFormat="1">
      <c r="A2745" s="13"/>
      <c r="B2745" s="244"/>
      <c r="C2745" s="245"/>
      <c r="D2745" s="240" t="s">
        <v>174</v>
      </c>
      <c r="E2745" s="246" t="s">
        <v>21</v>
      </c>
      <c r="F2745" s="247" t="s">
        <v>2715</v>
      </c>
      <c r="G2745" s="245"/>
      <c r="H2745" s="246" t="s">
        <v>21</v>
      </c>
      <c r="I2745" s="248"/>
      <c r="J2745" s="245"/>
      <c r="K2745" s="245"/>
      <c r="L2745" s="249"/>
      <c r="M2745" s="250"/>
      <c r="N2745" s="251"/>
      <c r="O2745" s="251"/>
      <c r="P2745" s="251"/>
      <c r="Q2745" s="251"/>
      <c r="R2745" s="251"/>
      <c r="S2745" s="251"/>
      <c r="T2745" s="252"/>
      <c r="U2745" s="13"/>
      <c r="V2745" s="13"/>
      <c r="W2745" s="13"/>
      <c r="X2745" s="13"/>
      <c r="Y2745" s="13"/>
      <c r="Z2745" s="13"/>
      <c r="AA2745" s="13"/>
      <c r="AB2745" s="13"/>
      <c r="AC2745" s="13"/>
      <c r="AD2745" s="13"/>
      <c r="AE2745" s="13"/>
      <c r="AT2745" s="253" t="s">
        <v>174</v>
      </c>
      <c r="AU2745" s="253" t="s">
        <v>82</v>
      </c>
      <c r="AV2745" s="13" t="s">
        <v>80</v>
      </c>
      <c r="AW2745" s="13" t="s">
        <v>34</v>
      </c>
      <c r="AX2745" s="13" t="s">
        <v>73</v>
      </c>
      <c r="AY2745" s="253" t="s">
        <v>164</v>
      </c>
    </row>
    <row r="2746" s="14" customFormat="1">
      <c r="A2746" s="14"/>
      <c r="B2746" s="254"/>
      <c r="C2746" s="255"/>
      <c r="D2746" s="240" t="s">
        <v>174</v>
      </c>
      <c r="E2746" s="256" t="s">
        <v>21</v>
      </c>
      <c r="F2746" s="257" t="s">
        <v>2716</v>
      </c>
      <c r="G2746" s="255"/>
      <c r="H2746" s="258">
        <v>69.599999999999994</v>
      </c>
      <c r="I2746" s="259"/>
      <c r="J2746" s="255"/>
      <c r="K2746" s="255"/>
      <c r="L2746" s="260"/>
      <c r="M2746" s="261"/>
      <c r="N2746" s="262"/>
      <c r="O2746" s="262"/>
      <c r="P2746" s="262"/>
      <c r="Q2746" s="262"/>
      <c r="R2746" s="262"/>
      <c r="S2746" s="262"/>
      <c r="T2746" s="263"/>
      <c r="U2746" s="14"/>
      <c r="V2746" s="14"/>
      <c r="W2746" s="14"/>
      <c r="X2746" s="14"/>
      <c r="Y2746" s="14"/>
      <c r="Z2746" s="14"/>
      <c r="AA2746" s="14"/>
      <c r="AB2746" s="14"/>
      <c r="AC2746" s="14"/>
      <c r="AD2746" s="14"/>
      <c r="AE2746" s="14"/>
      <c r="AT2746" s="264" t="s">
        <v>174</v>
      </c>
      <c r="AU2746" s="264" t="s">
        <v>82</v>
      </c>
      <c r="AV2746" s="14" t="s">
        <v>82</v>
      </c>
      <c r="AW2746" s="14" t="s">
        <v>34</v>
      </c>
      <c r="AX2746" s="14" t="s">
        <v>80</v>
      </c>
      <c r="AY2746" s="264" t="s">
        <v>164</v>
      </c>
    </row>
    <row r="2747" s="2" customFormat="1" ht="16.5" customHeight="1">
      <c r="A2747" s="39"/>
      <c r="B2747" s="40"/>
      <c r="C2747" s="227" t="s">
        <v>2717</v>
      </c>
      <c r="D2747" s="227" t="s">
        <v>166</v>
      </c>
      <c r="E2747" s="228" t="s">
        <v>2718</v>
      </c>
      <c r="F2747" s="229" t="s">
        <v>2719</v>
      </c>
      <c r="G2747" s="230" t="s">
        <v>204</v>
      </c>
      <c r="H2747" s="231">
        <v>381.36099999999999</v>
      </c>
      <c r="I2747" s="232"/>
      <c r="J2747" s="233">
        <f>ROUND(I2747*H2747,2)</f>
        <v>0</v>
      </c>
      <c r="K2747" s="229" t="s">
        <v>170</v>
      </c>
      <c r="L2747" s="45"/>
      <c r="M2747" s="234" t="s">
        <v>21</v>
      </c>
      <c r="N2747" s="235" t="s">
        <v>44</v>
      </c>
      <c r="O2747" s="85"/>
      <c r="P2747" s="236">
        <f>O2747*H2747</f>
        <v>0</v>
      </c>
      <c r="Q2747" s="236">
        <v>0</v>
      </c>
      <c r="R2747" s="236">
        <f>Q2747*H2747</f>
        <v>0</v>
      </c>
      <c r="S2747" s="236">
        <v>0</v>
      </c>
      <c r="T2747" s="237">
        <f>S2747*H2747</f>
        <v>0</v>
      </c>
      <c r="U2747" s="39"/>
      <c r="V2747" s="39"/>
      <c r="W2747" s="39"/>
      <c r="X2747" s="39"/>
      <c r="Y2747" s="39"/>
      <c r="Z2747" s="39"/>
      <c r="AA2747" s="39"/>
      <c r="AB2747" s="39"/>
      <c r="AC2747" s="39"/>
      <c r="AD2747" s="39"/>
      <c r="AE2747" s="39"/>
      <c r="AR2747" s="238" t="s">
        <v>277</v>
      </c>
      <c r="AT2747" s="238" t="s">
        <v>166</v>
      </c>
      <c r="AU2747" s="238" t="s">
        <v>82</v>
      </c>
      <c r="AY2747" s="18" t="s">
        <v>164</v>
      </c>
      <c r="BE2747" s="239">
        <f>IF(N2747="základní",J2747,0)</f>
        <v>0</v>
      </c>
      <c r="BF2747" s="239">
        <f>IF(N2747="snížená",J2747,0)</f>
        <v>0</v>
      </c>
      <c r="BG2747" s="239">
        <f>IF(N2747="zákl. přenesená",J2747,0)</f>
        <v>0</v>
      </c>
      <c r="BH2747" s="239">
        <f>IF(N2747="sníž. přenesená",J2747,0)</f>
        <v>0</v>
      </c>
      <c r="BI2747" s="239">
        <f>IF(N2747="nulová",J2747,0)</f>
        <v>0</v>
      </c>
      <c r="BJ2747" s="18" t="s">
        <v>80</v>
      </c>
      <c r="BK2747" s="239">
        <f>ROUND(I2747*H2747,2)</f>
        <v>0</v>
      </c>
      <c r="BL2747" s="18" t="s">
        <v>277</v>
      </c>
      <c r="BM2747" s="238" t="s">
        <v>2720</v>
      </c>
    </row>
    <row r="2748" s="2" customFormat="1">
      <c r="A2748" s="39"/>
      <c r="B2748" s="40"/>
      <c r="C2748" s="41"/>
      <c r="D2748" s="240" t="s">
        <v>173</v>
      </c>
      <c r="E2748" s="41"/>
      <c r="F2748" s="241" t="s">
        <v>2719</v>
      </c>
      <c r="G2748" s="41"/>
      <c r="H2748" s="41"/>
      <c r="I2748" s="147"/>
      <c r="J2748" s="41"/>
      <c r="K2748" s="41"/>
      <c r="L2748" s="45"/>
      <c r="M2748" s="242"/>
      <c r="N2748" s="243"/>
      <c r="O2748" s="85"/>
      <c r="P2748" s="85"/>
      <c r="Q2748" s="85"/>
      <c r="R2748" s="85"/>
      <c r="S2748" s="85"/>
      <c r="T2748" s="86"/>
      <c r="U2748" s="39"/>
      <c r="V2748" s="39"/>
      <c r="W2748" s="39"/>
      <c r="X2748" s="39"/>
      <c r="Y2748" s="39"/>
      <c r="Z2748" s="39"/>
      <c r="AA2748" s="39"/>
      <c r="AB2748" s="39"/>
      <c r="AC2748" s="39"/>
      <c r="AD2748" s="39"/>
      <c r="AE2748" s="39"/>
      <c r="AT2748" s="18" t="s">
        <v>173</v>
      </c>
      <c r="AU2748" s="18" t="s">
        <v>82</v>
      </c>
    </row>
    <row r="2749" s="14" customFormat="1">
      <c r="A2749" s="14"/>
      <c r="B2749" s="254"/>
      <c r="C2749" s="255"/>
      <c r="D2749" s="240" t="s">
        <v>174</v>
      </c>
      <c r="E2749" s="256" t="s">
        <v>21</v>
      </c>
      <c r="F2749" s="257" t="s">
        <v>2716</v>
      </c>
      <c r="G2749" s="255"/>
      <c r="H2749" s="258">
        <v>69.599999999999994</v>
      </c>
      <c r="I2749" s="259"/>
      <c r="J2749" s="255"/>
      <c r="K2749" s="255"/>
      <c r="L2749" s="260"/>
      <c r="M2749" s="261"/>
      <c r="N2749" s="262"/>
      <c r="O2749" s="262"/>
      <c r="P2749" s="262"/>
      <c r="Q2749" s="262"/>
      <c r="R2749" s="262"/>
      <c r="S2749" s="262"/>
      <c r="T2749" s="263"/>
      <c r="U2749" s="14"/>
      <c r="V2749" s="14"/>
      <c r="W2749" s="14"/>
      <c r="X2749" s="14"/>
      <c r="Y2749" s="14"/>
      <c r="Z2749" s="14"/>
      <c r="AA2749" s="14"/>
      <c r="AB2749" s="14"/>
      <c r="AC2749" s="14"/>
      <c r="AD2749" s="14"/>
      <c r="AE2749" s="14"/>
      <c r="AT2749" s="264" t="s">
        <v>174</v>
      </c>
      <c r="AU2749" s="264" t="s">
        <v>82</v>
      </c>
      <c r="AV2749" s="14" t="s">
        <v>82</v>
      </c>
      <c r="AW2749" s="14" t="s">
        <v>34</v>
      </c>
      <c r="AX2749" s="14" t="s">
        <v>73</v>
      </c>
      <c r="AY2749" s="264" t="s">
        <v>164</v>
      </c>
    </row>
    <row r="2750" s="13" customFormat="1">
      <c r="A2750" s="13"/>
      <c r="B2750" s="244"/>
      <c r="C2750" s="245"/>
      <c r="D2750" s="240" t="s">
        <v>174</v>
      </c>
      <c r="E2750" s="246" t="s">
        <v>21</v>
      </c>
      <c r="F2750" s="247" t="s">
        <v>2721</v>
      </c>
      <c r="G2750" s="245"/>
      <c r="H2750" s="246" t="s">
        <v>21</v>
      </c>
      <c r="I2750" s="248"/>
      <c r="J2750" s="245"/>
      <c r="K2750" s="245"/>
      <c r="L2750" s="249"/>
      <c r="M2750" s="250"/>
      <c r="N2750" s="251"/>
      <c r="O2750" s="251"/>
      <c r="P2750" s="251"/>
      <c r="Q2750" s="251"/>
      <c r="R2750" s="251"/>
      <c r="S2750" s="251"/>
      <c r="T2750" s="252"/>
      <c r="U2750" s="13"/>
      <c r="V2750" s="13"/>
      <c r="W2750" s="13"/>
      <c r="X2750" s="13"/>
      <c r="Y2750" s="13"/>
      <c r="Z2750" s="13"/>
      <c r="AA2750" s="13"/>
      <c r="AB2750" s="13"/>
      <c r="AC2750" s="13"/>
      <c r="AD2750" s="13"/>
      <c r="AE2750" s="13"/>
      <c r="AT2750" s="253" t="s">
        <v>174</v>
      </c>
      <c r="AU2750" s="253" t="s">
        <v>82</v>
      </c>
      <c r="AV2750" s="13" t="s">
        <v>80</v>
      </c>
      <c r="AW2750" s="13" t="s">
        <v>34</v>
      </c>
      <c r="AX2750" s="13" t="s">
        <v>73</v>
      </c>
      <c r="AY2750" s="253" t="s">
        <v>164</v>
      </c>
    </row>
    <row r="2751" s="14" customFormat="1">
      <c r="A2751" s="14"/>
      <c r="B2751" s="254"/>
      <c r="C2751" s="255"/>
      <c r="D2751" s="240" t="s">
        <v>174</v>
      </c>
      <c r="E2751" s="256" t="s">
        <v>21</v>
      </c>
      <c r="F2751" s="257" t="s">
        <v>2722</v>
      </c>
      <c r="G2751" s="255"/>
      <c r="H2751" s="258">
        <v>105.401</v>
      </c>
      <c r="I2751" s="259"/>
      <c r="J2751" s="255"/>
      <c r="K2751" s="255"/>
      <c r="L2751" s="260"/>
      <c r="M2751" s="261"/>
      <c r="N2751" s="262"/>
      <c r="O2751" s="262"/>
      <c r="P2751" s="262"/>
      <c r="Q2751" s="262"/>
      <c r="R2751" s="262"/>
      <c r="S2751" s="262"/>
      <c r="T2751" s="263"/>
      <c r="U2751" s="14"/>
      <c r="V2751" s="14"/>
      <c r="W2751" s="14"/>
      <c r="X2751" s="14"/>
      <c r="Y2751" s="14"/>
      <c r="Z2751" s="14"/>
      <c r="AA2751" s="14"/>
      <c r="AB2751" s="14"/>
      <c r="AC2751" s="14"/>
      <c r="AD2751" s="14"/>
      <c r="AE2751" s="14"/>
      <c r="AT2751" s="264" t="s">
        <v>174</v>
      </c>
      <c r="AU2751" s="264" t="s">
        <v>82</v>
      </c>
      <c r="AV2751" s="14" t="s">
        <v>82</v>
      </c>
      <c r="AW2751" s="14" t="s">
        <v>34</v>
      </c>
      <c r="AX2751" s="14" t="s">
        <v>73</v>
      </c>
      <c r="AY2751" s="264" t="s">
        <v>164</v>
      </c>
    </row>
    <row r="2752" s="13" customFormat="1">
      <c r="A2752" s="13"/>
      <c r="B2752" s="244"/>
      <c r="C2752" s="245"/>
      <c r="D2752" s="240" t="s">
        <v>174</v>
      </c>
      <c r="E2752" s="246" t="s">
        <v>21</v>
      </c>
      <c r="F2752" s="247" t="s">
        <v>2723</v>
      </c>
      <c r="G2752" s="245"/>
      <c r="H2752" s="246" t="s">
        <v>21</v>
      </c>
      <c r="I2752" s="248"/>
      <c r="J2752" s="245"/>
      <c r="K2752" s="245"/>
      <c r="L2752" s="249"/>
      <c r="M2752" s="250"/>
      <c r="N2752" s="251"/>
      <c r="O2752" s="251"/>
      <c r="P2752" s="251"/>
      <c r="Q2752" s="251"/>
      <c r="R2752" s="251"/>
      <c r="S2752" s="251"/>
      <c r="T2752" s="252"/>
      <c r="U2752" s="13"/>
      <c r="V2752" s="13"/>
      <c r="W2752" s="13"/>
      <c r="X2752" s="13"/>
      <c r="Y2752" s="13"/>
      <c r="Z2752" s="13"/>
      <c r="AA2752" s="13"/>
      <c r="AB2752" s="13"/>
      <c r="AC2752" s="13"/>
      <c r="AD2752" s="13"/>
      <c r="AE2752" s="13"/>
      <c r="AT2752" s="253" t="s">
        <v>174</v>
      </c>
      <c r="AU2752" s="253" t="s">
        <v>82</v>
      </c>
      <c r="AV2752" s="13" t="s">
        <v>80</v>
      </c>
      <c r="AW2752" s="13" t="s">
        <v>34</v>
      </c>
      <c r="AX2752" s="13" t="s">
        <v>73</v>
      </c>
      <c r="AY2752" s="253" t="s">
        <v>164</v>
      </c>
    </row>
    <row r="2753" s="14" customFormat="1">
      <c r="A2753" s="14"/>
      <c r="B2753" s="254"/>
      <c r="C2753" s="255"/>
      <c r="D2753" s="240" t="s">
        <v>174</v>
      </c>
      <c r="E2753" s="256" t="s">
        <v>21</v>
      </c>
      <c r="F2753" s="257" t="s">
        <v>2724</v>
      </c>
      <c r="G2753" s="255"/>
      <c r="H2753" s="258">
        <v>147.36000000000001</v>
      </c>
      <c r="I2753" s="259"/>
      <c r="J2753" s="255"/>
      <c r="K2753" s="255"/>
      <c r="L2753" s="260"/>
      <c r="M2753" s="261"/>
      <c r="N2753" s="262"/>
      <c r="O2753" s="262"/>
      <c r="P2753" s="262"/>
      <c r="Q2753" s="262"/>
      <c r="R2753" s="262"/>
      <c r="S2753" s="262"/>
      <c r="T2753" s="263"/>
      <c r="U2753" s="14"/>
      <c r="V2753" s="14"/>
      <c r="W2753" s="14"/>
      <c r="X2753" s="14"/>
      <c r="Y2753" s="14"/>
      <c r="Z2753" s="14"/>
      <c r="AA2753" s="14"/>
      <c r="AB2753" s="14"/>
      <c r="AC2753" s="14"/>
      <c r="AD2753" s="14"/>
      <c r="AE2753" s="14"/>
      <c r="AT2753" s="264" t="s">
        <v>174</v>
      </c>
      <c r="AU2753" s="264" t="s">
        <v>82</v>
      </c>
      <c r="AV2753" s="14" t="s">
        <v>82</v>
      </c>
      <c r="AW2753" s="14" t="s">
        <v>34</v>
      </c>
      <c r="AX2753" s="14" t="s">
        <v>73</v>
      </c>
      <c r="AY2753" s="264" t="s">
        <v>164</v>
      </c>
    </row>
    <row r="2754" s="13" customFormat="1">
      <c r="A2754" s="13"/>
      <c r="B2754" s="244"/>
      <c r="C2754" s="245"/>
      <c r="D2754" s="240" t="s">
        <v>174</v>
      </c>
      <c r="E2754" s="246" t="s">
        <v>21</v>
      </c>
      <c r="F2754" s="247" t="s">
        <v>2725</v>
      </c>
      <c r="G2754" s="245"/>
      <c r="H2754" s="246" t="s">
        <v>21</v>
      </c>
      <c r="I2754" s="248"/>
      <c r="J2754" s="245"/>
      <c r="K2754" s="245"/>
      <c r="L2754" s="249"/>
      <c r="M2754" s="250"/>
      <c r="N2754" s="251"/>
      <c r="O2754" s="251"/>
      <c r="P2754" s="251"/>
      <c r="Q2754" s="251"/>
      <c r="R2754" s="251"/>
      <c r="S2754" s="251"/>
      <c r="T2754" s="252"/>
      <c r="U2754" s="13"/>
      <c r="V2754" s="13"/>
      <c r="W2754" s="13"/>
      <c r="X2754" s="13"/>
      <c r="Y2754" s="13"/>
      <c r="Z2754" s="13"/>
      <c r="AA2754" s="13"/>
      <c r="AB2754" s="13"/>
      <c r="AC2754" s="13"/>
      <c r="AD2754" s="13"/>
      <c r="AE2754" s="13"/>
      <c r="AT2754" s="253" t="s">
        <v>174</v>
      </c>
      <c r="AU2754" s="253" t="s">
        <v>82</v>
      </c>
      <c r="AV2754" s="13" t="s">
        <v>80</v>
      </c>
      <c r="AW2754" s="13" t="s">
        <v>34</v>
      </c>
      <c r="AX2754" s="13" t="s">
        <v>73</v>
      </c>
      <c r="AY2754" s="253" t="s">
        <v>164</v>
      </c>
    </row>
    <row r="2755" s="14" customFormat="1">
      <c r="A2755" s="14"/>
      <c r="B2755" s="254"/>
      <c r="C2755" s="255"/>
      <c r="D2755" s="240" t="s">
        <v>174</v>
      </c>
      <c r="E2755" s="256" t="s">
        <v>21</v>
      </c>
      <c r="F2755" s="257" t="s">
        <v>2726</v>
      </c>
      <c r="G2755" s="255"/>
      <c r="H2755" s="258">
        <v>59</v>
      </c>
      <c r="I2755" s="259"/>
      <c r="J2755" s="255"/>
      <c r="K2755" s="255"/>
      <c r="L2755" s="260"/>
      <c r="M2755" s="261"/>
      <c r="N2755" s="262"/>
      <c r="O2755" s="262"/>
      <c r="P2755" s="262"/>
      <c r="Q2755" s="262"/>
      <c r="R2755" s="262"/>
      <c r="S2755" s="262"/>
      <c r="T2755" s="263"/>
      <c r="U2755" s="14"/>
      <c r="V2755" s="14"/>
      <c r="W2755" s="14"/>
      <c r="X2755" s="14"/>
      <c r="Y2755" s="14"/>
      <c r="Z2755" s="14"/>
      <c r="AA2755" s="14"/>
      <c r="AB2755" s="14"/>
      <c r="AC2755" s="14"/>
      <c r="AD2755" s="14"/>
      <c r="AE2755" s="14"/>
      <c r="AT2755" s="264" t="s">
        <v>174</v>
      </c>
      <c r="AU2755" s="264" t="s">
        <v>82</v>
      </c>
      <c r="AV2755" s="14" t="s">
        <v>82</v>
      </c>
      <c r="AW2755" s="14" t="s">
        <v>34</v>
      </c>
      <c r="AX2755" s="14" t="s">
        <v>73</v>
      </c>
      <c r="AY2755" s="264" t="s">
        <v>164</v>
      </c>
    </row>
    <row r="2756" s="15" customFormat="1">
      <c r="A2756" s="15"/>
      <c r="B2756" s="276"/>
      <c r="C2756" s="277"/>
      <c r="D2756" s="240" t="s">
        <v>174</v>
      </c>
      <c r="E2756" s="278" t="s">
        <v>21</v>
      </c>
      <c r="F2756" s="279" t="s">
        <v>225</v>
      </c>
      <c r="G2756" s="277"/>
      <c r="H2756" s="280">
        <v>381.36099999999999</v>
      </c>
      <c r="I2756" s="281"/>
      <c r="J2756" s="277"/>
      <c r="K2756" s="277"/>
      <c r="L2756" s="282"/>
      <c r="M2756" s="283"/>
      <c r="N2756" s="284"/>
      <c r="O2756" s="284"/>
      <c r="P2756" s="284"/>
      <c r="Q2756" s="284"/>
      <c r="R2756" s="284"/>
      <c r="S2756" s="284"/>
      <c r="T2756" s="285"/>
      <c r="U2756" s="15"/>
      <c r="V2756" s="15"/>
      <c r="W2756" s="15"/>
      <c r="X2756" s="15"/>
      <c r="Y2756" s="15"/>
      <c r="Z2756" s="15"/>
      <c r="AA2756" s="15"/>
      <c r="AB2756" s="15"/>
      <c r="AC2756" s="15"/>
      <c r="AD2756" s="15"/>
      <c r="AE2756" s="15"/>
      <c r="AT2756" s="286" t="s">
        <v>174</v>
      </c>
      <c r="AU2756" s="286" t="s">
        <v>82</v>
      </c>
      <c r="AV2756" s="15" t="s">
        <v>171</v>
      </c>
      <c r="AW2756" s="15" t="s">
        <v>34</v>
      </c>
      <c r="AX2756" s="15" t="s">
        <v>80</v>
      </c>
      <c r="AY2756" s="286" t="s">
        <v>164</v>
      </c>
    </row>
    <row r="2757" s="2" customFormat="1" ht="16.5" customHeight="1">
      <c r="A2757" s="39"/>
      <c r="B2757" s="40"/>
      <c r="C2757" s="227" t="s">
        <v>2727</v>
      </c>
      <c r="D2757" s="227" t="s">
        <v>166</v>
      </c>
      <c r="E2757" s="228" t="s">
        <v>2728</v>
      </c>
      <c r="F2757" s="229" t="s">
        <v>2729</v>
      </c>
      <c r="G2757" s="230" t="s">
        <v>204</v>
      </c>
      <c r="H2757" s="231">
        <v>381.36099999999999</v>
      </c>
      <c r="I2757" s="232"/>
      <c r="J2757" s="233">
        <f>ROUND(I2757*H2757,2)</f>
        <v>0</v>
      </c>
      <c r="K2757" s="229" t="s">
        <v>21</v>
      </c>
      <c r="L2757" s="45"/>
      <c r="M2757" s="234" t="s">
        <v>21</v>
      </c>
      <c r="N2757" s="235" t="s">
        <v>44</v>
      </c>
      <c r="O2757" s="85"/>
      <c r="P2757" s="236">
        <f>O2757*H2757</f>
        <v>0</v>
      </c>
      <c r="Q2757" s="236">
        <v>0.00014999999999999999</v>
      </c>
      <c r="R2757" s="236">
        <f>Q2757*H2757</f>
        <v>0.057204149999999995</v>
      </c>
      <c r="S2757" s="236">
        <v>0</v>
      </c>
      <c r="T2757" s="237">
        <f>S2757*H2757</f>
        <v>0</v>
      </c>
      <c r="U2757" s="39"/>
      <c r="V2757" s="39"/>
      <c r="W2757" s="39"/>
      <c r="X2757" s="39"/>
      <c r="Y2757" s="39"/>
      <c r="Z2757" s="39"/>
      <c r="AA2757" s="39"/>
      <c r="AB2757" s="39"/>
      <c r="AC2757" s="39"/>
      <c r="AD2757" s="39"/>
      <c r="AE2757" s="39"/>
      <c r="AR2757" s="238" t="s">
        <v>277</v>
      </c>
      <c r="AT2757" s="238" t="s">
        <v>166</v>
      </c>
      <c r="AU2757" s="238" t="s">
        <v>82</v>
      </c>
      <c r="AY2757" s="18" t="s">
        <v>164</v>
      </c>
      <c r="BE2757" s="239">
        <f>IF(N2757="základní",J2757,0)</f>
        <v>0</v>
      </c>
      <c r="BF2757" s="239">
        <f>IF(N2757="snížená",J2757,0)</f>
        <v>0</v>
      </c>
      <c r="BG2757" s="239">
        <f>IF(N2757="zákl. přenesená",J2757,0)</f>
        <v>0</v>
      </c>
      <c r="BH2757" s="239">
        <f>IF(N2757="sníž. přenesená",J2757,0)</f>
        <v>0</v>
      </c>
      <c r="BI2757" s="239">
        <f>IF(N2757="nulová",J2757,0)</f>
        <v>0</v>
      </c>
      <c r="BJ2757" s="18" t="s">
        <v>80</v>
      </c>
      <c r="BK2757" s="239">
        <f>ROUND(I2757*H2757,2)</f>
        <v>0</v>
      </c>
      <c r="BL2757" s="18" t="s">
        <v>277</v>
      </c>
      <c r="BM2757" s="238" t="s">
        <v>2730</v>
      </c>
    </row>
    <row r="2758" s="2" customFormat="1">
      <c r="A2758" s="39"/>
      <c r="B2758" s="40"/>
      <c r="C2758" s="41"/>
      <c r="D2758" s="240" t="s">
        <v>173</v>
      </c>
      <c r="E2758" s="41"/>
      <c r="F2758" s="241" t="s">
        <v>2729</v>
      </c>
      <c r="G2758" s="41"/>
      <c r="H2758" s="41"/>
      <c r="I2758" s="147"/>
      <c r="J2758" s="41"/>
      <c r="K2758" s="41"/>
      <c r="L2758" s="45"/>
      <c r="M2758" s="242"/>
      <c r="N2758" s="243"/>
      <c r="O2758" s="85"/>
      <c r="P2758" s="85"/>
      <c r="Q2758" s="85"/>
      <c r="R2758" s="85"/>
      <c r="S2758" s="85"/>
      <c r="T2758" s="86"/>
      <c r="U2758" s="39"/>
      <c r="V2758" s="39"/>
      <c r="W2758" s="39"/>
      <c r="X2758" s="39"/>
      <c r="Y2758" s="39"/>
      <c r="Z2758" s="39"/>
      <c r="AA2758" s="39"/>
      <c r="AB2758" s="39"/>
      <c r="AC2758" s="39"/>
      <c r="AD2758" s="39"/>
      <c r="AE2758" s="39"/>
      <c r="AT2758" s="18" t="s">
        <v>173</v>
      </c>
      <c r="AU2758" s="18" t="s">
        <v>82</v>
      </c>
    </row>
    <row r="2759" s="2" customFormat="1" ht="16.5" customHeight="1">
      <c r="A2759" s="39"/>
      <c r="B2759" s="40"/>
      <c r="C2759" s="227" t="s">
        <v>2731</v>
      </c>
      <c r="D2759" s="227" t="s">
        <v>166</v>
      </c>
      <c r="E2759" s="228" t="s">
        <v>2732</v>
      </c>
      <c r="F2759" s="229" t="s">
        <v>2733</v>
      </c>
      <c r="G2759" s="230" t="s">
        <v>204</v>
      </c>
      <c r="H2759" s="231">
        <v>8.4000000000000004</v>
      </c>
      <c r="I2759" s="232"/>
      <c r="J2759" s="233">
        <f>ROUND(I2759*H2759,2)</f>
        <v>0</v>
      </c>
      <c r="K2759" s="229" t="s">
        <v>170</v>
      </c>
      <c r="L2759" s="45"/>
      <c r="M2759" s="234" t="s">
        <v>21</v>
      </c>
      <c r="N2759" s="235" t="s">
        <v>44</v>
      </c>
      <c r="O2759" s="85"/>
      <c r="P2759" s="236">
        <f>O2759*H2759</f>
        <v>0</v>
      </c>
      <c r="Q2759" s="236">
        <v>0.00012</v>
      </c>
      <c r="R2759" s="236">
        <f>Q2759*H2759</f>
        <v>0.001008</v>
      </c>
      <c r="S2759" s="236">
        <v>0</v>
      </c>
      <c r="T2759" s="237">
        <f>S2759*H2759</f>
        <v>0</v>
      </c>
      <c r="U2759" s="39"/>
      <c r="V2759" s="39"/>
      <c r="W2759" s="39"/>
      <c r="X2759" s="39"/>
      <c r="Y2759" s="39"/>
      <c r="Z2759" s="39"/>
      <c r="AA2759" s="39"/>
      <c r="AB2759" s="39"/>
      <c r="AC2759" s="39"/>
      <c r="AD2759" s="39"/>
      <c r="AE2759" s="39"/>
      <c r="AR2759" s="238" t="s">
        <v>277</v>
      </c>
      <c r="AT2759" s="238" t="s">
        <v>166</v>
      </c>
      <c r="AU2759" s="238" t="s">
        <v>82</v>
      </c>
      <c r="AY2759" s="18" t="s">
        <v>164</v>
      </c>
      <c r="BE2759" s="239">
        <f>IF(N2759="základní",J2759,0)</f>
        <v>0</v>
      </c>
      <c r="BF2759" s="239">
        <f>IF(N2759="snížená",J2759,0)</f>
        <v>0</v>
      </c>
      <c r="BG2759" s="239">
        <f>IF(N2759="zákl. přenesená",J2759,0)</f>
        <v>0</v>
      </c>
      <c r="BH2759" s="239">
        <f>IF(N2759="sníž. přenesená",J2759,0)</f>
        <v>0</v>
      </c>
      <c r="BI2759" s="239">
        <f>IF(N2759="nulová",J2759,0)</f>
        <v>0</v>
      </c>
      <c r="BJ2759" s="18" t="s">
        <v>80</v>
      </c>
      <c r="BK2759" s="239">
        <f>ROUND(I2759*H2759,2)</f>
        <v>0</v>
      </c>
      <c r="BL2759" s="18" t="s">
        <v>277</v>
      </c>
      <c r="BM2759" s="238" t="s">
        <v>2734</v>
      </c>
    </row>
    <row r="2760" s="2" customFormat="1">
      <c r="A2760" s="39"/>
      <c r="B2760" s="40"/>
      <c r="C2760" s="41"/>
      <c r="D2760" s="240" t="s">
        <v>173</v>
      </c>
      <c r="E2760" s="41"/>
      <c r="F2760" s="241" t="s">
        <v>2733</v>
      </c>
      <c r="G2760" s="41"/>
      <c r="H2760" s="41"/>
      <c r="I2760" s="147"/>
      <c r="J2760" s="41"/>
      <c r="K2760" s="41"/>
      <c r="L2760" s="45"/>
      <c r="M2760" s="242"/>
      <c r="N2760" s="243"/>
      <c r="O2760" s="85"/>
      <c r="P2760" s="85"/>
      <c r="Q2760" s="85"/>
      <c r="R2760" s="85"/>
      <c r="S2760" s="85"/>
      <c r="T2760" s="86"/>
      <c r="U2760" s="39"/>
      <c r="V2760" s="39"/>
      <c r="W2760" s="39"/>
      <c r="X2760" s="39"/>
      <c r="Y2760" s="39"/>
      <c r="Z2760" s="39"/>
      <c r="AA2760" s="39"/>
      <c r="AB2760" s="39"/>
      <c r="AC2760" s="39"/>
      <c r="AD2760" s="39"/>
      <c r="AE2760" s="39"/>
      <c r="AT2760" s="18" t="s">
        <v>173</v>
      </c>
      <c r="AU2760" s="18" t="s">
        <v>82</v>
      </c>
    </row>
    <row r="2761" s="13" customFormat="1">
      <c r="A2761" s="13"/>
      <c r="B2761" s="244"/>
      <c r="C2761" s="245"/>
      <c r="D2761" s="240" t="s">
        <v>174</v>
      </c>
      <c r="E2761" s="246" t="s">
        <v>21</v>
      </c>
      <c r="F2761" s="247" t="s">
        <v>2735</v>
      </c>
      <c r="G2761" s="245"/>
      <c r="H2761" s="246" t="s">
        <v>21</v>
      </c>
      <c r="I2761" s="248"/>
      <c r="J2761" s="245"/>
      <c r="K2761" s="245"/>
      <c r="L2761" s="249"/>
      <c r="M2761" s="250"/>
      <c r="N2761" s="251"/>
      <c r="O2761" s="251"/>
      <c r="P2761" s="251"/>
      <c r="Q2761" s="251"/>
      <c r="R2761" s="251"/>
      <c r="S2761" s="251"/>
      <c r="T2761" s="252"/>
      <c r="U2761" s="13"/>
      <c r="V2761" s="13"/>
      <c r="W2761" s="13"/>
      <c r="X2761" s="13"/>
      <c r="Y2761" s="13"/>
      <c r="Z2761" s="13"/>
      <c r="AA2761" s="13"/>
      <c r="AB2761" s="13"/>
      <c r="AC2761" s="13"/>
      <c r="AD2761" s="13"/>
      <c r="AE2761" s="13"/>
      <c r="AT2761" s="253" t="s">
        <v>174</v>
      </c>
      <c r="AU2761" s="253" t="s">
        <v>82</v>
      </c>
      <c r="AV2761" s="13" t="s">
        <v>80</v>
      </c>
      <c r="AW2761" s="13" t="s">
        <v>34</v>
      </c>
      <c r="AX2761" s="13" t="s">
        <v>73</v>
      </c>
      <c r="AY2761" s="253" t="s">
        <v>164</v>
      </c>
    </row>
    <row r="2762" s="14" customFormat="1">
      <c r="A2762" s="14"/>
      <c r="B2762" s="254"/>
      <c r="C2762" s="255"/>
      <c r="D2762" s="240" t="s">
        <v>174</v>
      </c>
      <c r="E2762" s="256" t="s">
        <v>21</v>
      </c>
      <c r="F2762" s="257" t="s">
        <v>2736</v>
      </c>
      <c r="G2762" s="255"/>
      <c r="H2762" s="258">
        <v>8.4000000000000004</v>
      </c>
      <c r="I2762" s="259"/>
      <c r="J2762" s="255"/>
      <c r="K2762" s="255"/>
      <c r="L2762" s="260"/>
      <c r="M2762" s="261"/>
      <c r="N2762" s="262"/>
      <c r="O2762" s="262"/>
      <c r="P2762" s="262"/>
      <c r="Q2762" s="262"/>
      <c r="R2762" s="262"/>
      <c r="S2762" s="262"/>
      <c r="T2762" s="263"/>
      <c r="U2762" s="14"/>
      <c r="V2762" s="14"/>
      <c r="W2762" s="14"/>
      <c r="X2762" s="14"/>
      <c r="Y2762" s="14"/>
      <c r="Z2762" s="14"/>
      <c r="AA2762" s="14"/>
      <c r="AB2762" s="14"/>
      <c r="AC2762" s="14"/>
      <c r="AD2762" s="14"/>
      <c r="AE2762" s="14"/>
      <c r="AT2762" s="264" t="s">
        <v>174</v>
      </c>
      <c r="AU2762" s="264" t="s">
        <v>82</v>
      </c>
      <c r="AV2762" s="14" t="s">
        <v>82</v>
      </c>
      <c r="AW2762" s="14" t="s">
        <v>34</v>
      </c>
      <c r="AX2762" s="14" t="s">
        <v>73</v>
      </c>
      <c r="AY2762" s="264" t="s">
        <v>164</v>
      </c>
    </row>
    <row r="2763" s="15" customFormat="1">
      <c r="A2763" s="15"/>
      <c r="B2763" s="276"/>
      <c r="C2763" s="277"/>
      <c r="D2763" s="240" t="s">
        <v>174</v>
      </c>
      <c r="E2763" s="278" t="s">
        <v>21</v>
      </c>
      <c r="F2763" s="279" t="s">
        <v>225</v>
      </c>
      <c r="G2763" s="277"/>
      <c r="H2763" s="280">
        <v>8.4000000000000004</v>
      </c>
      <c r="I2763" s="281"/>
      <c r="J2763" s="277"/>
      <c r="K2763" s="277"/>
      <c r="L2763" s="282"/>
      <c r="M2763" s="283"/>
      <c r="N2763" s="284"/>
      <c r="O2763" s="284"/>
      <c r="P2763" s="284"/>
      <c r="Q2763" s="284"/>
      <c r="R2763" s="284"/>
      <c r="S2763" s="284"/>
      <c r="T2763" s="285"/>
      <c r="U2763" s="15"/>
      <c r="V2763" s="15"/>
      <c r="W2763" s="15"/>
      <c r="X2763" s="15"/>
      <c r="Y2763" s="15"/>
      <c r="Z2763" s="15"/>
      <c r="AA2763" s="15"/>
      <c r="AB2763" s="15"/>
      <c r="AC2763" s="15"/>
      <c r="AD2763" s="15"/>
      <c r="AE2763" s="15"/>
      <c r="AT2763" s="286" t="s">
        <v>174</v>
      </c>
      <c r="AU2763" s="286" t="s">
        <v>82</v>
      </c>
      <c r="AV2763" s="15" t="s">
        <v>171</v>
      </c>
      <c r="AW2763" s="15" t="s">
        <v>34</v>
      </c>
      <c r="AX2763" s="15" t="s">
        <v>80</v>
      </c>
      <c r="AY2763" s="286" t="s">
        <v>164</v>
      </c>
    </row>
    <row r="2764" s="2" customFormat="1" ht="16.5" customHeight="1">
      <c r="A2764" s="39"/>
      <c r="B2764" s="40"/>
      <c r="C2764" s="227" t="s">
        <v>2737</v>
      </c>
      <c r="D2764" s="227" t="s">
        <v>166</v>
      </c>
      <c r="E2764" s="228" t="s">
        <v>2738</v>
      </c>
      <c r="F2764" s="229" t="s">
        <v>2739</v>
      </c>
      <c r="G2764" s="230" t="s">
        <v>204</v>
      </c>
      <c r="H2764" s="231">
        <v>8.4000000000000004</v>
      </c>
      <c r="I2764" s="232"/>
      <c r="J2764" s="233">
        <f>ROUND(I2764*H2764,2)</f>
        <v>0</v>
      </c>
      <c r="K2764" s="229" t="s">
        <v>170</v>
      </c>
      <c r="L2764" s="45"/>
      <c r="M2764" s="234" t="s">
        <v>21</v>
      </c>
      <c r="N2764" s="235" t="s">
        <v>44</v>
      </c>
      <c r="O2764" s="85"/>
      <c r="P2764" s="236">
        <f>O2764*H2764</f>
        <v>0</v>
      </c>
      <c r="Q2764" s="236">
        <v>0.00012</v>
      </c>
      <c r="R2764" s="236">
        <f>Q2764*H2764</f>
        <v>0.001008</v>
      </c>
      <c r="S2764" s="236">
        <v>0</v>
      </c>
      <c r="T2764" s="237">
        <f>S2764*H2764</f>
        <v>0</v>
      </c>
      <c r="U2764" s="39"/>
      <c r="V2764" s="39"/>
      <c r="W2764" s="39"/>
      <c r="X2764" s="39"/>
      <c r="Y2764" s="39"/>
      <c r="Z2764" s="39"/>
      <c r="AA2764" s="39"/>
      <c r="AB2764" s="39"/>
      <c r="AC2764" s="39"/>
      <c r="AD2764" s="39"/>
      <c r="AE2764" s="39"/>
      <c r="AR2764" s="238" t="s">
        <v>277</v>
      </c>
      <c r="AT2764" s="238" t="s">
        <v>166</v>
      </c>
      <c r="AU2764" s="238" t="s">
        <v>82</v>
      </c>
      <c r="AY2764" s="18" t="s">
        <v>164</v>
      </c>
      <c r="BE2764" s="239">
        <f>IF(N2764="základní",J2764,0)</f>
        <v>0</v>
      </c>
      <c r="BF2764" s="239">
        <f>IF(N2764="snížená",J2764,0)</f>
        <v>0</v>
      </c>
      <c r="BG2764" s="239">
        <f>IF(N2764="zákl. přenesená",J2764,0)</f>
        <v>0</v>
      </c>
      <c r="BH2764" s="239">
        <f>IF(N2764="sníž. přenesená",J2764,0)</f>
        <v>0</v>
      </c>
      <c r="BI2764" s="239">
        <f>IF(N2764="nulová",J2764,0)</f>
        <v>0</v>
      </c>
      <c r="BJ2764" s="18" t="s">
        <v>80</v>
      </c>
      <c r="BK2764" s="239">
        <f>ROUND(I2764*H2764,2)</f>
        <v>0</v>
      </c>
      <c r="BL2764" s="18" t="s">
        <v>277</v>
      </c>
      <c r="BM2764" s="238" t="s">
        <v>2740</v>
      </c>
    </row>
    <row r="2765" s="2" customFormat="1">
      <c r="A2765" s="39"/>
      <c r="B2765" s="40"/>
      <c r="C2765" s="41"/>
      <c r="D2765" s="240" t="s">
        <v>173</v>
      </c>
      <c r="E2765" s="41"/>
      <c r="F2765" s="241" t="s">
        <v>2739</v>
      </c>
      <c r="G2765" s="41"/>
      <c r="H2765" s="41"/>
      <c r="I2765" s="147"/>
      <c r="J2765" s="41"/>
      <c r="K2765" s="41"/>
      <c r="L2765" s="45"/>
      <c r="M2765" s="242"/>
      <c r="N2765" s="243"/>
      <c r="O2765" s="85"/>
      <c r="P2765" s="85"/>
      <c r="Q2765" s="85"/>
      <c r="R2765" s="85"/>
      <c r="S2765" s="85"/>
      <c r="T2765" s="86"/>
      <c r="U2765" s="39"/>
      <c r="V2765" s="39"/>
      <c r="W2765" s="39"/>
      <c r="X2765" s="39"/>
      <c r="Y2765" s="39"/>
      <c r="Z2765" s="39"/>
      <c r="AA2765" s="39"/>
      <c r="AB2765" s="39"/>
      <c r="AC2765" s="39"/>
      <c r="AD2765" s="39"/>
      <c r="AE2765" s="39"/>
      <c r="AT2765" s="18" t="s">
        <v>173</v>
      </c>
      <c r="AU2765" s="18" t="s">
        <v>82</v>
      </c>
    </row>
    <row r="2766" s="2" customFormat="1" ht="16.5" customHeight="1">
      <c r="A2766" s="39"/>
      <c r="B2766" s="40"/>
      <c r="C2766" s="227" t="s">
        <v>2741</v>
      </c>
      <c r="D2766" s="227" t="s">
        <v>166</v>
      </c>
      <c r="E2766" s="228" t="s">
        <v>2742</v>
      </c>
      <c r="F2766" s="229" t="s">
        <v>2743</v>
      </c>
      <c r="G2766" s="230" t="s">
        <v>204</v>
      </c>
      <c r="H2766" s="231">
        <v>69.5</v>
      </c>
      <c r="I2766" s="232"/>
      <c r="J2766" s="233">
        <f>ROUND(I2766*H2766,2)</f>
        <v>0</v>
      </c>
      <c r="K2766" s="229" t="s">
        <v>21</v>
      </c>
      <c r="L2766" s="45"/>
      <c r="M2766" s="234" t="s">
        <v>21</v>
      </c>
      <c r="N2766" s="235" t="s">
        <v>44</v>
      </c>
      <c r="O2766" s="85"/>
      <c r="P2766" s="236">
        <f>O2766*H2766</f>
        <v>0</v>
      </c>
      <c r="Q2766" s="236">
        <v>0.00021000000000000001</v>
      </c>
      <c r="R2766" s="236">
        <f>Q2766*H2766</f>
        <v>0.014595</v>
      </c>
      <c r="S2766" s="236">
        <v>0</v>
      </c>
      <c r="T2766" s="237">
        <f>S2766*H2766</f>
        <v>0</v>
      </c>
      <c r="U2766" s="39"/>
      <c r="V2766" s="39"/>
      <c r="W2766" s="39"/>
      <c r="X2766" s="39"/>
      <c r="Y2766" s="39"/>
      <c r="Z2766" s="39"/>
      <c r="AA2766" s="39"/>
      <c r="AB2766" s="39"/>
      <c r="AC2766" s="39"/>
      <c r="AD2766" s="39"/>
      <c r="AE2766" s="39"/>
      <c r="AR2766" s="238" t="s">
        <v>277</v>
      </c>
      <c r="AT2766" s="238" t="s">
        <v>166</v>
      </c>
      <c r="AU2766" s="238" t="s">
        <v>82</v>
      </c>
      <c r="AY2766" s="18" t="s">
        <v>164</v>
      </c>
      <c r="BE2766" s="239">
        <f>IF(N2766="základní",J2766,0)</f>
        <v>0</v>
      </c>
      <c r="BF2766" s="239">
        <f>IF(N2766="snížená",J2766,0)</f>
        <v>0</v>
      </c>
      <c r="BG2766" s="239">
        <f>IF(N2766="zákl. přenesená",J2766,0)</f>
        <v>0</v>
      </c>
      <c r="BH2766" s="239">
        <f>IF(N2766="sníž. přenesená",J2766,0)</f>
        <v>0</v>
      </c>
      <c r="BI2766" s="239">
        <f>IF(N2766="nulová",J2766,0)</f>
        <v>0</v>
      </c>
      <c r="BJ2766" s="18" t="s">
        <v>80</v>
      </c>
      <c r="BK2766" s="239">
        <f>ROUND(I2766*H2766,2)</f>
        <v>0</v>
      </c>
      <c r="BL2766" s="18" t="s">
        <v>277</v>
      </c>
      <c r="BM2766" s="238" t="s">
        <v>2744</v>
      </c>
    </row>
    <row r="2767" s="2" customFormat="1">
      <c r="A2767" s="39"/>
      <c r="B2767" s="40"/>
      <c r="C2767" s="41"/>
      <c r="D2767" s="240" t="s">
        <v>173</v>
      </c>
      <c r="E2767" s="41"/>
      <c r="F2767" s="241" t="s">
        <v>2743</v>
      </c>
      <c r="G2767" s="41"/>
      <c r="H2767" s="41"/>
      <c r="I2767" s="147"/>
      <c r="J2767" s="41"/>
      <c r="K2767" s="41"/>
      <c r="L2767" s="45"/>
      <c r="M2767" s="242"/>
      <c r="N2767" s="243"/>
      <c r="O2767" s="85"/>
      <c r="P2767" s="85"/>
      <c r="Q2767" s="85"/>
      <c r="R2767" s="85"/>
      <c r="S2767" s="85"/>
      <c r="T2767" s="86"/>
      <c r="U2767" s="39"/>
      <c r="V2767" s="39"/>
      <c r="W2767" s="39"/>
      <c r="X2767" s="39"/>
      <c r="Y2767" s="39"/>
      <c r="Z2767" s="39"/>
      <c r="AA2767" s="39"/>
      <c r="AB2767" s="39"/>
      <c r="AC2767" s="39"/>
      <c r="AD2767" s="39"/>
      <c r="AE2767" s="39"/>
      <c r="AT2767" s="18" t="s">
        <v>173</v>
      </c>
      <c r="AU2767" s="18" t="s">
        <v>82</v>
      </c>
    </row>
    <row r="2768" s="13" customFormat="1">
      <c r="A2768" s="13"/>
      <c r="B2768" s="244"/>
      <c r="C2768" s="245"/>
      <c r="D2768" s="240" t="s">
        <v>174</v>
      </c>
      <c r="E2768" s="246" t="s">
        <v>21</v>
      </c>
      <c r="F2768" s="247" t="s">
        <v>2745</v>
      </c>
      <c r="G2768" s="245"/>
      <c r="H2768" s="246" t="s">
        <v>21</v>
      </c>
      <c r="I2768" s="248"/>
      <c r="J2768" s="245"/>
      <c r="K2768" s="245"/>
      <c r="L2768" s="249"/>
      <c r="M2768" s="250"/>
      <c r="N2768" s="251"/>
      <c r="O2768" s="251"/>
      <c r="P2768" s="251"/>
      <c r="Q2768" s="251"/>
      <c r="R2768" s="251"/>
      <c r="S2768" s="251"/>
      <c r="T2768" s="252"/>
      <c r="U2768" s="13"/>
      <c r="V2768" s="13"/>
      <c r="W2768" s="13"/>
      <c r="X2768" s="13"/>
      <c r="Y2768" s="13"/>
      <c r="Z2768" s="13"/>
      <c r="AA2768" s="13"/>
      <c r="AB2768" s="13"/>
      <c r="AC2768" s="13"/>
      <c r="AD2768" s="13"/>
      <c r="AE2768" s="13"/>
      <c r="AT2768" s="253" t="s">
        <v>174</v>
      </c>
      <c r="AU2768" s="253" t="s">
        <v>82</v>
      </c>
      <c r="AV2768" s="13" t="s">
        <v>80</v>
      </c>
      <c r="AW2768" s="13" t="s">
        <v>34</v>
      </c>
      <c r="AX2768" s="13" t="s">
        <v>73</v>
      </c>
      <c r="AY2768" s="253" t="s">
        <v>164</v>
      </c>
    </row>
    <row r="2769" s="13" customFormat="1">
      <c r="A2769" s="13"/>
      <c r="B2769" s="244"/>
      <c r="C2769" s="245"/>
      <c r="D2769" s="240" t="s">
        <v>174</v>
      </c>
      <c r="E2769" s="246" t="s">
        <v>21</v>
      </c>
      <c r="F2769" s="247" t="s">
        <v>648</v>
      </c>
      <c r="G2769" s="245"/>
      <c r="H2769" s="246" t="s">
        <v>21</v>
      </c>
      <c r="I2769" s="248"/>
      <c r="J2769" s="245"/>
      <c r="K2769" s="245"/>
      <c r="L2769" s="249"/>
      <c r="M2769" s="250"/>
      <c r="N2769" s="251"/>
      <c r="O2769" s="251"/>
      <c r="P2769" s="251"/>
      <c r="Q2769" s="251"/>
      <c r="R2769" s="251"/>
      <c r="S2769" s="251"/>
      <c r="T2769" s="252"/>
      <c r="U2769" s="13"/>
      <c r="V2769" s="13"/>
      <c r="W2769" s="13"/>
      <c r="X2769" s="13"/>
      <c r="Y2769" s="13"/>
      <c r="Z2769" s="13"/>
      <c r="AA2769" s="13"/>
      <c r="AB2769" s="13"/>
      <c r="AC2769" s="13"/>
      <c r="AD2769" s="13"/>
      <c r="AE2769" s="13"/>
      <c r="AT2769" s="253" t="s">
        <v>174</v>
      </c>
      <c r="AU2769" s="253" t="s">
        <v>82</v>
      </c>
      <c r="AV2769" s="13" t="s">
        <v>80</v>
      </c>
      <c r="AW2769" s="13" t="s">
        <v>34</v>
      </c>
      <c r="AX2769" s="13" t="s">
        <v>73</v>
      </c>
      <c r="AY2769" s="253" t="s">
        <v>164</v>
      </c>
    </row>
    <row r="2770" s="13" customFormat="1">
      <c r="A2770" s="13"/>
      <c r="B2770" s="244"/>
      <c r="C2770" s="245"/>
      <c r="D2770" s="240" t="s">
        <v>174</v>
      </c>
      <c r="E2770" s="246" t="s">
        <v>21</v>
      </c>
      <c r="F2770" s="247" t="s">
        <v>649</v>
      </c>
      <c r="G2770" s="245"/>
      <c r="H2770" s="246" t="s">
        <v>21</v>
      </c>
      <c r="I2770" s="248"/>
      <c r="J2770" s="245"/>
      <c r="K2770" s="245"/>
      <c r="L2770" s="249"/>
      <c r="M2770" s="250"/>
      <c r="N2770" s="251"/>
      <c r="O2770" s="251"/>
      <c r="P2770" s="251"/>
      <c r="Q2770" s="251"/>
      <c r="R2770" s="251"/>
      <c r="S2770" s="251"/>
      <c r="T2770" s="252"/>
      <c r="U2770" s="13"/>
      <c r="V2770" s="13"/>
      <c r="W2770" s="13"/>
      <c r="X2770" s="13"/>
      <c r="Y2770" s="13"/>
      <c r="Z2770" s="13"/>
      <c r="AA2770" s="13"/>
      <c r="AB2770" s="13"/>
      <c r="AC2770" s="13"/>
      <c r="AD2770" s="13"/>
      <c r="AE2770" s="13"/>
      <c r="AT2770" s="253" t="s">
        <v>174</v>
      </c>
      <c r="AU2770" s="253" t="s">
        <v>82</v>
      </c>
      <c r="AV2770" s="13" t="s">
        <v>80</v>
      </c>
      <c r="AW2770" s="13" t="s">
        <v>34</v>
      </c>
      <c r="AX2770" s="13" t="s">
        <v>73</v>
      </c>
      <c r="AY2770" s="253" t="s">
        <v>164</v>
      </c>
    </row>
    <row r="2771" s="14" customFormat="1">
      <c r="A2771" s="14"/>
      <c r="B2771" s="254"/>
      <c r="C2771" s="255"/>
      <c r="D2771" s="240" t="s">
        <v>174</v>
      </c>
      <c r="E2771" s="256" t="s">
        <v>21</v>
      </c>
      <c r="F2771" s="257" t="s">
        <v>650</v>
      </c>
      <c r="G2771" s="255"/>
      <c r="H2771" s="258">
        <v>9</v>
      </c>
      <c r="I2771" s="259"/>
      <c r="J2771" s="255"/>
      <c r="K2771" s="255"/>
      <c r="L2771" s="260"/>
      <c r="M2771" s="261"/>
      <c r="N2771" s="262"/>
      <c r="O2771" s="262"/>
      <c r="P2771" s="262"/>
      <c r="Q2771" s="262"/>
      <c r="R2771" s="262"/>
      <c r="S2771" s="262"/>
      <c r="T2771" s="263"/>
      <c r="U2771" s="14"/>
      <c r="V2771" s="14"/>
      <c r="W2771" s="14"/>
      <c r="X2771" s="14"/>
      <c r="Y2771" s="14"/>
      <c r="Z2771" s="14"/>
      <c r="AA2771" s="14"/>
      <c r="AB2771" s="14"/>
      <c r="AC2771" s="14"/>
      <c r="AD2771" s="14"/>
      <c r="AE2771" s="14"/>
      <c r="AT2771" s="264" t="s">
        <v>174</v>
      </c>
      <c r="AU2771" s="264" t="s">
        <v>82</v>
      </c>
      <c r="AV2771" s="14" t="s">
        <v>82</v>
      </c>
      <c r="AW2771" s="14" t="s">
        <v>34</v>
      </c>
      <c r="AX2771" s="14" t="s">
        <v>73</v>
      </c>
      <c r="AY2771" s="264" t="s">
        <v>164</v>
      </c>
    </row>
    <row r="2772" s="13" customFormat="1">
      <c r="A2772" s="13"/>
      <c r="B2772" s="244"/>
      <c r="C2772" s="245"/>
      <c r="D2772" s="240" t="s">
        <v>174</v>
      </c>
      <c r="E2772" s="246" t="s">
        <v>21</v>
      </c>
      <c r="F2772" s="247" t="s">
        <v>651</v>
      </c>
      <c r="G2772" s="245"/>
      <c r="H2772" s="246" t="s">
        <v>21</v>
      </c>
      <c r="I2772" s="248"/>
      <c r="J2772" s="245"/>
      <c r="K2772" s="245"/>
      <c r="L2772" s="249"/>
      <c r="M2772" s="250"/>
      <c r="N2772" s="251"/>
      <c r="O2772" s="251"/>
      <c r="P2772" s="251"/>
      <c r="Q2772" s="251"/>
      <c r="R2772" s="251"/>
      <c r="S2772" s="251"/>
      <c r="T2772" s="252"/>
      <c r="U2772" s="13"/>
      <c r="V2772" s="13"/>
      <c r="W2772" s="13"/>
      <c r="X2772" s="13"/>
      <c r="Y2772" s="13"/>
      <c r="Z2772" s="13"/>
      <c r="AA2772" s="13"/>
      <c r="AB2772" s="13"/>
      <c r="AC2772" s="13"/>
      <c r="AD2772" s="13"/>
      <c r="AE2772" s="13"/>
      <c r="AT2772" s="253" t="s">
        <v>174</v>
      </c>
      <c r="AU2772" s="253" t="s">
        <v>82</v>
      </c>
      <c r="AV2772" s="13" t="s">
        <v>80</v>
      </c>
      <c r="AW2772" s="13" t="s">
        <v>34</v>
      </c>
      <c r="AX2772" s="13" t="s">
        <v>73</v>
      </c>
      <c r="AY2772" s="253" t="s">
        <v>164</v>
      </c>
    </row>
    <row r="2773" s="14" customFormat="1">
      <c r="A2773" s="14"/>
      <c r="B2773" s="254"/>
      <c r="C2773" s="255"/>
      <c r="D2773" s="240" t="s">
        <v>174</v>
      </c>
      <c r="E2773" s="256" t="s">
        <v>21</v>
      </c>
      <c r="F2773" s="257" t="s">
        <v>652</v>
      </c>
      <c r="G2773" s="255"/>
      <c r="H2773" s="258">
        <v>17</v>
      </c>
      <c r="I2773" s="259"/>
      <c r="J2773" s="255"/>
      <c r="K2773" s="255"/>
      <c r="L2773" s="260"/>
      <c r="M2773" s="261"/>
      <c r="N2773" s="262"/>
      <c r="O2773" s="262"/>
      <c r="P2773" s="262"/>
      <c r="Q2773" s="262"/>
      <c r="R2773" s="262"/>
      <c r="S2773" s="262"/>
      <c r="T2773" s="263"/>
      <c r="U2773" s="14"/>
      <c r="V2773" s="14"/>
      <c r="W2773" s="14"/>
      <c r="X2773" s="14"/>
      <c r="Y2773" s="14"/>
      <c r="Z2773" s="14"/>
      <c r="AA2773" s="14"/>
      <c r="AB2773" s="14"/>
      <c r="AC2773" s="14"/>
      <c r="AD2773" s="14"/>
      <c r="AE2773" s="14"/>
      <c r="AT2773" s="264" t="s">
        <v>174</v>
      </c>
      <c r="AU2773" s="264" t="s">
        <v>82</v>
      </c>
      <c r="AV2773" s="14" t="s">
        <v>82</v>
      </c>
      <c r="AW2773" s="14" t="s">
        <v>34</v>
      </c>
      <c r="AX2773" s="14" t="s">
        <v>73</v>
      </c>
      <c r="AY2773" s="264" t="s">
        <v>164</v>
      </c>
    </row>
    <row r="2774" s="13" customFormat="1">
      <c r="A2774" s="13"/>
      <c r="B2774" s="244"/>
      <c r="C2774" s="245"/>
      <c r="D2774" s="240" t="s">
        <v>174</v>
      </c>
      <c r="E2774" s="246" t="s">
        <v>21</v>
      </c>
      <c r="F2774" s="247" t="s">
        <v>653</v>
      </c>
      <c r="G2774" s="245"/>
      <c r="H2774" s="246" t="s">
        <v>21</v>
      </c>
      <c r="I2774" s="248"/>
      <c r="J2774" s="245"/>
      <c r="K2774" s="245"/>
      <c r="L2774" s="249"/>
      <c r="M2774" s="250"/>
      <c r="N2774" s="251"/>
      <c r="O2774" s="251"/>
      <c r="P2774" s="251"/>
      <c r="Q2774" s="251"/>
      <c r="R2774" s="251"/>
      <c r="S2774" s="251"/>
      <c r="T2774" s="252"/>
      <c r="U2774" s="13"/>
      <c r="V2774" s="13"/>
      <c r="W2774" s="13"/>
      <c r="X2774" s="13"/>
      <c r="Y2774" s="13"/>
      <c r="Z2774" s="13"/>
      <c r="AA2774" s="13"/>
      <c r="AB2774" s="13"/>
      <c r="AC2774" s="13"/>
      <c r="AD2774" s="13"/>
      <c r="AE2774" s="13"/>
      <c r="AT2774" s="253" t="s">
        <v>174</v>
      </c>
      <c r="AU2774" s="253" t="s">
        <v>82</v>
      </c>
      <c r="AV2774" s="13" t="s">
        <v>80</v>
      </c>
      <c r="AW2774" s="13" t="s">
        <v>34</v>
      </c>
      <c r="AX2774" s="13" t="s">
        <v>73</v>
      </c>
      <c r="AY2774" s="253" t="s">
        <v>164</v>
      </c>
    </row>
    <row r="2775" s="14" customFormat="1">
      <c r="A2775" s="14"/>
      <c r="B2775" s="254"/>
      <c r="C2775" s="255"/>
      <c r="D2775" s="240" t="s">
        <v>174</v>
      </c>
      <c r="E2775" s="256" t="s">
        <v>21</v>
      </c>
      <c r="F2775" s="257" t="s">
        <v>654</v>
      </c>
      <c r="G2775" s="255"/>
      <c r="H2775" s="258">
        <v>8</v>
      </c>
      <c r="I2775" s="259"/>
      <c r="J2775" s="255"/>
      <c r="K2775" s="255"/>
      <c r="L2775" s="260"/>
      <c r="M2775" s="261"/>
      <c r="N2775" s="262"/>
      <c r="O2775" s="262"/>
      <c r="P2775" s="262"/>
      <c r="Q2775" s="262"/>
      <c r="R2775" s="262"/>
      <c r="S2775" s="262"/>
      <c r="T2775" s="263"/>
      <c r="U2775" s="14"/>
      <c r="V2775" s="14"/>
      <c r="W2775" s="14"/>
      <c r="X2775" s="14"/>
      <c r="Y2775" s="14"/>
      <c r="Z2775" s="14"/>
      <c r="AA2775" s="14"/>
      <c r="AB2775" s="14"/>
      <c r="AC2775" s="14"/>
      <c r="AD2775" s="14"/>
      <c r="AE2775" s="14"/>
      <c r="AT2775" s="264" t="s">
        <v>174</v>
      </c>
      <c r="AU2775" s="264" t="s">
        <v>82</v>
      </c>
      <c r="AV2775" s="14" t="s">
        <v>82</v>
      </c>
      <c r="AW2775" s="14" t="s">
        <v>34</v>
      </c>
      <c r="AX2775" s="14" t="s">
        <v>73</v>
      </c>
      <c r="AY2775" s="264" t="s">
        <v>164</v>
      </c>
    </row>
    <row r="2776" s="13" customFormat="1">
      <c r="A2776" s="13"/>
      <c r="B2776" s="244"/>
      <c r="C2776" s="245"/>
      <c r="D2776" s="240" t="s">
        <v>174</v>
      </c>
      <c r="E2776" s="246" t="s">
        <v>21</v>
      </c>
      <c r="F2776" s="247" t="s">
        <v>655</v>
      </c>
      <c r="G2776" s="245"/>
      <c r="H2776" s="246" t="s">
        <v>21</v>
      </c>
      <c r="I2776" s="248"/>
      <c r="J2776" s="245"/>
      <c r="K2776" s="245"/>
      <c r="L2776" s="249"/>
      <c r="M2776" s="250"/>
      <c r="N2776" s="251"/>
      <c r="O2776" s="251"/>
      <c r="P2776" s="251"/>
      <c r="Q2776" s="251"/>
      <c r="R2776" s="251"/>
      <c r="S2776" s="251"/>
      <c r="T2776" s="252"/>
      <c r="U2776" s="13"/>
      <c r="V2776" s="13"/>
      <c r="W2776" s="13"/>
      <c r="X2776" s="13"/>
      <c r="Y2776" s="13"/>
      <c r="Z2776" s="13"/>
      <c r="AA2776" s="13"/>
      <c r="AB2776" s="13"/>
      <c r="AC2776" s="13"/>
      <c r="AD2776" s="13"/>
      <c r="AE2776" s="13"/>
      <c r="AT2776" s="253" t="s">
        <v>174</v>
      </c>
      <c r="AU2776" s="253" t="s">
        <v>82</v>
      </c>
      <c r="AV2776" s="13" t="s">
        <v>80</v>
      </c>
      <c r="AW2776" s="13" t="s">
        <v>34</v>
      </c>
      <c r="AX2776" s="13" t="s">
        <v>73</v>
      </c>
      <c r="AY2776" s="253" t="s">
        <v>164</v>
      </c>
    </row>
    <row r="2777" s="14" customFormat="1">
      <c r="A2777" s="14"/>
      <c r="B2777" s="254"/>
      <c r="C2777" s="255"/>
      <c r="D2777" s="240" t="s">
        <v>174</v>
      </c>
      <c r="E2777" s="256" t="s">
        <v>21</v>
      </c>
      <c r="F2777" s="257" t="s">
        <v>656</v>
      </c>
      <c r="G2777" s="255"/>
      <c r="H2777" s="258">
        <v>10</v>
      </c>
      <c r="I2777" s="259"/>
      <c r="J2777" s="255"/>
      <c r="K2777" s="255"/>
      <c r="L2777" s="260"/>
      <c r="M2777" s="261"/>
      <c r="N2777" s="262"/>
      <c r="O2777" s="262"/>
      <c r="P2777" s="262"/>
      <c r="Q2777" s="262"/>
      <c r="R2777" s="262"/>
      <c r="S2777" s="262"/>
      <c r="T2777" s="263"/>
      <c r="U2777" s="14"/>
      <c r="V2777" s="14"/>
      <c r="W2777" s="14"/>
      <c r="X2777" s="14"/>
      <c r="Y2777" s="14"/>
      <c r="Z2777" s="14"/>
      <c r="AA2777" s="14"/>
      <c r="AB2777" s="14"/>
      <c r="AC2777" s="14"/>
      <c r="AD2777" s="14"/>
      <c r="AE2777" s="14"/>
      <c r="AT2777" s="264" t="s">
        <v>174</v>
      </c>
      <c r="AU2777" s="264" t="s">
        <v>82</v>
      </c>
      <c r="AV2777" s="14" t="s">
        <v>82</v>
      </c>
      <c r="AW2777" s="14" t="s">
        <v>34</v>
      </c>
      <c r="AX2777" s="14" t="s">
        <v>73</v>
      </c>
      <c r="AY2777" s="264" t="s">
        <v>164</v>
      </c>
    </row>
    <row r="2778" s="13" customFormat="1">
      <c r="A2778" s="13"/>
      <c r="B2778" s="244"/>
      <c r="C2778" s="245"/>
      <c r="D2778" s="240" t="s">
        <v>174</v>
      </c>
      <c r="E2778" s="246" t="s">
        <v>21</v>
      </c>
      <c r="F2778" s="247" t="s">
        <v>668</v>
      </c>
      <c r="G2778" s="245"/>
      <c r="H2778" s="246" t="s">
        <v>21</v>
      </c>
      <c r="I2778" s="248"/>
      <c r="J2778" s="245"/>
      <c r="K2778" s="245"/>
      <c r="L2778" s="249"/>
      <c r="M2778" s="250"/>
      <c r="N2778" s="251"/>
      <c r="O2778" s="251"/>
      <c r="P2778" s="251"/>
      <c r="Q2778" s="251"/>
      <c r="R2778" s="251"/>
      <c r="S2778" s="251"/>
      <c r="T2778" s="252"/>
      <c r="U2778" s="13"/>
      <c r="V2778" s="13"/>
      <c r="W2778" s="13"/>
      <c r="X2778" s="13"/>
      <c r="Y2778" s="13"/>
      <c r="Z2778" s="13"/>
      <c r="AA2778" s="13"/>
      <c r="AB2778" s="13"/>
      <c r="AC2778" s="13"/>
      <c r="AD2778" s="13"/>
      <c r="AE2778" s="13"/>
      <c r="AT2778" s="253" t="s">
        <v>174</v>
      </c>
      <c r="AU2778" s="253" t="s">
        <v>82</v>
      </c>
      <c r="AV2778" s="13" t="s">
        <v>80</v>
      </c>
      <c r="AW2778" s="13" t="s">
        <v>34</v>
      </c>
      <c r="AX2778" s="13" t="s">
        <v>73</v>
      </c>
      <c r="AY2778" s="253" t="s">
        <v>164</v>
      </c>
    </row>
    <row r="2779" s="13" customFormat="1">
      <c r="A2779" s="13"/>
      <c r="B2779" s="244"/>
      <c r="C2779" s="245"/>
      <c r="D2779" s="240" t="s">
        <v>174</v>
      </c>
      <c r="E2779" s="246" t="s">
        <v>21</v>
      </c>
      <c r="F2779" s="247" t="s">
        <v>669</v>
      </c>
      <c r="G2779" s="245"/>
      <c r="H2779" s="246" t="s">
        <v>21</v>
      </c>
      <c r="I2779" s="248"/>
      <c r="J2779" s="245"/>
      <c r="K2779" s="245"/>
      <c r="L2779" s="249"/>
      <c r="M2779" s="250"/>
      <c r="N2779" s="251"/>
      <c r="O2779" s="251"/>
      <c r="P2779" s="251"/>
      <c r="Q2779" s="251"/>
      <c r="R2779" s="251"/>
      <c r="S2779" s="251"/>
      <c r="T2779" s="252"/>
      <c r="U2779" s="13"/>
      <c r="V2779" s="13"/>
      <c r="W2779" s="13"/>
      <c r="X2779" s="13"/>
      <c r="Y2779" s="13"/>
      <c r="Z2779" s="13"/>
      <c r="AA2779" s="13"/>
      <c r="AB2779" s="13"/>
      <c r="AC2779" s="13"/>
      <c r="AD2779" s="13"/>
      <c r="AE2779" s="13"/>
      <c r="AT2779" s="253" t="s">
        <v>174</v>
      </c>
      <c r="AU2779" s="253" t="s">
        <v>82</v>
      </c>
      <c r="AV2779" s="13" t="s">
        <v>80</v>
      </c>
      <c r="AW2779" s="13" t="s">
        <v>34</v>
      </c>
      <c r="AX2779" s="13" t="s">
        <v>73</v>
      </c>
      <c r="AY2779" s="253" t="s">
        <v>164</v>
      </c>
    </row>
    <row r="2780" s="14" customFormat="1">
      <c r="A2780" s="14"/>
      <c r="B2780" s="254"/>
      <c r="C2780" s="255"/>
      <c r="D2780" s="240" t="s">
        <v>174</v>
      </c>
      <c r="E2780" s="256" t="s">
        <v>21</v>
      </c>
      <c r="F2780" s="257" t="s">
        <v>670</v>
      </c>
      <c r="G2780" s="255"/>
      <c r="H2780" s="258">
        <v>15.699999999999999</v>
      </c>
      <c r="I2780" s="259"/>
      <c r="J2780" s="255"/>
      <c r="K2780" s="255"/>
      <c r="L2780" s="260"/>
      <c r="M2780" s="261"/>
      <c r="N2780" s="262"/>
      <c r="O2780" s="262"/>
      <c r="P2780" s="262"/>
      <c r="Q2780" s="262"/>
      <c r="R2780" s="262"/>
      <c r="S2780" s="262"/>
      <c r="T2780" s="263"/>
      <c r="U2780" s="14"/>
      <c r="V2780" s="14"/>
      <c r="W2780" s="14"/>
      <c r="X2780" s="14"/>
      <c r="Y2780" s="14"/>
      <c r="Z2780" s="14"/>
      <c r="AA2780" s="14"/>
      <c r="AB2780" s="14"/>
      <c r="AC2780" s="14"/>
      <c r="AD2780" s="14"/>
      <c r="AE2780" s="14"/>
      <c r="AT2780" s="264" t="s">
        <v>174</v>
      </c>
      <c r="AU2780" s="264" t="s">
        <v>82</v>
      </c>
      <c r="AV2780" s="14" t="s">
        <v>82</v>
      </c>
      <c r="AW2780" s="14" t="s">
        <v>34</v>
      </c>
      <c r="AX2780" s="14" t="s">
        <v>73</v>
      </c>
      <c r="AY2780" s="264" t="s">
        <v>164</v>
      </c>
    </row>
    <row r="2781" s="14" customFormat="1">
      <c r="A2781" s="14"/>
      <c r="B2781" s="254"/>
      <c r="C2781" s="255"/>
      <c r="D2781" s="240" t="s">
        <v>174</v>
      </c>
      <c r="E2781" s="256" t="s">
        <v>21</v>
      </c>
      <c r="F2781" s="257" t="s">
        <v>671</v>
      </c>
      <c r="G2781" s="255"/>
      <c r="H2781" s="258">
        <v>9.8000000000000007</v>
      </c>
      <c r="I2781" s="259"/>
      <c r="J2781" s="255"/>
      <c r="K2781" s="255"/>
      <c r="L2781" s="260"/>
      <c r="M2781" s="261"/>
      <c r="N2781" s="262"/>
      <c r="O2781" s="262"/>
      <c r="P2781" s="262"/>
      <c r="Q2781" s="262"/>
      <c r="R2781" s="262"/>
      <c r="S2781" s="262"/>
      <c r="T2781" s="263"/>
      <c r="U2781" s="14"/>
      <c r="V2781" s="14"/>
      <c r="W2781" s="14"/>
      <c r="X2781" s="14"/>
      <c r="Y2781" s="14"/>
      <c r="Z2781" s="14"/>
      <c r="AA2781" s="14"/>
      <c r="AB2781" s="14"/>
      <c r="AC2781" s="14"/>
      <c r="AD2781" s="14"/>
      <c r="AE2781" s="14"/>
      <c r="AT2781" s="264" t="s">
        <v>174</v>
      </c>
      <c r="AU2781" s="264" t="s">
        <v>82</v>
      </c>
      <c r="AV2781" s="14" t="s">
        <v>82</v>
      </c>
      <c r="AW2781" s="14" t="s">
        <v>34</v>
      </c>
      <c r="AX2781" s="14" t="s">
        <v>73</v>
      </c>
      <c r="AY2781" s="264" t="s">
        <v>164</v>
      </c>
    </row>
    <row r="2782" s="12" customFormat="1" ht="22.8" customHeight="1">
      <c r="A2782" s="12"/>
      <c r="B2782" s="211"/>
      <c r="C2782" s="212"/>
      <c r="D2782" s="213" t="s">
        <v>72</v>
      </c>
      <c r="E2782" s="225" t="s">
        <v>2746</v>
      </c>
      <c r="F2782" s="225" t="s">
        <v>2747</v>
      </c>
      <c r="G2782" s="212"/>
      <c r="H2782" s="212"/>
      <c r="I2782" s="215"/>
      <c r="J2782" s="226">
        <f>BK2782</f>
        <v>0</v>
      </c>
      <c r="K2782" s="212"/>
      <c r="L2782" s="217"/>
      <c r="M2782" s="218"/>
      <c r="N2782" s="219"/>
      <c r="O2782" s="219"/>
      <c r="P2782" s="220">
        <f>SUM(P2783:P2876)</f>
        <v>0</v>
      </c>
      <c r="Q2782" s="219"/>
      <c r="R2782" s="220">
        <f>SUM(R2783:R2876)</f>
        <v>0.92535768000000007</v>
      </c>
      <c r="S2782" s="219"/>
      <c r="T2782" s="221">
        <f>SUM(T2783:T2876)</f>
        <v>0.11589939000000001</v>
      </c>
      <c r="U2782" s="12"/>
      <c r="V2782" s="12"/>
      <c r="W2782" s="12"/>
      <c r="X2782" s="12"/>
      <c r="Y2782" s="12"/>
      <c r="Z2782" s="12"/>
      <c r="AA2782" s="12"/>
      <c r="AB2782" s="12"/>
      <c r="AC2782" s="12"/>
      <c r="AD2782" s="12"/>
      <c r="AE2782" s="12"/>
      <c r="AR2782" s="222" t="s">
        <v>82</v>
      </c>
      <c r="AT2782" s="223" t="s">
        <v>72</v>
      </c>
      <c r="AU2782" s="223" t="s">
        <v>80</v>
      </c>
      <c r="AY2782" s="222" t="s">
        <v>164</v>
      </c>
      <c r="BK2782" s="224">
        <f>SUM(BK2783:BK2876)</f>
        <v>0</v>
      </c>
    </row>
    <row r="2783" s="2" customFormat="1" ht="16.5" customHeight="1">
      <c r="A2783" s="39"/>
      <c r="B2783" s="40"/>
      <c r="C2783" s="227" t="s">
        <v>2748</v>
      </c>
      <c r="D2783" s="227" t="s">
        <v>166</v>
      </c>
      <c r="E2783" s="228" t="s">
        <v>2749</v>
      </c>
      <c r="F2783" s="229" t="s">
        <v>2750</v>
      </c>
      <c r="G2783" s="230" t="s">
        <v>204</v>
      </c>
      <c r="H2783" s="231">
        <v>473.70400000000001</v>
      </c>
      <c r="I2783" s="232"/>
      <c r="J2783" s="233">
        <f>ROUND(I2783*H2783,2)</f>
        <v>0</v>
      </c>
      <c r="K2783" s="229" t="s">
        <v>170</v>
      </c>
      <c r="L2783" s="45"/>
      <c r="M2783" s="234" t="s">
        <v>21</v>
      </c>
      <c r="N2783" s="235" t="s">
        <v>44</v>
      </c>
      <c r="O2783" s="85"/>
      <c r="P2783" s="236">
        <f>O2783*H2783</f>
        <v>0</v>
      </c>
      <c r="Q2783" s="236">
        <v>0.00029</v>
      </c>
      <c r="R2783" s="236">
        <f>Q2783*H2783</f>
        <v>0.13737416</v>
      </c>
      <c r="S2783" s="236">
        <v>0</v>
      </c>
      <c r="T2783" s="237">
        <f>S2783*H2783</f>
        <v>0</v>
      </c>
      <c r="U2783" s="39"/>
      <c r="V2783" s="39"/>
      <c r="W2783" s="39"/>
      <c r="X2783" s="39"/>
      <c r="Y2783" s="39"/>
      <c r="Z2783" s="39"/>
      <c r="AA2783" s="39"/>
      <c r="AB2783" s="39"/>
      <c r="AC2783" s="39"/>
      <c r="AD2783" s="39"/>
      <c r="AE2783" s="39"/>
      <c r="AR2783" s="238" t="s">
        <v>277</v>
      </c>
      <c r="AT2783" s="238" t="s">
        <v>166</v>
      </c>
      <c r="AU2783" s="238" t="s">
        <v>82</v>
      </c>
      <c r="AY2783" s="18" t="s">
        <v>164</v>
      </c>
      <c r="BE2783" s="239">
        <f>IF(N2783="základní",J2783,0)</f>
        <v>0</v>
      </c>
      <c r="BF2783" s="239">
        <f>IF(N2783="snížená",J2783,0)</f>
        <v>0</v>
      </c>
      <c r="BG2783" s="239">
        <f>IF(N2783="zákl. přenesená",J2783,0)</f>
        <v>0</v>
      </c>
      <c r="BH2783" s="239">
        <f>IF(N2783="sníž. přenesená",J2783,0)</f>
        <v>0</v>
      </c>
      <c r="BI2783" s="239">
        <f>IF(N2783="nulová",J2783,0)</f>
        <v>0</v>
      </c>
      <c r="BJ2783" s="18" t="s">
        <v>80</v>
      </c>
      <c r="BK2783" s="239">
        <f>ROUND(I2783*H2783,2)</f>
        <v>0</v>
      </c>
      <c r="BL2783" s="18" t="s">
        <v>277</v>
      </c>
      <c r="BM2783" s="238" t="s">
        <v>2751</v>
      </c>
    </row>
    <row r="2784" s="2" customFormat="1">
      <c r="A2784" s="39"/>
      <c r="B2784" s="40"/>
      <c r="C2784" s="41"/>
      <c r="D2784" s="240" t="s">
        <v>173</v>
      </c>
      <c r="E2784" s="41"/>
      <c r="F2784" s="241" t="s">
        <v>2752</v>
      </c>
      <c r="G2784" s="41"/>
      <c r="H2784" s="41"/>
      <c r="I2784" s="147"/>
      <c r="J2784" s="41"/>
      <c r="K2784" s="41"/>
      <c r="L2784" s="45"/>
      <c r="M2784" s="242"/>
      <c r="N2784" s="243"/>
      <c r="O2784" s="85"/>
      <c r="P2784" s="85"/>
      <c r="Q2784" s="85"/>
      <c r="R2784" s="85"/>
      <c r="S2784" s="85"/>
      <c r="T2784" s="86"/>
      <c r="U2784" s="39"/>
      <c r="V2784" s="39"/>
      <c r="W2784" s="39"/>
      <c r="X2784" s="39"/>
      <c r="Y2784" s="39"/>
      <c r="Z2784" s="39"/>
      <c r="AA2784" s="39"/>
      <c r="AB2784" s="39"/>
      <c r="AC2784" s="39"/>
      <c r="AD2784" s="39"/>
      <c r="AE2784" s="39"/>
      <c r="AT2784" s="18" t="s">
        <v>173</v>
      </c>
      <c r="AU2784" s="18" t="s">
        <v>82</v>
      </c>
    </row>
    <row r="2785" s="13" customFormat="1">
      <c r="A2785" s="13"/>
      <c r="B2785" s="244"/>
      <c r="C2785" s="245"/>
      <c r="D2785" s="240" t="s">
        <v>174</v>
      </c>
      <c r="E2785" s="246" t="s">
        <v>21</v>
      </c>
      <c r="F2785" s="247" t="s">
        <v>2753</v>
      </c>
      <c r="G2785" s="245"/>
      <c r="H2785" s="246" t="s">
        <v>21</v>
      </c>
      <c r="I2785" s="248"/>
      <c r="J2785" s="245"/>
      <c r="K2785" s="245"/>
      <c r="L2785" s="249"/>
      <c r="M2785" s="250"/>
      <c r="N2785" s="251"/>
      <c r="O2785" s="251"/>
      <c r="P2785" s="251"/>
      <c r="Q2785" s="251"/>
      <c r="R2785" s="251"/>
      <c r="S2785" s="251"/>
      <c r="T2785" s="252"/>
      <c r="U2785" s="13"/>
      <c r="V2785" s="13"/>
      <c r="W2785" s="13"/>
      <c r="X2785" s="13"/>
      <c r="Y2785" s="13"/>
      <c r="Z2785" s="13"/>
      <c r="AA2785" s="13"/>
      <c r="AB2785" s="13"/>
      <c r="AC2785" s="13"/>
      <c r="AD2785" s="13"/>
      <c r="AE2785" s="13"/>
      <c r="AT2785" s="253" t="s">
        <v>174</v>
      </c>
      <c r="AU2785" s="253" t="s">
        <v>82</v>
      </c>
      <c r="AV2785" s="13" t="s">
        <v>80</v>
      </c>
      <c r="AW2785" s="13" t="s">
        <v>34</v>
      </c>
      <c r="AX2785" s="13" t="s">
        <v>73</v>
      </c>
      <c r="AY2785" s="253" t="s">
        <v>164</v>
      </c>
    </row>
    <row r="2786" s="14" customFormat="1">
      <c r="A2786" s="14"/>
      <c r="B2786" s="254"/>
      <c r="C2786" s="255"/>
      <c r="D2786" s="240" t="s">
        <v>174</v>
      </c>
      <c r="E2786" s="256" t="s">
        <v>21</v>
      </c>
      <c r="F2786" s="257" t="s">
        <v>2754</v>
      </c>
      <c r="G2786" s="255"/>
      <c r="H2786" s="258">
        <v>48.972000000000001</v>
      </c>
      <c r="I2786" s="259"/>
      <c r="J2786" s="255"/>
      <c r="K2786" s="255"/>
      <c r="L2786" s="260"/>
      <c r="M2786" s="261"/>
      <c r="N2786" s="262"/>
      <c r="O2786" s="262"/>
      <c r="P2786" s="262"/>
      <c r="Q2786" s="262"/>
      <c r="R2786" s="262"/>
      <c r="S2786" s="262"/>
      <c r="T2786" s="263"/>
      <c r="U2786" s="14"/>
      <c r="V2786" s="14"/>
      <c r="W2786" s="14"/>
      <c r="X2786" s="14"/>
      <c r="Y2786" s="14"/>
      <c r="Z2786" s="14"/>
      <c r="AA2786" s="14"/>
      <c r="AB2786" s="14"/>
      <c r="AC2786" s="14"/>
      <c r="AD2786" s="14"/>
      <c r="AE2786" s="14"/>
      <c r="AT2786" s="264" t="s">
        <v>174</v>
      </c>
      <c r="AU2786" s="264" t="s">
        <v>82</v>
      </c>
      <c r="AV2786" s="14" t="s">
        <v>82</v>
      </c>
      <c r="AW2786" s="14" t="s">
        <v>34</v>
      </c>
      <c r="AX2786" s="14" t="s">
        <v>73</v>
      </c>
      <c r="AY2786" s="264" t="s">
        <v>164</v>
      </c>
    </row>
    <row r="2787" s="14" customFormat="1">
      <c r="A2787" s="14"/>
      <c r="B2787" s="254"/>
      <c r="C2787" s="255"/>
      <c r="D2787" s="240" t="s">
        <v>174</v>
      </c>
      <c r="E2787" s="256" t="s">
        <v>21</v>
      </c>
      <c r="F2787" s="257" t="s">
        <v>2755</v>
      </c>
      <c r="G2787" s="255"/>
      <c r="H2787" s="258">
        <v>65.507999999999996</v>
      </c>
      <c r="I2787" s="259"/>
      <c r="J2787" s="255"/>
      <c r="K2787" s="255"/>
      <c r="L2787" s="260"/>
      <c r="M2787" s="261"/>
      <c r="N2787" s="262"/>
      <c r="O2787" s="262"/>
      <c r="P2787" s="262"/>
      <c r="Q2787" s="262"/>
      <c r="R2787" s="262"/>
      <c r="S2787" s="262"/>
      <c r="T2787" s="263"/>
      <c r="U2787" s="14"/>
      <c r="V2787" s="14"/>
      <c r="W2787" s="14"/>
      <c r="X2787" s="14"/>
      <c r="Y2787" s="14"/>
      <c r="Z2787" s="14"/>
      <c r="AA2787" s="14"/>
      <c r="AB2787" s="14"/>
      <c r="AC2787" s="14"/>
      <c r="AD2787" s="14"/>
      <c r="AE2787" s="14"/>
      <c r="AT2787" s="264" t="s">
        <v>174</v>
      </c>
      <c r="AU2787" s="264" t="s">
        <v>82</v>
      </c>
      <c r="AV2787" s="14" t="s">
        <v>82</v>
      </c>
      <c r="AW2787" s="14" t="s">
        <v>34</v>
      </c>
      <c r="AX2787" s="14" t="s">
        <v>73</v>
      </c>
      <c r="AY2787" s="264" t="s">
        <v>164</v>
      </c>
    </row>
    <row r="2788" s="14" customFormat="1">
      <c r="A2788" s="14"/>
      <c r="B2788" s="254"/>
      <c r="C2788" s="255"/>
      <c r="D2788" s="240" t="s">
        <v>174</v>
      </c>
      <c r="E2788" s="256" t="s">
        <v>21</v>
      </c>
      <c r="F2788" s="257" t="s">
        <v>2756</v>
      </c>
      <c r="G2788" s="255"/>
      <c r="H2788" s="258">
        <v>-8.75</v>
      </c>
      <c r="I2788" s="259"/>
      <c r="J2788" s="255"/>
      <c r="K2788" s="255"/>
      <c r="L2788" s="260"/>
      <c r="M2788" s="261"/>
      <c r="N2788" s="262"/>
      <c r="O2788" s="262"/>
      <c r="P2788" s="262"/>
      <c r="Q2788" s="262"/>
      <c r="R2788" s="262"/>
      <c r="S2788" s="262"/>
      <c r="T2788" s="263"/>
      <c r="U2788" s="14"/>
      <c r="V2788" s="14"/>
      <c r="W2788" s="14"/>
      <c r="X2788" s="14"/>
      <c r="Y2788" s="14"/>
      <c r="Z2788" s="14"/>
      <c r="AA2788" s="14"/>
      <c r="AB2788" s="14"/>
      <c r="AC2788" s="14"/>
      <c r="AD2788" s="14"/>
      <c r="AE2788" s="14"/>
      <c r="AT2788" s="264" t="s">
        <v>174</v>
      </c>
      <c r="AU2788" s="264" t="s">
        <v>82</v>
      </c>
      <c r="AV2788" s="14" t="s">
        <v>82</v>
      </c>
      <c r="AW2788" s="14" t="s">
        <v>34</v>
      </c>
      <c r="AX2788" s="14" t="s">
        <v>73</v>
      </c>
      <c r="AY2788" s="264" t="s">
        <v>164</v>
      </c>
    </row>
    <row r="2789" s="14" customFormat="1">
      <c r="A2789" s="14"/>
      <c r="B2789" s="254"/>
      <c r="C2789" s="255"/>
      <c r="D2789" s="240" t="s">
        <v>174</v>
      </c>
      <c r="E2789" s="256" t="s">
        <v>21</v>
      </c>
      <c r="F2789" s="257" t="s">
        <v>2757</v>
      </c>
      <c r="G2789" s="255"/>
      <c r="H2789" s="258">
        <v>6.25</v>
      </c>
      <c r="I2789" s="259"/>
      <c r="J2789" s="255"/>
      <c r="K2789" s="255"/>
      <c r="L2789" s="260"/>
      <c r="M2789" s="261"/>
      <c r="N2789" s="262"/>
      <c r="O2789" s="262"/>
      <c r="P2789" s="262"/>
      <c r="Q2789" s="262"/>
      <c r="R2789" s="262"/>
      <c r="S2789" s="262"/>
      <c r="T2789" s="263"/>
      <c r="U2789" s="14"/>
      <c r="V2789" s="14"/>
      <c r="W2789" s="14"/>
      <c r="X2789" s="14"/>
      <c r="Y2789" s="14"/>
      <c r="Z2789" s="14"/>
      <c r="AA2789" s="14"/>
      <c r="AB2789" s="14"/>
      <c r="AC2789" s="14"/>
      <c r="AD2789" s="14"/>
      <c r="AE2789" s="14"/>
      <c r="AT2789" s="264" t="s">
        <v>174</v>
      </c>
      <c r="AU2789" s="264" t="s">
        <v>82</v>
      </c>
      <c r="AV2789" s="14" t="s">
        <v>82</v>
      </c>
      <c r="AW2789" s="14" t="s">
        <v>34</v>
      </c>
      <c r="AX2789" s="14" t="s">
        <v>73</v>
      </c>
      <c r="AY2789" s="264" t="s">
        <v>164</v>
      </c>
    </row>
    <row r="2790" s="14" customFormat="1">
      <c r="A2790" s="14"/>
      <c r="B2790" s="254"/>
      <c r="C2790" s="255"/>
      <c r="D2790" s="240" t="s">
        <v>174</v>
      </c>
      <c r="E2790" s="256" t="s">
        <v>21</v>
      </c>
      <c r="F2790" s="257" t="s">
        <v>2758</v>
      </c>
      <c r="G2790" s="255"/>
      <c r="H2790" s="258">
        <v>3.0499999999999998</v>
      </c>
      <c r="I2790" s="259"/>
      <c r="J2790" s="255"/>
      <c r="K2790" s="255"/>
      <c r="L2790" s="260"/>
      <c r="M2790" s="261"/>
      <c r="N2790" s="262"/>
      <c r="O2790" s="262"/>
      <c r="P2790" s="262"/>
      <c r="Q2790" s="262"/>
      <c r="R2790" s="262"/>
      <c r="S2790" s="262"/>
      <c r="T2790" s="263"/>
      <c r="U2790" s="14"/>
      <c r="V2790" s="14"/>
      <c r="W2790" s="14"/>
      <c r="X2790" s="14"/>
      <c r="Y2790" s="14"/>
      <c r="Z2790" s="14"/>
      <c r="AA2790" s="14"/>
      <c r="AB2790" s="14"/>
      <c r="AC2790" s="14"/>
      <c r="AD2790" s="14"/>
      <c r="AE2790" s="14"/>
      <c r="AT2790" s="264" t="s">
        <v>174</v>
      </c>
      <c r="AU2790" s="264" t="s">
        <v>82</v>
      </c>
      <c r="AV2790" s="14" t="s">
        <v>82</v>
      </c>
      <c r="AW2790" s="14" t="s">
        <v>34</v>
      </c>
      <c r="AX2790" s="14" t="s">
        <v>73</v>
      </c>
      <c r="AY2790" s="264" t="s">
        <v>164</v>
      </c>
    </row>
    <row r="2791" s="14" customFormat="1">
      <c r="A2791" s="14"/>
      <c r="B2791" s="254"/>
      <c r="C2791" s="255"/>
      <c r="D2791" s="240" t="s">
        <v>174</v>
      </c>
      <c r="E2791" s="256" t="s">
        <v>21</v>
      </c>
      <c r="F2791" s="257" t="s">
        <v>2759</v>
      </c>
      <c r="G2791" s="255"/>
      <c r="H2791" s="258">
        <v>4.4249999999999998</v>
      </c>
      <c r="I2791" s="259"/>
      <c r="J2791" s="255"/>
      <c r="K2791" s="255"/>
      <c r="L2791" s="260"/>
      <c r="M2791" s="261"/>
      <c r="N2791" s="262"/>
      <c r="O2791" s="262"/>
      <c r="P2791" s="262"/>
      <c r="Q2791" s="262"/>
      <c r="R2791" s="262"/>
      <c r="S2791" s="262"/>
      <c r="T2791" s="263"/>
      <c r="U2791" s="14"/>
      <c r="V2791" s="14"/>
      <c r="W2791" s="14"/>
      <c r="X2791" s="14"/>
      <c r="Y2791" s="14"/>
      <c r="Z2791" s="14"/>
      <c r="AA2791" s="14"/>
      <c r="AB2791" s="14"/>
      <c r="AC2791" s="14"/>
      <c r="AD2791" s="14"/>
      <c r="AE2791" s="14"/>
      <c r="AT2791" s="264" t="s">
        <v>174</v>
      </c>
      <c r="AU2791" s="264" t="s">
        <v>82</v>
      </c>
      <c r="AV2791" s="14" t="s">
        <v>82</v>
      </c>
      <c r="AW2791" s="14" t="s">
        <v>34</v>
      </c>
      <c r="AX2791" s="14" t="s">
        <v>73</v>
      </c>
      <c r="AY2791" s="264" t="s">
        <v>164</v>
      </c>
    </row>
    <row r="2792" s="14" customFormat="1">
      <c r="A2792" s="14"/>
      <c r="B2792" s="254"/>
      <c r="C2792" s="255"/>
      <c r="D2792" s="240" t="s">
        <v>174</v>
      </c>
      <c r="E2792" s="256" t="s">
        <v>21</v>
      </c>
      <c r="F2792" s="257" t="s">
        <v>2760</v>
      </c>
      <c r="G2792" s="255"/>
      <c r="H2792" s="258">
        <v>5.3499999999999996</v>
      </c>
      <c r="I2792" s="259"/>
      <c r="J2792" s="255"/>
      <c r="K2792" s="255"/>
      <c r="L2792" s="260"/>
      <c r="M2792" s="261"/>
      <c r="N2792" s="262"/>
      <c r="O2792" s="262"/>
      <c r="P2792" s="262"/>
      <c r="Q2792" s="262"/>
      <c r="R2792" s="262"/>
      <c r="S2792" s="262"/>
      <c r="T2792" s="263"/>
      <c r="U2792" s="14"/>
      <c r="V2792" s="14"/>
      <c r="W2792" s="14"/>
      <c r="X2792" s="14"/>
      <c r="Y2792" s="14"/>
      <c r="Z2792" s="14"/>
      <c r="AA2792" s="14"/>
      <c r="AB2792" s="14"/>
      <c r="AC2792" s="14"/>
      <c r="AD2792" s="14"/>
      <c r="AE2792" s="14"/>
      <c r="AT2792" s="264" t="s">
        <v>174</v>
      </c>
      <c r="AU2792" s="264" t="s">
        <v>82</v>
      </c>
      <c r="AV2792" s="14" t="s">
        <v>82</v>
      </c>
      <c r="AW2792" s="14" t="s">
        <v>34</v>
      </c>
      <c r="AX2792" s="14" t="s">
        <v>73</v>
      </c>
      <c r="AY2792" s="264" t="s">
        <v>164</v>
      </c>
    </row>
    <row r="2793" s="14" customFormat="1">
      <c r="A2793" s="14"/>
      <c r="B2793" s="254"/>
      <c r="C2793" s="255"/>
      <c r="D2793" s="240" t="s">
        <v>174</v>
      </c>
      <c r="E2793" s="256" t="s">
        <v>21</v>
      </c>
      <c r="F2793" s="257" t="s">
        <v>2761</v>
      </c>
      <c r="G2793" s="255"/>
      <c r="H2793" s="258">
        <v>2.8250000000000002</v>
      </c>
      <c r="I2793" s="259"/>
      <c r="J2793" s="255"/>
      <c r="K2793" s="255"/>
      <c r="L2793" s="260"/>
      <c r="M2793" s="261"/>
      <c r="N2793" s="262"/>
      <c r="O2793" s="262"/>
      <c r="P2793" s="262"/>
      <c r="Q2793" s="262"/>
      <c r="R2793" s="262"/>
      <c r="S2793" s="262"/>
      <c r="T2793" s="263"/>
      <c r="U2793" s="14"/>
      <c r="V2793" s="14"/>
      <c r="W2793" s="14"/>
      <c r="X2793" s="14"/>
      <c r="Y2793" s="14"/>
      <c r="Z2793" s="14"/>
      <c r="AA2793" s="14"/>
      <c r="AB2793" s="14"/>
      <c r="AC2793" s="14"/>
      <c r="AD2793" s="14"/>
      <c r="AE2793" s="14"/>
      <c r="AT2793" s="264" t="s">
        <v>174</v>
      </c>
      <c r="AU2793" s="264" t="s">
        <v>82</v>
      </c>
      <c r="AV2793" s="14" t="s">
        <v>82</v>
      </c>
      <c r="AW2793" s="14" t="s">
        <v>34</v>
      </c>
      <c r="AX2793" s="14" t="s">
        <v>73</v>
      </c>
      <c r="AY2793" s="264" t="s">
        <v>164</v>
      </c>
    </row>
    <row r="2794" s="14" customFormat="1">
      <c r="A2794" s="14"/>
      <c r="B2794" s="254"/>
      <c r="C2794" s="255"/>
      <c r="D2794" s="240" t="s">
        <v>174</v>
      </c>
      <c r="E2794" s="256" t="s">
        <v>21</v>
      </c>
      <c r="F2794" s="257" t="s">
        <v>2762</v>
      </c>
      <c r="G2794" s="255"/>
      <c r="H2794" s="258">
        <v>12.300000000000001</v>
      </c>
      <c r="I2794" s="259"/>
      <c r="J2794" s="255"/>
      <c r="K2794" s="255"/>
      <c r="L2794" s="260"/>
      <c r="M2794" s="261"/>
      <c r="N2794" s="262"/>
      <c r="O2794" s="262"/>
      <c r="P2794" s="262"/>
      <c r="Q2794" s="262"/>
      <c r="R2794" s="262"/>
      <c r="S2794" s="262"/>
      <c r="T2794" s="263"/>
      <c r="U2794" s="14"/>
      <c r="V2794" s="14"/>
      <c r="W2794" s="14"/>
      <c r="X2794" s="14"/>
      <c r="Y2794" s="14"/>
      <c r="Z2794" s="14"/>
      <c r="AA2794" s="14"/>
      <c r="AB2794" s="14"/>
      <c r="AC2794" s="14"/>
      <c r="AD2794" s="14"/>
      <c r="AE2794" s="14"/>
      <c r="AT2794" s="264" t="s">
        <v>174</v>
      </c>
      <c r="AU2794" s="264" t="s">
        <v>82</v>
      </c>
      <c r="AV2794" s="14" t="s">
        <v>82</v>
      </c>
      <c r="AW2794" s="14" t="s">
        <v>34</v>
      </c>
      <c r="AX2794" s="14" t="s">
        <v>73</v>
      </c>
      <c r="AY2794" s="264" t="s">
        <v>164</v>
      </c>
    </row>
    <row r="2795" s="13" customFormat="1">
      <c r="A2795" s="13"/>
      <c r="B2795" s="244"/>
      <c r="C2795" s="245"/>
      <c r="D2795" s="240" t="s">
        <v>174</v>
      </c>
      <c r="E2795" s="246" t="s">
        <v>21</v>
      </c>
      <c r="F2795" s="247" t="s">
        <v>564</v>
      </c>
      <c r="G2795" s="245"/>
      <c r="H2795" s="246" t="s">
        <v>21</v>
      </c>
      <c r="I2795" s="248"/>
      <c r="J2795" s="245"/>
      <c r="K2795" s="245"/>
      <c r="L2795" s="249"/>
      <c r="M2795" s="250"/>
      <c r="N2795" s="251"/>
      <c r="O2795" s="251"/>
      <c r="P2795" s="251"/>
      <c r="Q2795" s="251"/>
      <c r="R2795" s="251"/>
      <c r="S2795" s="251"/>
      <c r="T2795" s="252"/>
      <c r="U2795" s="13"/>
      <c r="V2795" s="13"/>
      <c r="W2795" s="13"/>
      <c r="X2795" s="13"/>
      <c r="Y2795" s="13"/>
      <c r="Z2795" s="13"/>
      <c r="AA2795" s="13"/>
      <c r="AB2795" s="13"/>
      <c r="AC2795" s="13"/>
      <c r="AD2795" s="13"/>
      <c r="AE2795" s="13"/>
      <c r="AT2795" s="253" t="s">
        <v>174</v>
      </c>
      <c r="AU2795" s="253" t="s">
        <v>82</v>
      </c>
      <c r="AV2795" s="13" t="s">
        <v>80</v>
      </c>
      <c r="AW2795" s="13" t="s">
        <v>34</v>
      </c>
      <c r="AX2795" s="13" t="s">
        <v>73</v>
      </c>
      <c r="AY2795" s="253" t="s">
        <v>164</v>
      </c>
    </row>
    <row r="2796" s="14" customFormat="1">
      <c r="A2796" s="14"/>
      <c r="B2796" s="254"/>
      <c r="C2796" s="255"/>
      <c r="D2796" s="240" t="s">
        <v>174</v>
      </c>
      <c r="E2796" s="256" t="s">
        <v>21</v>
      </c>
      <c r="F2796" s="257" t="s">
        <v>565</v>
      </c>
      <c r="G2796" s="255"/>
      <c r="H2796" s="258">
        <v>31.079999999999998</v>
      </c>
      <c r="I2796" s="259"/>
      <c r="J2796" s="255"/>
      <c r="K2796" s="255"/>
      <c r="L2796" s="260"/>
      <c r="M2796" s="261"/>
      <c r="N2796" s="262"/>
      <c r="O2796" s="262"/>
      <c r="P2796" s="262"/>
      <c r="Q2796" s="262"/>
      <c r="R2796" s="262"/>
      <c r="S2796" s="262"/>
      <c r="T2796" s="263"/>
      <c r="U2796" s="14"/>
      <c r="V2796" s="14"/>
      <c r="W2796" s="14"/>
      <c r="X2796" s="14"/>
      <c r="Y2796" s="14"/>
      <c r="Z2796" s="14"/>
      <c r="AA2796" s="14"/>
      <c r="AB2796" s="14"/>
      <c r="AC2796" s="14"/>
      <c r="AD2796" s="14"/>
      <c r="AE2796" s="14"/>
      <c r="AT2796" s="264" t="s">
        <v>174</v>
      </c>
      <c r="AU2796" s="264" t="s">
        <v>82</v>
      </c>
      <c r="AV2796" s="14" t="s">
        <v>82</v>
      </c>
      <c r="AW2796" s="14" t="s">
        <v>34</v>
      </c>
      <c r="AX2796" s="14" t="s">
        <v>73</v>
      </c>
      <c r="AY2796" s="264" t="s">
        <v>164</v>
      </c>
    </row>
    <row r="2797" s="14" customFormat="1">
      <c r="A2797" s="14"/>
      <c r="B2797" s="254"/>
      <c r="C2797" s="255"/>
      <c r="D2797" s="240" t="s">
        <v>174</v>
      </c>
      <c r="E2797" s="256" t="s">
        <v>21</v>
      </c>
      <c r="F2797" s="257" t="s">
        <v>566</v>
      </c>
      <c r="G2797" s="255"/>
      <c r="H2797" s="258">
        <v>12.769</v>
      </c>
      <c r="I2797" s="259"/>
      <c r="J2797" s="255"/>
      <c r="K2797" s="255"/>
      <c r="L2797" s="260"/>
      <c r="M2797" s="261"/>
      <c r="N2797" s="262"/>
      <c r="O2797" s="262"/>
      <c r="P2797" s="262"/>
      <c r="Q2797" s="262"/>
      <c r="R2797" s="262"/>
      <c r="S2797" s="262"/>
      <c r="T2797" s="263"/>
      <c r="U2797" s="14"/>
      <c r="V2797" s="14"/>
      <c r="W2797" s="14"/>
      <c r="X2797" s="14"/>
      <c r="Y2797" s="14"/>
      <c r="Z2797" s="14"/>
      <c r="AA2797" s="14"/>
      <c r="AB2797" s="14"/>
      <c r="AC2797" s="14"/>
      <c r="AD2797" s="14"/>
      <c r="AE2797" s="14"/>
      <c r="AT2797" s="264" t="s">
        <v>174</v>
      </c>
      <c r="AU2797" s="264" t="s">
        <v>82</v>
      </c>
      <c r="AV2797" s="14" t="s">
        <v>82</v>
      </c>
      <c r="AW2797" s="14" t="s">
        <v>34</v>
      </c>
      <c r="AX2797" s="14" t="s">
        <v>73</v>
      </c>
      <c r="AY2797" s="264" t="s">
        <v>164</v>
      </c>
    </row>
    <row r="2798" s="14" customFormat="1">
      <c r="A2798" s="14"/>
      <c r="B2798" s="254"/>
      <c r="C2798" s="255"/>
      <c r="D2798" s="240" t="s">
        <v>174</v>
      </c>
      <c r="E2798" s="256" t="s">
        <v>21</v>
      </c>
      <c r="F2798" s="257" t="s">
        <v>567</v>
      </c>
      <c r="G2798" s="255"/>
      <c r="H2798" s="258">
        <v>16.960000000000001</v>
      </c>
      <c r="I2798" s="259"/>
      <c r="J2798" s="255"/>
      <c r="K2798" s="255"/>
      <c r="L2798" s="260"/>
      <c r="M2798" s="261"/>
      <c r="N2798" s="262"/>
      <c r="O2798" s="262"/>
      <c r="P2798" s="262"/>
      <c r="Q2798" s="262"/>
      <c r="R2798" s="262"/>
      <c r="S2798" s="262"/>
      <c r="T2798" s="263"/>
      <c r="U2798" s="14"/>
      <c r="V2798" s="14"/>
      <c r="W2798" s="14"/>
      <c r="X2798" s="14"/>
      <c r="Y2798" s="14"/>
      <c r="Z2798" s="14"/>
      <c r="AA2798" s="14"/>
      <c r="AB2798" s="14"/>
      <c r="AC2798" s="14"/>
      <c r="AD2798" s="14"/>
      <c r="AE2798" s="14"/>
      <c r="AT2798" s="264" t="s">
        <v>174</v>
      </c>
      <c r="AU2798" s="264" t="s">
        <v>82</v>
      </c>
      <c r="AV2798" s="14" t="s">
        <v>82</v>
      </c>
      <c r="AW2798" s="14" t="s">
        <v>34</v>
      </c>
      <c r="AX2798" s="14" t="s">
        <v>73</v>
      </c>
      <c r="AY2798" s="264" t="s">
        <v>164</v>
      </c>
    </row>
    <row r="2799" s="14" customFormat="1">
      <c r="A2799" s="14"/>
      <c r="B2799" s="254"/>
      <c r="C2799" s="255"/>
      <c r="D2799" s="240" t="s">
        <v>174</v>
      </c>
      <c r="E2799" s="256" t="s">
        <v>21</v>
      </c>
      <c r="F2799" s="257" t="s">
        <v>568</v>
      </c>
      <c r="G2799" s="255"/>
      <c r="H2799" s="258">
        <v>16.399999999999999</v>
      </c>
      <c r="I2799" s="259"/>
      <c r="J2799" s="255"/>
      <c r="K2799" s="255"/>
      <c r="L2799" s="260"/>
      <c r="M2799" s="261"/>
      <c r="N2799" s="262"/>
      <c r="O2799" s="262"/>
      <c r="P2799" s="262"/>
      <c r="Q2799" s="262"/>
      <c r="R2799" s="262"/>
      <c r="S2799" s="262"/>
      <c r="T2799" s="263"/>
      <c r="U2799" s="14"/>
      <c r="V2799" s="14"/>
      <c r="W2799" s="14"/>
      <c r="X2799" s="14"/>
      <c r="Y2799" s="14"/>
      <c r="Z2799" s="14"/>
      <c r="AA2799" s="14"/>
      <c r="AB2799" s="14"/>
      <c r="AC2799" s="14"/>
      <c r="AD2799" s="14"/>
      <c r="AE2799" s="14"/>
      <c r="AT2799" s="264" t="s">
        <v>174</v>
      </c>
      <c r="AU2799" s="264" t="s">
        <v>82</v>
      </c>
      <c r="AV2799" s="14" t="s">
        <v>82</v>
      </c>
      <c r="AW2799" s="14" t="s">
        <v>34</v>
      </c>
      <c r="AX2799" s="14" t="s">
        <v>73</v>
      </c>
      <c r="AY2799" s="264" t="s">
        <v>164</v>
      </c>
    </row>
    <row r="2800" s="14" customFormat="1">
      <c r="A2800" s="14"/>
      <c r="B2800" s="254"/>
      <c r="C2800" s="255"/>
      <c r="D2800" s="240" t="s">
        <v>174</v>
      </c>
      <c r="E2800" s="256" t="s">
        <v>21</v>
      </c>
      <c r="F2800" s="257" t="s">
        <v>569</v>
      </c>
      <c r="G2800" s="255"/>
      <c r="H2800" s="258">
        <v>15.369999999999999</v>
      </c>
      <c r="I2800" s="259"/>
      <c r="J2800" s="255"/>
      <c r="K2800" s="255"/>
      <c r="L2800" s="260"/>
      <c r="M2800" s="261"/>
      <c r="N2800" s="262"/>
      <c r="O2800" s="262"/>
      <c r="P2800" s="262"/>
      <c r="Q2800" s="262"/>
      <c r="R2800" s="262"/>
      <c r="S2800" s="262"/>
      <c r="T2800" s="263"/>
      <c r="U2800" s="14"/>
      <c r="V2800" s="14"/>
      <c r="W2800" s="14"/>
      <c r="X2800" s="14"/>
      <c r="Y2800" s="14"/>
      <c r="Z2800" s="14"/>
      <c r="AA2800" s="14"/>
      <c r="AB2800" s="14"/>
      <c r="AC2800" s="14"/>
      <c r="AD2800" s="14"/>
      <c r="AE2800" s="14"/>
      <c r="AT2800" s="264" t="s">
        <v>174</v>
      </c>
      <c r="AU2800" s="264" t="s">
        <v>82</v>
      </c>
      <c r="AV2800" s="14" t="s">
        <v>82</v>
      </c>
      <c r="AW2800" s="14" t="s">
        <v>34</v>
      </c>
      <c r="AX2800" s="14" t="s">
        <v>73</v>
      </c>
      <c r="AY2800" s="264" t="s">
        <v>164</v>
      </c>
    </row>
    <row r="2801" s="14" customFormat="1">
      <c r="A2801" s="14"/>
      <c r="B2801" s="254"/>
      <c r="C2801" s="255"/>
      <c r="D2801" s="240" t="s">
        <v>174</v>
      </c>
      <c r="E2801" s="256" t="s">
        <v>21</v>
      </c>
      <c r="F2801" s="257" t="s">
        <v>570</v>
      </c>
      <c r="G2801" s="255"/>
      <c r="H2801" s="258">
        <v>24.795000000000002</v>
      </c>
      <c r="I2801" s="259"/>
      <c r="J2801" s="255"/>
      <c r="K2801" s="255"/>
      <c r="L2801" s="260"/>
      <c r="M2801" s="261"/>
      <c r="N2801" s="262"/>
      <c r="O2801" s="262"/>
      <c r="P2801" s="262"/>
      <c r="Q2801" s="262"/>
      <c r="R2801" s="262"/>
      <c r="S2801" s="262"/>
      <c r="T2801" s="263"/>
      <c r="U2801" s="14"/>
      <c r="V2801" s="14"/>
      <c r="W2801" s="14"/>
      <c r="X2801" s="14"/>
      <c r="Y2801" s="14"/>
      <c r="Z2801" s="14"/>
      <c r="AA2801" s="14"/>
      <c r="AB2801" s="14"/>
      <c r="AC2801" s="14"/>
      <c r="AD2801" s="14"/>
      <c r="AE2801" s="14"/>
      <c r="AT2801" s="264" t="s">
        <v>174</v>
      </c>
      <c r="AU2801" s="264" t="s">
        <v>82</v>
      </c>
      <c r="AV2801" s="14" t="s">
        <v>82</v>
      </c>
      <c r="AW2801" s="14" t="s">
        <v>34</v>
      </c>
      <c r="AX2801" s="14" t="s">
        <v>73</v>
      </c>
      <c r="AY2801" s="264" t="s">
        <v>164</v>
      </c>
    </row>
    <row r="2802" s="14" customFormat="1">
      <c r="A2802" s="14"/>
      <c r="B2802" s="254"/>
      <c r="C2802" s="255"/>
      <c r="D2802" s="240" t="s">
        <v>174</v>
      </c>
      <c r="E2802" s="256" t="s">
        <v>21</v>
      </c>
      <c r="F2802" s="257" t="s">
        <v>571</v>
      </c>
      <c r="G2802" s="255"/>
      <c r="H2802" s="258">
        <v>19.199999999999999</v>
      </c>
      <c r="I2802" s="259"/>
      <c r="J2802" s="255"/>
      <c r="K2802" s="255"/>
      <c r="L2802" s="260"/>
      <c r="M2802" s="261"/>
      <c r="N2802" s="262"/>
      <c r="O2802" s="262"/>
      <c r="P2802" s="262"/>
      <c r="Q2802" s="262"/>
      <c r="R2802" s="262"/>
      <c r="S2802" s="262"/>
      <c r="T2802" s="263"/>
      <c r="U2802" s="14"/>
      <c r="V2802" s="14"/>
      <c r="W2802" s="14"/>
      <c r="X2802" s="14"/>
      <c r="Y2802" s="14"/>
      <c r="Z2802" s="14"/>
      <c r="AA2802" s="14"/>
      <c r="AB2802" s="14"/>
      <c r="AC2802" s="14"/>
      <c r="AD2802" s="14"/>
      <c r="AE2802" s="14"/>
      <c r="AT2802" s="264" t="s">
        <v>174</v>
      </c>
      <c r="AU2802" s="264" t="s">
        <v>82</v>
      </c>
      <c r="AV2802" s="14" t="s">
        <v>82</v>
      </c>
      <c r="AW2802" s="14" t="s">
        <v>34</v>
      </c>
      <c r="AX2802" s="14" t="s">
        <v>73</v>
      </c>
      <c r="AY2802" s="264" t="s">
        <v>164</v>
      </c>
    </row>
    <row r="2803" s="14" customFormat="1">
      <c r="A2803" s="14"/>
      <c r="B2803" s="254"/>
      <c r="C2803" s="255"/>
      <c r="D2803" s="240" t="s">
        <v>174</v>
      </c>
      <c r="E2803" s="256" t="s">
        <v>21</v>
      </c>
      <c r="F2803" s="257" t="s">
        <v>572</v>
      </c>
      <c r="G2803" s="255"/>
      <c r="H2803" s="258">
        <v>7.2000000000000002</v>
      </c>
      <c r="I2803" s="259"/>
      <c r="J2803" s="255"/>
      <c r="K2803" s="255"/>
      <c r="L2803" s="260"/>
      <c r="M2803" s="261"/>
      <c r="N2803" s="262"/>
      <c r="O2803" s="262"/>
      <c r="P2803" s="262"/>
      <c r="Q2803" s="262"/>
      <c r="R2803" s="262"/>
      <c r="S2803" s="262"/>
      <c r="T2803" s="263"/>
      <c r="U2803" s="14"/>
      <c r="V2803" s="14"/>
      <c r="W2803" s="14"/>
      <c r="X2803" s="14"/>
      <c r="Y2803" s="14"/>
      <c r="Z2803" s="14"/>
      <c r="AA2803" s="14"/>
      <c r="AB2803" s="14"/>
      <c r="AC2803" s="14"/>
      <c r="AD2803" s="14"/>
      <c r="AE2803" s="14"/>
      <c r="AT2803" s="264" t="s">
        <v>174</v>
      </c>
      <c r="AU2803" s="264" t="s">
        <v>82</v>
      </c>
      <c r="AV2803" s="14" t="s">
        <v>82</v>
      </c>
      <c r="AW2803" s="14" t="s">
        <v>34</v>
      </c>
      <c r="AX2803" s="14" t="s">
        <v>73</v>
      </c>
      <c r="AY2803" s="264" t="s">
        <v>164</v>
      </c>
    </row>
    <row r="2804" s="13" customFormat="1">
      <c r="A2804" s="13"/>
      <c r="B2804" s="244"/>
      <c r="C2804" s="245"/>
      <c r="D2804" s="240" t="s">
        <v>174</v>
      </c>
      <c r="E2804" s="246" t="s">
        <v>21</v>
      </c>
      <c r="F2804" s="247" t="s">
        <v>2763</v>
      </c>
      <c r="G2804" s="245"/>
      <c r="H2804" s="246" t="s">
        <v>21</v>
      </c>
      <c r="I2804" s="248"/>
      <c r="J2804" s="245"/>
      <c r="K2804" s="245"/>
      <c r="L2804" s="249"/>
      <c r="M2804" s="250"/>
      <c r="N2804" s="251"/>
      <c r="O2804" s="251"/>
      <c r="P2804" s="251"/>
      <c r="Q2804" s="251"/>
      <c r="R2804" s="251"/>
      <c r="S2804" s="251"/>
      <c r="T2804" s="252"/>
      <c r="U2804" s="13"/>
      <c r="V2804" s="13"/>
      <c r="W2804" s="13"/>
      <c r="X2804" s="13"/>
      <c r="Y2804" s="13"/>
      <c r="Z2804" s="13"/>
      <c r="AA2804" s="13"/>
      <c r="AB2804" s="13"/>
      <c r="AC2804" s="13"/>
      <c r="AD2804" s="13"/>
      <c r="AE2804" s="13"/>
      <c r="AT2804" s="253" t="s">
        <v>174</v>
      </c>
      <c r="AU2804" s="253" t="s">
        <v>82</v>
      </c>
      <c r="AV2804" s="13" t="s">
        <v>80</v>
      </c>
      <c r="AW2804" s="13" t="s">
        <v>34</v>
      </c>
      <c r="AX2804" s="13" t="s">
        <v>73</v>
      </c>
      <c r="AY2804" s="253" t="s">
        <v>164</v>
      </c>
    </row>
    <row r="2805" s="14" customFormat="1">
      <c r="A2805" s="14"/>
      <c r="B2805" s="254"/>
      <c r="C2805" s="255"/>
      <c r="D2805" s="240" t="s">
        <v>174</v>
      </c>
      <c r="E2805" s="256" t="s">
        <v>21</v>
      </c>
      <c r="F2805" s="257" t="s">
        <v>2764</v>
      </c>
      <c r="G2805" s="255"/>
      <c r="H2805" s="258">
        <v>135</v>
      </c>
      <c r="I2805" s="259"/>
      <c r="J2805" s="255"/>
      <c r="K2805" s="255"/>
      <c r="L2805" s="260"/>
      <c r="M2805" s="261"/>
      <c r="N2805" s="262"/>
      <c r="O2805" s="262"/>
      <c r="P2805" s="262"/>
      <c r="Q2805" s="262"/>
      <c r="R2805" s="262"/>
      <c r="S2805" s="262"/>
      <c r="T2805" s="263"/>
      <c r="U2805" s="14"/>
      <c r="V2805" s="14"/>
      <c r="W2805" s="14"/>
      <c r="X2805" s="14"/>
      <c r="Y2805" s="14"/>
      <c r="Z2805" s="14"/>
      <c r="AA2805" s="14"/>
      <c r="AB2805" s="14"/>
      <c r="AC2805" s="14"/>
      <c r="AD2805" s="14"/>
      <c r="AE2805" s="14"/>
      <c r="AT2805" s="264" t="s">
        <v>174</v>
      </c>
      <c r="AU2805" s="264" t="s">
        <v>82</v>
      </c>
      <c r="AV2805" s="14" t="s">
        <v>82</v>
      </c>
      <c r="AW2805" s="14" t="s">
        <v>34</v>
      </c>
      <c r="AX2805" s="14" t="s">
        <v>73</v>
      </c>
      <c r="AY2805" s="264" t="s">
        <v>164</v>
      </c>
    </row>
    <row r="2806" s="13" customFormat="1">
      <c r="A2806" s="13"/>
      <c r="B2806" s="244"/>
      <c r="C2806" s="245"/>
      <c r="D2806" s="240" t="s">
        <v>174</v>
      </c>
      <c r="E2806" s="246" t="s">
        <v>21</v>
      </c>
      <c r="F2806" s="247" t="s">
        <v>2765</v>
      </c>
      <c r="G2806" s="245"/>
      <c r="H2806" s="246" t="s">
        <v>21</v>
      </c>
      <c r="I2806" s="248"/>
      <c r="J2806" s="245"/>
      <c r="K2806" s="245"/>
      <c r="L2806" s="249"/>
      <c r="M2806" s="250"/>
      <c r="N2806" s="251"/>
      <c r="O2806" s="251"/>
      <c r="P2806" s="251"/>
      <c r="Q2806" s="251"/>
      <c r="R2806" s="251"/>
      <c r="S2806" s="251"/>
      <c r="T2806" s="252"/>
      <c r="U2806" s="13"/>
      <c r="V2806" s="13"/>
      <c r="W2806" s="13"/>
      <c r="X2806" s="13"/>
      <c r="Y2806" s="13"/>
      <c r="Z2806" s="13"/>
      <c r="AA2806" s="13"/>
      <c r="AB2806" s="13"/>
      <c r="AC2806" s="13"/>
      <c r="AD2806" s="13"/>
      <c r="AE2806" s="13"/>
      <c r="AT2806" s="253" t="s">
        <v>174</v>
      </c>
      <c r="AU2806" s="253" t="s">
        <v>82</v>
      </c>
      <c r="AV2806" s="13" t="s">
        <v>80</v>
      </c>
      <c r="AW2806" s="13" t="s">
        <v>34</v>
      </c>
      <c r="AX2806" s="13" t="s">
        <v>73</v>
      </c>
      <c r="AY2806" s="253" t="s">
        <v>164</v>
      </c>
    </row>
    <row r="2807" s="14" customFormat="1">
      <c r="A2807" s="14"/>
      <c r="B2807" s="254"/>
      <c r="C2807" s="255"/>
      <c r="D2807" s="240" t="s">
        <v>174</v>
      </c>
      <c r="E2807" s="256" t="s">
        <v>21</v>
      </c>
      <c r="F2807" s="257" t="s">
        <v>2766</v>
      </c>
      <c r="G2807" s="255"/>
      <c r="H2807" s="258">
        <v>55</v>
      </c>
      <c r="I2807" s="259"/>
      <c r="J2807" s="255"/>
      <c r="K2807" s="255"/>
      <c r="L2807" s="260"/>
      <c r="M2807" s="261"/>
      <c r="N2807" s="262"/>
      <c r="O2807" s="262"/>
      <c r="P2807" s="262"/>
      <c r="Q2807" s="262"/>
      <c r="R2807" s="262"/>
      <c r="S2807" s="262"/>
      <c r="T2807" s="263"/>
      <c r="U2807" s="14"/>
      <c r="V2807" s="14"/>
      <c r="W2807" s="14"/>
      <c r="X2807" s="14"/>
      <c r="Y2807" s="14"/>
      <c r="Z2807" s="14"/>
      <c r="AA2807" s="14"/>
      <c r="AB2807" s="14"/>
      <c r="AC2807" s="14"/>
      <c r="AD2807" s="14"/>
      <c r="AE2807" s="14"/>
      <c r="AT2807" s="264" t="s">
        <v>174</v>
      </c>
      <c r="AU2807" s="264" t="s">
        <v>82</v>
      </c>
      <c r="AV2807" s="14" t="s">
        <v>82</v>
      </c>
      <c r="AW2807" s="14" t="s">
        <v>34</v>
      </c>
      <c r="AX2807" s="14" t="s">
        <v>73</v>
      </c>
      <c r="AY2807" s="264" t="s">
        <v>164</v>
      </c>
    </row>
    <row r="2808" s="2" customFormat="1" ht="16.5" customHeight="1">
      <c r="A2808" s="39"/>
      <c r="B2808" s="40"/>
      <c r="C2808" s="227" t="s">
        <v>2767</v>
      </c>
      <c r="D2808" s="227" t="s">
        <v>166</v>
      </c>
      <c r="E2808" s="228" t="s">
        <v>2768</v>
      </c>
      <c r="F2808" s="229" t="s">
        <v>2769</v>
      </c>
      <c r="G2808" s="230" t="s">
        <v>204</v>
      </c>
      <c r="H2808" s="231">
        <v>473.70400000000001</v>
      </c>
      <c r="I2808" s="232"/>
      <c r="J2808" s="233">
        <f>ROUND(I2808*H2808,2)</f>
        <v>0</v>
      </c>
      <c r="K2808" s="229" t="s">
        <v>170</v>
      </c>
      <c r="L2808" s="45"/>
      <c r="M2808" s="234" t="s">
        <v>21</v>
      </c>
      <c r="N2808" s="235" t="s">
        <v>44</v>
      </c>
      <c r="O2808" s="85"/>
      <c r="P2808" s="236">
        <f>O2808*H2808</f>
        <v>0</v>
      </c>
      <c r="Q2808" s="236">
        <v>0.00020000000000000001</v>
      </c>
      <c r="R2808" s="236">
        <f>Q2808*H2808</f>
        <v>0.0947408</v>
      </c>
      <c r="S2808" s="236">
        <v>0</v>
      </c>
      <c r="T2808" s="237">
        <f>S2808*H2808</f>
        <v>0</v>
      </c>
      <c r="U2808" s="39"/>
      <c r="V2808" s="39"/>
      <c r="W2808" s="39"/>
      <c r="X2808" s="39"/>
      <c r="Y2808" s="39"/>
      <c r="Z2808" s="39"/>
      <c r="AA2808" s="39"/>
      <c r="AB2808" s="39"/>
      <c r="AC2808" s="39"/>
      <c r="AD2808" s="39"/>
      <c r="AE2808" s="39"/>
      <c r="AR2808" s="238" t="s">
        <v>277</v>
      </c>
      <c r="AT2808" s="238" t="s">
        <v>166</v>
      </c>
      <c r="AU2808" s="238" t="s">
        <v>82</v>
      </c>
      <c r="AY2808" s="18" t="s">
        <v>164</v>
      </c>
      <c r="BE2808" s="239">
        <f>IF(N2808="základní",J2808,0)</f>
        <v>0</v>
      </c>
      <c r="BF2808" s="239">
        <f>IF(N2808="snížená",J2808,0)</f>
        <v>0</v>
      </c>
      <c r="BG2808" s="239">
        <f>IF(N2808="zákl. přenesená",J2808,0)</f>
        <v>0</v>
      </c>
      <c r="BH2808" s="239">
        <f>IF(N2808="sníž. přenesená",J2808,0)</f>
        <v>0</v>
      </c>
      <c r="BI2808" s="239">
        <f>IF(N2808="nulová",J2808,0)</f>
        <v>0</v>
      </c>
      <c r="BJ2808" s="18" t="s">
        <v>80</v>
      </c>
      <c r="BK2808" s="239">
        <f>ROUND(I2808*H2808,2)</f>
        <v>0</v>
      </c>
      <c r="BL2808" s="18" t="s">
        <v>277</v>
      </c>
      <c r="BM2808" s="238" t="s">
        <v>2770</v>
      </c>
    </row>
    <row r="2809" s="2" customFormat="1">
      <c r="A2809" s="39"/>
      <c r="B2809" s="40"/>
      <c r="C2809" s="41"/>
      <c r="D2809" s="240" t="s">
        <v>173</v>
      </c>
      <c r="E2809" s="41"/>
      <c r="F2809" s="241" t="s">
        <v>2771</v>
      </c>
      <c r="G2809" s="41"/>
      <c r="H2809" s="41"/>
      <c r="I2809" s="147"/>
      <c r="J2809" s="41"/>
      <c r="K2809" s="41"/>
      <c r="L2809" s="45"/>
      <c r="M2809" s="242"/>
      <c r="N2809" s="243"/>
      <c r="O2809" s="85"/>
      <c r="P2809" s="85"/>
      <c r="Q2809" s="85"/>
      <c r="R2809" s="85"/>
      <c r="S2809" s="85"/>
      <c r="T2809" s="86"/>
      <c r="U2809" s="39"/>
      <c r="V2809" s="39"/>
      <c r="W2809" s="39"/>
      <c r="X2809" s="39"/>
      <c r="Y2809" s="39"/>
      <c r="Z2809" s="39"/>
      <c r="AA2809" s="39"/>
      <c r="AB2809" s="39"/>
      <c r="AC2809" s="39"/>
      <c r="AD2809" s="39"/>
      <c r="AE2809" s="39"/>
      <c r="AT2809" s="18" t="s">
        <v>173</v>
      </c>
      <c r="AU2809" s="18" t="s">
        <v>82</v>
      </c>
    </row>
    <row r="2810" s="2" customFormat="1" ht="16.5" customHeight="1">
      <c r="A2810" s="39"/>
      <c r="B2810" s="40"/>
      <c r="C2810" s="227" t="s">
        <v>2772</v>
      </c>
      <c r="D2810" s="227" t="s">
        <v>166</v>
      </c>
      <c r="E2810" s="228" t="s">
        <v>2773</v>
      </c>
      <c r="F2810" s="229" t="s">
        <v>2774</v>
      </c>
      <c r="G2810" s="230" t="s">
        <v>204</v>
      </c>
      <c r="H2810" s="231">
        <v>204.77600000000001</v>
      </c>
      <c r="I2810" s="232"/>
      <c r="J2810" s="233">
        <f>ROUND(I2810*H2810,2)</f>
        <v>0</v>
      </c>
      <c r="K2810" s="229" t="s">
        <v>170</v>
      </c>
      <c r="L2810" s="45"/>
      <c r="M2810" s="234" t="s">
        <v>21</v>
      </c>
      <c r="N2810" s="235" t="s">
        <v>44</v>
      </c>
      <c r="O2810" s="85"/>
      <c r="P2810" s="236">
        <f>O2810*H2810</f>
        <v>0</v>
      </c>
      <c r="Q2810" s="236">
        <v>0.00029</v>
      </c>
      <c r="R2810" s="236">
        <f>Q2810*H2810</f>
        <v>0.05938504</v>
      </c>
      <c r="S2810" s="236">
        <v>0</v>
      </c>
      <c r="T2810" s="237">
        <f>S2810*H2810</f>
        <v>0</v>
      </c>
      <c r="U2810" s="39"/>
      <c r="V2810" s="39"/>
      <c r="W2810" s="39"/>
      <c r="X2810" s="39"/>
      <c r="Y2810" s="39"/>
      <c r="Z2810" s="39"/>
      <c r="AA2810" s="39"/>
      <c r="AB2810" s="39"/>
      <c r="AC2810" s="39"/>
      <c r="AD2810" s="39"/>
      <c r="AE2810" s="39"/>
      <c r="AR2810" s="238" t="s">
        <v>277</v>
      </c>
      <c r="AT2810" s="238" t="s">
        <v>166</v>
      </c>
      <c r="AU2810" s="238" t="s">
        <v>82</v>
      </c>
      <c r="AY2810" s="18" t="s">
        <v>164</v>
      </c>
      <c r="BE2810" s="239">
        <f>IF(N2810="základní",J2810,0)</f>
        <v>0</v>
      </c>
      <c r="BF2810" s="239">
        <f>IF(N2810="snížená",J2810,0)</f>
        <v>0</v>
      </c>
      <c r="BG2810" s="239">
        <f>IF(N2810="zákl. přenesená",J2810,0)</f>
        <v>0</v>
      </c>
      <c r="BH2810" s="239">
        <f>IF(N2810="sníž. přenesená",J2810,0)</f>
        <v>0</v>
      </c>
      <c r="BI2810" s="239">
        <f>IF(N2810="nulová",J2810,0)</f>
        <v>0</v>
      </c>
      <c r="BJ2810" s="18" t="s">
        <v>80</v>
      </c>
      <c r="BK2810" s="239">
        <f>ROUND(I2810*H2810,2)</f>
        <v>0</v>
      </c>
      <c r="BL2810" s="18" t="s">
        <v>277</v>
      </c>
      <c r="BM2810" s="238" t="s">
        <v>2775</v>
      </c>
    </row>
    <row r="2811" s="2" customFormat="1">
      <c r="A2811" s="39"/>
      <c r="B2811" s="40"/>
      <c r="C2811" s="41"/>
      <c r="D2811" s="240" t="s">
        <v>173</v>
      </c>
      <c r="E2811" s="41"/>
      <c r="F2811" s="241" t="s">
        <v>2776</v>
      </c>
      <c r="G2811" s="41"/>
      <c r="H2811" s="41"/>
      <c r="I2811" s="147"/>
      <c r="J2811" s="41"/>
      <c r="K2811" s="41"/>
      <c r="L2811" s="45"/>
      <c r="M2811" s="242"/>
      <c r="N2811" s="243"/>
      <c r="O2811" s="85"/>
      <c r="P2811" s="85"/>
      <c r="Q2811" s="85"/>
      <c r="R2811" s="85"/>
      <c r="S2811" s="85"/>
      <c r="T2811" s="86"/>
      <c r="U2811" s="39"/>
      <c r="V2811" s="39"/>
      <c r="W2811" s="39"/>
      <c r="X2811" s="39"/>
      <c r="Y2811" s="39"/>
      <c r="Z2811" s="39"/>
      <c r="AA2811" s="39"/>
      <c r="AB2811" s="39"/>
      <c r="AC2811" s="39"/>
      <c r="AD2811" s="39"/>
      <c r="AE2811" s="39"/>
      <c r="AT2811" s="18" t="s">
        <v>173</v>
      </c>
      <c r="AU2811" s="18" t="s">
        <v>82</v>
      </c>
    </row>
    <row r="2812" s="13" customFormat="1">
      <c r="A2812" s="13"/>
      <c r="B2812" s="244"/>
      <c r="C2812" s="245"/>
      <c r="D2812" s="240" t="s">
        <v>174</v>
      </c>
      <c r="E2812" s="246" t="s">
        <v>21</v>
      </c>
      <c r="F2812" s="247" t="s">
        <v>537</v>
      </c>
      <c r="G2812" s="245"/>
      <c r="H2812" s="246" t="s">
        <v>21</v>
      </c>
      <c r="I2812" s="248"/>
      <c r="J2812" s="245"/>
      <c r="K2812" s="245"/>
      <c r="L2812" s="249"/>
      <c r="M2812" s="250"/>
      <c r="N2812" s="251"/>
      <c r="O2812" s="251"/>
      <c r="P2812" s="251"/>
      <c r="Q2812" s="251"/>
      <c r="R2812" s="251"/>
      <c r="S2812" s="251"/>
      <c r="T2812" s="252"/>
      <c r="U2812" s="13"/>
      <c r="V2812" s="13"/>
      <c r="W2812" s="13"/>
      <c r="X2812" s="13"/>
      <c r="Y2812" s="13"/>
      <c r="Z2812" s="13"/>
      <c r="AA2812" s="13"/>
      <c r="AB2812" s="13"/>
      <c r="AC2812" s="13"/>
      <c r="AD2812" s="13"/>
      <c r="AE2812" s="13"/>
      <c r="AT2812" s="253" t="s">
        <v>174</v>
      </c>
      <c r="AU2812" s="253" t="s">
        <v>82</v>
      </c>
      <c r="AV2812" s="13" t="s">
        <v>80</v>
      </c>
      <c r="AW2812" s="13" t="s">
        <v>34</v>
      </c>
      <c r="AX2812" s="13" t="s">
        <v>73</v>
      </c>
      <c r="AY2812" s="253" t="s">
        <v>164</v>
      </c>
    </row>
    <row r="2813" s="14" customFormat="1">
      <c r="A2813" s="14"/>
      <c r="B2813" s="254"/>
      <c r="C2813" s="255"/>
      <c r="D2813" s="240" t="s">
        <v>174</v>
      </c>
      <c r="E2813" s="256" t="s">
        <v>21</v>
      </c>
      <c r="F2813" s="257" t="s">
        <v>2777</v>
      </c>
      <c r="G2813" s="255"/>
      <c r="H2813" s="258">
        <v>12.85</v>
      </c>
      <c r="I2813" s="259"/>
      <c r="J2813" s="255"/>
      <c r="K2813" s="255"/>
      <c r="L2813" s="260"/>
      <c r="M2813" s="261"/>
      <c r="N2813" s="262"/>
      <c r="O2813" s="262"/>
      <c r="P2813" s="262"/>
      <c r="Q2813" s="262"/>
      <c r="R2813" s="262"/>
      <c r="S2813" s="262"/>
      <c r="T2813" s="263"/>
      <c r="U2813" s="14"/>
      <c r="V2813" s="14"/>
      <c r="W2813" s="14"/>
      <c r="X2813" s="14"/>
      <c r="Y2813" s="14"/>
      <c r="Z2813" s="14"/>
      <c r="AA2813" s="14"/>
      <c r="AB2813" s="14"/>
      <c r="AC2813" s="14"/>
      <c r="AD2813" s="14"/>
      <c r="AE2813" s="14"/>
      <c r="AT2813" s="264" t="s">
        <v>174</v>
      </c>
      <c r="AU2813" s="264" t="s">
        <v>82</v>
      </c>
      <c r="AV2813" s="14" t="s">
        <v>82</v>
      </c>
      <c r="AW2813" s="14" t="s">
        <v>34</v>
      </c>
      <c r="AX2813" s="14" t="s">
        <v>73</v>
      </c>
      <c r="AY2813" s="264" t="s">
        <v>164</v>
      </c>
    </row>
    <row r="2814" s="14" customFormat="1">
      <c r="A2814" s="14"/>
      <c r="B2814" s="254"/>
      <c r="C2814" s="255"/>
      <c r="D2814" s="240" t="s">
        <v>174</v>
      </c>
      <c r="E2814" s="256" t="s">
        <v>21</v>
      </c>
      <c r="F2814" s="257" t="s">
        <v>2778</v>
      </c>
      <c r="G2814" s="255"/>
      <c r="H2814" s="258">
        <v>71.116</v>
      </c>
      <c r="I2814" s="259"/>
      <c r="J2814" s="255"/>
      <c r="K2814" s="255"/>
      <c r="L2814" s="260"/>
      <c r="M2814" s="261"/>
      <c r="N2814" s="262"/>
      <c r="O2814" s="262"/>
      <c r="P2814" s="262"/>
      <c r="Q2814" s="262"/>
      <c r="R2814" s="262"/>
      <c r="S2814" s="262"/>
      <c r="T2814" s="263"/>
      <c r="U2814" s="14"/>
      <c r="V2814" s="14"/>
      <c r="W2814" s="14"/>
      <c r="X2814" s="14"/>
      <c r="Y2814" s="14"/>
      <c r="Z2814" s="14"/>
      <c r="AA2814" s="14"/>
      <c r="AB2814" s="14"/>
      <c r="AC2814" s="14"/>
      <c r="AD2814" s="14"/>
      <c r="AE2814" s="14"/>
      <c r="AT2814" s="264" t="s">
        <v>174</v>
      </c>
      <c r="AU2814" s="264" t="s">
        <v>82</v>
      </c>
      <c r="AV2814" s="14" t="s">
        <v>82</v>
      </c>
      <c r="AW2814" s="14" t="s">
        <v>34</v>
      </c>
      <c r="AX2814" s="14" t="s">
        <v>73</v>
      </c>
      <c r="AY2814" s="264" t="s">
        <v>164</v>
      </c>
    </row>
    <row r="2815" s="14" customFormat="1">
      <c r="A2815" s="14"/>
      <c r="B2815" s="254"/>
      <c r="C2815" s="255"/>
      <c r="D2815" s="240" t="s">
        <v>174</v>
      </c>
      <c r="E2815" s="256" t="s">
        <v>21</v>
      </c>
      <c r="F2815" s="257" t="s">
        <v>2779</v>
      </c>
      <c r="G2815" s="255"/>
      <c r="H2815" s="258">
        <v>24.379999999999999</v>
      </c>
      <c r="I2815" s="259"/>
      <c r="J2815" s="255"/>
      <c r="K2815" s="255"/>
      <c r="L2815" s="260"/>
      <c r="M2815" s="261"/>
      <c r="N2815" s="262"/>
      <c r="O2815" s="262"/>
      <c r="P2815" s="262"/>
      <c r="Q2815" s="262"/>
      <c r="R2815" s="262"/>
      <c r="S2815" s="262"/>
      <c r="T2815" s="263"/>
      <c r="U2815" s="14"/>
      <c r="V2815" s="14"/>
      <c r="W2815" s="14"/>
      <c r="X2815" s="14"/>
      <c r="Y2815" s="14"/>
      <c r="Z2815" s="14"/>
      <c r="AA2815" s="14"/>
      <c r="AB2815" s="14"/>
      <c r="AC2815" s="14"/>
      <c r="AD2815" s="14"/>
      <c r="AE2815" s="14"/>
      <c r="AT2815" s="264" t="s">
        <v>174</v>
      </c>
      <c r="AU2815" s="264" t="s">
        <v>82</v>
      </c>
      <c r="AV2815" s="14" t="s">
        <v>82</v>
      </c>
      <c r="AW2815" s="14" t="s">
        <v>34</v>
      </c>
      <c r="AX2815" s="14" t="s">
        <v>73</v>
      </c>
      <c r="AY2815" s="264" t="s">
        <v>164</v>
      </c>
    </row>
    <row r="2816" s="13" customFormat="1">
      <c r="A2816" s="13"/>
      <c r="B2816" s="244"/>
      <c r="C2816" s="245"/>
      <c r="D2816" s="240" t="s">
        <v>174</v>
      </c>
      <c r="E2816" s="246" t="s">
        <v>21</v>
      </c>
      <c r="F2816" s="247" t="s">
        <v>2780</v>
      </c>
      <c r="G2816" s="245"/>
      <c r="H2816" s="246" t="s">
        <v>21</v>
      </c>
      <c r="I2816" s="248"/>
      <c r="J2816" s="245"/>
      <c r="K2816" s="245"/>
      <c r="L2816" s="249"/>
      <c r="M2816" s="250"/>
      <c r="N2816" s="251"/>
      <c r="O2816" s="251"/>
      <c r="P2816" s="251"/>
      <c r="Q2816" s="251"/>
      <c r="R2816" s="251"/>
      <c r="S2816" s="251"/>
      <c r="T2816" s="252"/>
      <c r="U2816" s="13"/>
      <c r="V2816" s="13"/>
      <c r="W2816" s="13"/>
      <c r="X2816" s="13"/>
      <c r="Y2816" s="13"/>
      <c r="Z2816" s="13"/>
      <c r="AA2816" s="13"/>
      <c r="AB2816" s="13"/>
      <c r="AC2816" s="13"/>
      <c r="AD2816" s="13"/>
      <c r="AE2816" s="13"/>
      <c r="AT2816" s="253" t="s">
        <v>174</v>
      </c>
      <c r="AU2816" s="253" t="s">
        <v>82</v>
      </c>
      <c r="AV2816" s="13" t="s">
        <v>80</v>
      </c>
      <c r="AW2816" s="13" t="s">
        <v>34</v>
      </c>
      <c r="AX2816" s="13" t="s">
        <v>73</v>
      </c>
      <c r="AY2816" s="253" t="s">
        <v>164</v>
      </c>
    </row>
    <row r="2817" s="14" customFormat="1">
      <c r="A2817" s="14"/>
      <c r="B2817" s="254"/>
      <c r="C2817" s="255"/>
      <c r="D2817" s="240" t="s">
        <v>174</v>
      </c>
      <c r="E2817" s="256" t="s">
        <v>21</v>
      </c>
      <c r="F2817" s="257" t="s">
        <v>2781</v>
      </c>
      <c r="G2817" s="255"/>
      <c r="H2817" s="258">
        <v>12.83</v>
      </c>
      <c r="I2817" s="259"/>
      <c r="J2817" s="255"/>
      <c r="K2817" s="255"/>
      <c r="L2817" s="260"/>
      <c r="M2817" s="261"/>
      <c r="N2817" s="262"/>
      <c r="O2817" s="262"/>
      <c r="P2817" s="262"/>
      <c r="Q2817" s="262"/>
      <c r="R2817" s="262"/>
      <c r="S2817" s="262"/>
      <c r="T2817" s="263"/>
      <c r="U2817" s="14"/>
      <c r="V2817" s="14"/>
      <c r="W2817" s="14"/>
      <c r="X2817" s="14"/>
      <c r="Y2817" s="14"/>
      <c r="Z2817" s="14"/>
      <c r="AA2817" s="14"/>
      <c r="AB2817" s="14"/>
      <c r="AC2817" s="14"/>
      <c r="AD2817" s="14"/>
      <c r="AE2817" s="14"/>
      <c r="AT2817" s="264" t="s">
        <v>174</v>
      </c>
      <c r="AU2817" s="264" t="s">
        <v>82</v>
      </c>
      <c r="AV2817" s="14" t="s">
        <v>82</v>
      </c>
      <c r="AW2817" s="14" t="s">
        <v>34</v>
      </c>
      <c r="AX2817" s="14" t="s">
        <v>73</v>
      </c>
      <c r="AY2817" s="264" t="s">
        <v>164</v>
      </c>
    </row>
    <row r="2818" s="14" customFormat="1">
      <c r="A2818" s="14"/>
      <c r="B2818" s="254"/>
      <c r="C2818" s="255"/>
      <c r="D2818" s="240" t="s">
        <v>174</v>
      </c>
      <c r="E2818" s="256" t="s">
        <v>21</v>
      </c>
      <c r="F2818" s="257" t="s">
        <v>547</v>
      </c>
      <c r="G2818" s="255"/>
      <c r="H2818" s="258">
        <v>61.200000000000003</v>
      </c>
      <c r="I2818" s="259"/>
      <c r="J2818" s="255"/>
      <c r="K2818" s="255"/>
      <c r="L2818" s="260"/>
      <c r="M2818" s="261"/>
      <c r="N2818" s="262"/>
      <c r="O2818" s="262"/>
      <c r="P2818" s="262"/>
      <c r="Q2818" s="262"/>
      <c r="R2818" s="262"/>
      <c r="S2818" s="262"/>
      <c r="T2818" s="263"/>
      <c r="U2818" s="14"/>
      <c r="V2818" s="14"/>
      <c r="W2818" s="14"/>
      <c r="X2818" s="14"/>
      <c r="Y2818" s="14"/>
      <c r="Z2818" s="14"/>
      <c r="AA2818" s="14"/>
      <c r="AB2818" s="14"/>
      <c r="AC2818" s="14"/>
      <c r="AD2818" s="14"/>
      <c r="AE2818" s="14"/>
      <c r="AT2818" s="264" t="s">
        <v>174</v>
      </c>
      <c r="AU2818" s="264" t="s">
        <v>82</v>
      </c>
      <c r="AV2818" s="14" t="s">
        <v>82</v>
      </c>
      <c r="AW2818" s="14" t="s">
        <v>34</v>
      </c>
      <c r="AX2818" s="14" t="s">
        <v>73</v>
      </c>
      <c r="AY2818" s="264" t="s">
        <v>164</v>
      </c>
    </row>
    <row r="2819" s="14" customFormat="1">
      <c r="A2819" s="14"/>
      <c r="B2819" s="254"/>
      <c r="C2819" s="255"/>
      <c r="D2819" s="240" t="s">
        <v>174</v>
      </c>
      <c r="E2819" s="256" t="s">
        <v>21</v>
      </c>
      <c r="F2819" s="257" t="s">
        <v>2782</v>
      </c>
      <c r="G2819" s="255"/>
      <c r="H2819" s="258">
        <v>22.399999999999999</v>
      </c>
      <c r="I2819" s="259"/>
      <c r="J2819" s="255"/>
      <c r="K2819" s="255"/>
      <c r="L2819" s="260"/>
      <c r="M2819" s="261"/>
      <c r="N2819" s="262"/>
      <c r="O2819" s="262"/>
      <c r="P2819" s="262"/>
      <c r="Q2819" s="262"/>
      <c r="R2819" s="262"/>
      <c r="S2819" s="262"/>
      <c r="T2819" s="263"/>
      <c r="U2819" s="14"/>
      <c r="V2819" s="14"/>
      <c r="W2819" s="14"/>
      <c r="X2819" s="14"/>
      <c r="Y2819" s="14"/>
      <c r="Z2819" s="14"/>
      <c r="AA2819" s="14"/>
      <c r="AB2819" s="14"/>
      <c r="AC2819" s="14"/>
      <c r="AD2819" s="14"/>
      <c r="AE2819" s="14"/>
      <c r="AT2819" s="264" t="s">
        <v>174</v>
      </c>
      <c r="AU2819" s="264" t="s">
        <v>82</v>
      </c>
      <c r="AV2819" s="14" t="s">
        <v>82</v>
      </c>
      <c r="AW2819" s="14" t="s">
        <v>34</v>
      </c>
      <c r="AX2819" s="14" t="s">
        <v>73</v>
      </c>
      <c r="AY2819" s="264" t="s">
        <v>164</v>
      </c>
    </row>
    <row r="2820" s="2" customFormat="1" ht="16.5" customHeight="1">
      <c r="A2820" s="39"/>
      <c r="B2820" s="40"/>
      <c r="C2820" s="227" t="s">
        <v>2783</v>
      </c>
      <c r="D2820" s="227" t="s">
        <v>166</v>
      </c>
      <c r="E2820" s="228" t="s">
        <v>2784</v>
      </c>
      <c r="F2820" s="229" t="s">
        <v>2785</v>
      </c>
      <c r="G2820" s="230" t="s">
        <v>204</v>
      </c>
      <c r="H2820" s="231">
        <v>204.77600000000001</v>
      </c>
      <c r="I2820" s="232"/>
      <c r="J2820" s="233">
        <f>ROUND(I2820*H2820,2)</f>
        <v>0</v>
      </c>
      <c r="K2820" s="229" t="s">
        <v>170</v>
      </c>
      <c r="L2820" s="45"/>
      <c r="M2820" s="234" t="s">
        <v>21</v>
      </c>
      <c r="N2820" s="235" t="s">
        <v>44</v>
      </c>
      <c r="O2820" s="85"/>
      <c r="P2820" s="236">
        <f>O2820*H2820</f>
        <v>0</v>
      </c>
      <c r="Q2820" s="236">
        <v>0.00020000000000000001</v>
      </c>
      <c r="R2820" s="236">
        <f>Q2820*H2820</f>
        <v>0.040955200000000004</v>
      </c>
      <c r="S2820" s="236">
        <v>0</v>
      </c>
      <c r="T2820" s="237">
        <f>S2820*H2820</f>
        <v>0</v>
      </c>
      <c r="U2820" s="39"/>
      <c r="V2820" s="39"/>
      <c r="W2820" s="39"/>
      <c r="X2820" s="39"/>
      <c r="Y2820" s="39"/>
      <c r="Z2820" s="39"/>
      <c r="AA2820" s="39"/>
      <c r="AB2820" s="39"/>
      <c r="AC2820" s="39"/>
      <c r="AD2820" s="39"/>
      <c r="AE2820" s="39"/>
      <c r="AR2820" s="238" t="s">
        <v>277</v>
      </c>
      <c r="AT2820" s="238" t="s">
        <v>166</v>
      </c>
      <c r="AU2820" s="238" t="s">
        <v>82</v>
      </c>
      <c r="AY2820" s="18" t="s">
        <v>164</v>
      </c>
      <c r="BE2820" s="239">
        <f>IF(N2820="základní",J2820,0)</f>
        <v>0</v>
      </c>
      <c r="BF2820" s="239">
        <f>IF(N2820="snížená",J2820,0)</f>
        <v>0</v>
      </c>
      <c r="BG2820" s="239">
        <f>IF(N2820="zákl. přenesená",J2820,0)</f>
        <v>0</v>
      </c>
      <c r="BH2820" s="239">
        <f>IF(N2820="sníž. přenesená",J2820,0)</f>
        <v>0</v>
      </c>
      <c r="BI2820" s="239">
        <f>IF(N2820="nulová",J2820,0)</f>
        <v>0</v>
      </c>
      <c r="BJ2820" s="18" t="s">
        <v>80</v>
      </c>
      <c r="BK2820" s="239">
        <f>ROUND(I2820*H2820,2)</f>
        <v>0</v>
      </c>
      <c r="BL2820" s="18" t="s">
        <v>277</v>
      </c>
      <c r="BM2820" s="238" t="s">
        <v>2786</v>
      </c>
    </row>
    <row r="2821" s="2" customFormat="1">
      <c r="A2821" s="39"/>
      <c r="B2821" s="40"/>
      <c r="C2821" s="41"/>
      <c r="D2821" s="240" t="s">
        <v>173</v>
      </c>
      <c r="E2821" s="41"/>
      <c r="F2821" s="241" t="s">
        <v>2787</v>
      </c>
      <c r="G2821" s="41"/>
      <c r="H2821" s="41"/>
      <c r="I2821" s="147"/>
      <c r="J2821" s="41"/>
      <c r="K2821" s="41"/>
      <c r="L2821" s="45"/>
      <c r="M2821" s="242"/>
      <c r="N2821" s="243"/>
      <c r="O2821" s="85"/>
      <c r="P2821" s="85"/>
      <c r="Q2821" s="85"/>
      <c r="R2821" s="85"/>
      <c r="S2821" s="85"/>
      <c r="T2821" s="86"/>
      <c r="U2821" s="39"/>
      <c r="V2821" s="39"/>
      <c r="W2821" s="39"/>
      <c r="X2821" s="39"/>
      <c r="Y2821" s="39"/>
      <c r="Z2821" s="39"/>
      <c r="AA2821" s="39"/>
      <c r="AB2821" s="39"/>
      <c r="AC2821" s="39"/>
      <c r="AD2821" s="39"/>
      <c r="AE2821" s="39"/>
      <c r="AT2821" s="18" t="s">
        <v>173</v>
      </c>
      <c r="AU2821" s="18" t="s">
        <v>82</v>
      </c>
    </row>
    <row r="2822" s="2" customFormat="1" ht="16.5" customHeight="1">
      <c r="A2822" s="39"/>
      <c r="B2822" s="40"/>
      <c r="C2822" s="227" t="s">
        <v>2788</v>
      </c>
      <c r="D2822" s="227" t="s">
        <v>166</v>
      </c>
      <c r="E2822" s="228" t="s">
        <v>2789</v>
      </c>
      <c r="F2822" s="229" t="s">
        <v>2790</v>
      </c>
      <c r="G2822" s="230" t="s">
        <v>204</v>
      </c>
      <c r="H2822" s="231">
        <v>534.22799999999995</v>
      </c>
      <c r="I2822" s="232"/>
      <c r="J2822" s="233">
        <f>ROUND(I2822*H2822,2)</f>
        <v>0</v>
      </c>
      <c r="K2822" s="229" t="s">
        <v>170</v>
      </c>
      <c r="L2822" s="45"/>
      <c r="M2822" s="234" t="s">
        <v>21</v>
      </c>
      <c r="N2822" s="235" t="s">
        <v>44</v>
      </c>
      <c r="O2822" s="85"/>
      <c r="P2822" s="236">
        <f>O2822*H2822</f>
        <v>0</v>
      </c>
      <c r="Q2822" s="236">
        <v>0.00020000000000000001</v>
      </c>
      <c r="R2822" s="236">
        <f>Q2822*H2822</f>
        <v>0.1068456</v>
      </c>
      <c r="S2822" s="236">
        <v>0</v>
      </c>
      <c r="T2822" s="237">
        <f>S2822*H2822</f>
        <v>0</v>
      </c>
      <c r="U2822" s="39"/>
      <c r="V2822" s="39"/>
      <c r="W2822" s="39"/>
      <c r="X2822" s="39"/>
      <c r="Y2822" s="39"/>
      <c r="Z2822" s="39"/>
      <c r="AA2822" s="39"/>
      <c r="AB2822" s="39"/>
      <c r="AC2822" s="39"/>
      <c r="AD2822" s="39"/>
      <c r="AE2822" s="39"/>
      <c r="AR2822" s="238" t="s">
        <v>277</v>
      </c>
      <c r="AT2822" s="238" t="s">
        <v>166</v>
      </c>
      <c r="AU2822" s="238" t="s">
        <v>82</v>
      </c>
      <c r="AY2822" s="18" t="s">
        <v>164</v>
      </c>
      <c r="BE2822" s="239">
        <f>IF(N2822="základní",J2822,0)</f>
        <v>0</v>
      </c>
      <c r="BF2822" s="239">
        <f>IF(N2822="snížená",J2822,0)</f>
        <v>0</v>
      </c>
      <c r="BG2822" s="239">
        <f>IF(N2822="zákl. přenesená",J2822,0)</f>
        <v>0</v>
      </c>
      <c r="BH2822" s="239">
        <f>IF(N2822="sníž. přenesená",J2822,0)</f>
        <v>0</v>
      </c>
      <c r="BI2822" s="239">
        <f>IF(N2822="nulová",J2822,0)</f>
        <v>0</v>
      </c>
      <c r="BJ2822" s="18" t="s">
        <v>80</v>
      </c>
      <c r="BK2822" s="239">
        <f>ROUND(I2822*H2822,2)</f>
        <v>0</v>
      </c>
      <c r="BL2822" s="18" t="s">
        <v>277</v>
      </c>
      <c r="BM2822" s="238" t="s">
        <v>2791</v>
      </c>
    </row>
    <row r="2823" s="2" customFormat="1">
      <c r="A2823" s="39"/>
      <c r="B2823" s="40"/>
      <c r="C2823" s="41"/>
      <c r="D2823" s="240" t="s">
        <v>173</v>
      </c>
      <c r="E2823" s="41"/>
      <c r="F2823" s="241" t="s">
        <v>2790</v>
      </c>
      <c r="G2823" s="41"/>
      <c r="H2823" s="41"/>
      <c r="I2823" s="147"/>
      <c r="J2823" s="41"/>
      <c r="K2823" s="41"/>
      <c r="L2823" s="45"/>
      <c r="M2823" s="242"/>
      <c r="N2823" s="243"/>
      <c r="O2823" s="85"/>
      <c r="P2823" s="85"/>
      <c r="Q2823" s="85"/>
      <c r="R2823" s="85"/>
      <c r="S2823" s="85"/>
      <c r="T2823" s="86"/>
      <c r="U2823" s="39"/>
      <c r="V2823" s="39"/>
      <c r="W2823" s="39"/>
      <c r="X2823" s="39"/>
      <c r="Y2823" s="39"/>
      <c r="Z2823" s="39"/>
      <c r="AA2823" s="39"/>
      <c r="AB2823" s="39"/>
      <c r="AC2823" s="39"/>
      <c r="AD2823" s="39"/>
      <c r="AE2823" s="39"/>
      <c r="AT2823" s="18" t="s">
        <v>173</v>
      </c>
      <c r="AU2823" s="18" t="s">
        <v>82</v>
      </c>
    </row>
    <row r="2824" s="13" customFormat="1">
      <c r="A2824" s="13"/>
      <c r="B2824" s="244"/>
      <c r="C2824" s="245"/>
      <c r="D2824" s="240" t="s">
        <v>174</v>
      </c>
      <c r="E2824" s="246" t="s">
        <v>21</v>
      </c>
      <c r="F2824" s="247" t="s">
        <v>2792</v>
      </c>
      <c r="G2824" s="245"/>
      <c r="H2824" s="246" t="s">
        <v>21</v>
      </c>
      <c r="I2824" s="248"/>
      <c r="J2824" s="245"/>
      <c r="K2824" s="245"/>
      <c r="L2824" s="249"/>
      <c r="M2824" s="250"/>
      <c r="N2824" s="251"/>
      <c r="O2824" s="251"/>
      <c r="P2824" s="251"/>
      <c r="Q2824" s="251"/>
      <c r="R2824" s="251"/>
      <c r="S2824" s="251"/>
      <c r="T2824" s="252"/>
      <c r="U2824" s="13"/>
      <c r="V2824" s="13"/>
      <c r="W2824" s="13"/>
      <c r="X2824" s="13"/>
      <c r="Y2824" s="13"/>
      <c r="Z2824" s="13"/>
      <c r="AA2824" s="13"/>
      <c r="AB2824" s="13"/>
      <c r="AC2824" s="13"/>
      <c r="AD2824" s="13"/>
      <c r="AE2824" s="13"/>
      <c r="AT2824" s="253" t="s">
        <v>174</v>
      </c>
      <c r="AU2824" s="253" t="s">
        <v>82</v>
      </c>
      <c r="AV2824" s="13" t="s">
        <v>80</v>
      </c>
      <c r="AW2824" s="13" t="s">
        <v>34</v>
      </c>
      <c r="AX2824" s="13" t="s">
        <v>73</v>
      </c>
      <c r="AY2824" s="253" t="s">
        <v>164</v>
      </c>
    </row>
    <row r="2825" s="13" customFormat="1">
      <c r="A2825" s="13"/>
      <c r="B2825" s="244"/>
      <c r="C2825" s="245"/>
      <c r="D2825" s="240" t="s">
        <v>174</v>
      </c>
      <c r="E2825" s="246" t="s">
        <v>21</v>
      </c>
      <c r="F2825" s="247" t="s">
        <v>2793</v>
      </c>
      <c r="G2825" s="245"/>
      <c r="H2825" s="246" t="s">
        <v>21</v>
      </c>
      <c r="I2825" s="248"/>
      <c r="J2825" s="245"/>
      <c r="K2825" s="245"/>
      <c r="L2825" s="249"/>
      <c r="M2825" s="250"/>
      <c r="N2825" s="251"/>
      <c r="O2825" s="251"/>
      <c r="P2825" s="251"/>
      <c r="Q2825" s="251"/>
      <c r="R2825" s="251"/>
      <c r="S2825" s="251"/>
      <c r="T2825" s="252"/>
      <c r="U2825" s="13"/>
      <c r="V2825" s="13"/>
      <c r="W2825" s="13"/>
      <c r="X2825" s="13"/>
      <c r="Y2825" s="13"/>
      <c r="Z2825" s="13"/>
      <c r="AA2825" s="13"/>
      <c r="AB2825" s="13"/>
      <c r="AC2825" s="13"/>
      <c r="AD2825" s="13"/>
      <c r="AE2825" s="13"/>
      <c r="AT2825" s="253" t="s">
        <v>174</v>
      </c>
      <c r="AU2825" s="253" t="s">
        <v>82</v>
      </c>
      <c r="AV2825" s="13" t="s">
        <v>80</v>
      </c>
      <c r="AW2825" s="13" t="s">
        <v>34</v>
      </c>
      <c r="AX2825" s="13" t="s">
        <v>73</v>
      </c>
      <c r="AY2825" s="253" t="s">
        <v>164</v>
      </c>
    </row>
    <row r="2826" s="13" customFormat="1">
      <c r="A2826" s="13"/>
      <c r="B2826" s="244"/>
      <c r="C2826" s="245"/>
      <c r="D2826" s="240" t="s">
        <v>174</v>
      </c>
      <c r="E2826" s="246" t="s">
        <v>21</v>
      </c>
      <c r="F2826" s="247" t="s">
        <v>2794</v>
      </c>
      <c r="G2826" s="245"/>
      <c r="H2826" s="246" t="s">
        <v>21</v>
      </c>
      <c r="I2826" s="248"/>
      <c r="J2826" s="245"/>
      <c r="K2826" s="245"/>
      <c r="L2826" s="249"/>
      <c r="M2826" s="250"/>
      <c r="N2826" s="251"/>
      <c r="O2826" s="251"/>
      <c r="P2826" s="251"/>
      <c r="Q2826" s="251"/>
      <c r="R2826" s="251"/>
      <c r="S2826" s="251"/>
      <c r="T2826" s="252"/>
      <c r="U2826" s="13"/>
      <c r="V2826" s="13"/>
      <c r="W2826" s="13"/>
      <c r="X2826" s="13"/>
      <c r="Y2826" s="13"/>
      <c r="Z2826" s="13"/>
      <c r="AA2826" s="13"/>
      <c r="AB2826" s="13"/>
      <c r="AC2826" s="13"/>
      <c r="AD2826" s="13"/>
      <c r="AE2826" s="13"/>
      <c r="AT2826" s="253" t="s">
        <v>174</v>
      </c>
      <c r="AU2826" s="253" t="s">
        <v>82</v>
      </c>
      <c r="AV2826" s="13" t="s">
        <v>80</v>
      </c>
      <c r="AW2826" s="13" t="s">
        <v>34</v>
      </c>
      <c r="AX2826" s="13" t="s">
        <v>73</v>
      </c>
      <c r="AY2826" s="253" t="s">
        <v>164</v>
      </c>
    </row>
    <row r="2827" s="14" customFormat="1">
      <c r="A2827" s="14"/>
      <c r="B2827" s="254"/>
      <c r="C2827" s="255"/>
      <c r="D2827" s="240" t="s">
        <v>174</v>
      </c>
      <c r="E2827" s="256" t="s">
        <v>21</v>
      </c>
      <c r="F2827" s="257" t="s">
        <v>1201</v>
      </c>
      <c r="G2827" s="255"/>
      <c r="H2827" s="258">
        <v>183.88800000000001</v>
      </c>
      <c r="I2827" s="259"/>
      <c r="J2827" s="255"/>
      <c r="K2827" s="255"/>
      <c r="L2827" s="260"/>
      <c r="M2827" s="261"/>
      <c r="N2827" s="262"/>
      <c r="O2827" s="262"/>
      <c r="P2827" s="262"/>
      <c r="Q2827" s="262"/>
      <c r="R2827" s="262"/>
      <c r="S2827" s="262"/>
      <c r="T2827" s="263"/>
      <c r="U2827" s="14"/>
      <c r="V2827" s="14"/>
      <c r="W2827" s="14"/>
      <c r="X2827" s="14"/>
      <c r="Y2827" s="14"/>
      <c r="Z2827" s="14"/>
      <c r="AA2827" s="14"/>
      <c r="AB2827" s="14"/>
      <c r="AC2827" s="14"/>
      <c r="AD2827" s="14"/>
      <c r="AE2827" s="14"/>
      <c r="AT2827" s="264" t="s">
        <v>174</v>
      </c>
      <c r="AU2827" s="264" t="s">
        <v>82</v>
      </c>
      <c r="AV2827" s="14" t="s">
        <v>82</v>
      </c>
      <c r="AW2827" s="14" t="s">
        <v>34</v>
      </c>
      <c r="AX2827" s="14" t="s">
        <v>73</v>
      </c>
      <c r="AY2827" s="264" t="s">
        <v>164</v>
      </c>
    </row>
    <row r="2828" s="13" customFormat="1">
      <c r="A2828" s="13"/>
      <c r="B2828" s="244"/>
      <c r="C2828" s="245"/>
      <c r="D2828" s="240" t="s">
        <v>174</v>
      </c>
      <c r="E2828" s="246" t="s">
        <v>21</v>
      </c>
      <c r="F2828" s="247" t="s">
        <v>2795</v>
      </c>
      <c r="G2828" s="245"/>
      <c r="H2828" s="246" t="s">
        <v>21</v>
      </c>
      <c r="I2828" s="248"/>
      <c r="J2828" s="245"/>
      <c r="K2828" s="245"/>
      <c r="L2828" s="249"/>
      <c r="M2828" s="250"/>
      <c r="N2828" s="251"/>
      <c r="O2828" s="251"/>
      <c r="P2828" s="251"/>
      <c r="Q2828" s="251"/>
      <c r="R2828" s="251"/>
      <c r="S2828" s="251"/>
      <c r="T2828" s="252"/>
      <c r="U2828" s="13"/>
      <c r="V2828" s="13"/>
      <c r="W2828" s="13"/>
      <c r="X2828" s="13"/>
      <c r="Y2828" s="13"/>
      <c r="Z2828" s="13"/>
      <c r="AA2828" s="13"/>
      <c r="AB2828" s="13"/>
      <c r="AC2828" s="13"/>
      <c r="AD2828" s="13"/>
      <c r="AE2828" s="13"/>
      <c r="AT2828" s="253" t="s">
        <v>174</v>
      </c>
      <c r="AU2828" s="253" t="s">
        <v>82</v>
      </c>
      <c r="AV2828" s="13" t="s">
        <v>80</v>
      </c>
      <c r="AW2828" s="13" t="s">
        <v>34</v>
      </c>
      <c r="AX2828" s="13" t="s">
        <v>73</v>
      </c>
      <c r="AY2828" s="253" t="s">
        <v>164</v>
      </c>
    </row>
    <row r="2829" s="13" customFormat="1">
      <c r="A2829" s="13"/>
      <c r="B2829" s="244"/>
      <c r="C2829" s="245"/>
      <c r="D2829" s="240" t="s">
        <v>174</v>
      </c>
      <c r="E2829" s="246" t="s">
        <v>21</v>
      </c>
      <c r="F2829" s="247" t="s">
        <v>2796</v>
      </c>
      <c r="G2829" s="245"/>
      <c r="H2829" s="246" t="s">
        <v>21</v>
      </c>
      <c r="I2829" s="248"/>
      <c r="J2829" s="245"/>
      <c r="K2829" s="245"/>
      <c r="L2829" s="249"/>
      <c r="M2829" s="250"/>
      <c r="N2829" s="251"/>
      <c r="O2829" s="251"/>
      <c r="P2829" s="251"/>
      <c r="Q2829" s="251"/>
      <c r="R2829" s="251"/>
      <c r="S2829" s="251"/>
      <c r="T2829" s="252"/>
      <c r="U2829" s="13"/>
      <c r="V2829" s="13"/>
      <c r="W2829" s="13"/>
      <c r="X2829" s="13"/>
      <c r="Y2829" s="13"/>
      <c r="Z2829" s="13"/>
      <c r="AA2829" s="13"/>
      <c r="AB2829" s="13"/>
      <c r="AC2829" s="13"/>
      <c r="AD2829" s="13"/>
      <c r="AE2829" s="13"/>
      <c r="AT2829" s="253" t="s">
        <v>174</v>
      </c>
      <c r="AU2829" s="253" t="s">
        <v>82</v>
      </c>
      <c r="AV2829" s="13" t="s">
        <v>80</v>
      </c>
      <c r="AW2829" s="13" t="s">
        <v>34</v>
      </c>
      <c r="AX2829" s="13" t="s">
        <v>73</v>
      </c>
      <c r="AY2829" s="253" t="s">
        <v>164</v>
      </c>
    </row>
    <row r="2830" s="14" customFormat="1">
      <c r="A2830" s="14"/>
      <c r="B2830" s="254"/>
      <c r="C2830" s="255"/>
      <c r="D2830" s="240" t="s">
        <v>174</v>
      </c>
      <c r="E2830" s="256" t="s">
        <v>21</v>
      </c>
      <c r="F2830" s="257" t="s">
        <v>431</v>
      </c>
      <c r="G2830" s="255"/>
      <c r="H2830" s="258">
        <v>24.359999999999999</v>
      </c>
      <c r="I2830" s="259"/>
      <c r="J2830" s="255"/>
      <c r="K2830" s="255"/>
      <c r="L2830" s="260"/>
      <c r="M2830" s="261"/>
      <c r="N2830" s="262"/>
      <c r="O2830" s="262"/>
      <c r="P2830" s="262"/>
      <c r="Q2830" s="262"/>
      <c r="R2830" s="262"/>
      <c r="S2830" s="262"/>
      <c r="T2830" s="263"/>
      <c r="U2830" s="14"/>
      <c r="V2830" s="14"/>
      <c r="W2830" s="14"/>
      <c r="X2830" s="14"/>
      <c r="Y2830" s="14"/>
      <c r="Z2830" s="14"/>
      <c r="AA2830" s="14"/>
      <c r="AB2830" s="14"/>
      <c r="AC2830" s="14"/>
      <c r="AD2830" s="14"/>
      <c r="AE2830" s="14"/>
      <c r="AT2830" s="264" t="s">
        <v>174</v>
      </c>
      <c r="AU2830" s="264" t="s">
        <v>82</v>
      </c>
      <c r="AV2830" s="14" t="s">
        <v>82</v>
      </c>
      <c r="AW2830" s="14" t="s">
        <v>34</v>
      </c>
      <c r="AX2830" s="14" t="s">
        <v>73</v>
      </c>
      <c r="AY2830" s="264" t="s">
        <v>164</v>
      </c>
    </row>
    <row r="2831" s="14" customFormat="1">
      <c r="A2831" s="14"/>
      <c r="B2831" s="254"/>
      <c r="C2831" s="255"/>
      <c r="D2831" s="240" t="s">
        <v>174</v>
      </c>
      <c r="E2831" s="256" t="s">
        <v>21</v>
      </c>
      <c r="F2831" s="257" t="s">
        <v>432</v>
      </c>
      <c r="G2831" s="255"/>
      <c r="H2831" s="258">
        <v>33.350000000000001</v>
      </c>
      <c r="I2831" s="259"/>
      <c r="J2831" s="255"/>
      <c r="K2831" s="255"/>
      <c r="L2831" s="260"/>
      <c r="M2831" s="261"/>
      <c r="N2831" s="262"/>
      <c r="O2831" s="262"/>
      <c r="P2831" s="262"/>
      <c r="Q2831" s="262"/>
      <c r="R2831" s="262"/>
      <c r="S2831" s="262"/>
      <c r="T2831" s="263"/>
      <c r="U2831" s="14"/>
      <c r="V2831" s="14"/>
      <c r="W2831" s="14"/>
      <c r="X2831" s="14"/>
      <c r="Y2831" s="14"/>
      <c r="Z2831" s="14"/>
      <c r="AA2831" s="14"/>
      <c r="AB2831" s="14"/>
      <c r="AC2831" s="14"/>
      <c r="AD2831" s="14"/>
      <c r="AE2831" s="14"/>
      <c r="AT2831" s="264" t="s">
        <v>174</v>
      </c>
      <c r="AU2831" s="264" t="s">
        <v>82</v>
      </c>
      <c r="AV2831" s="14" t="s">
        <v>82</v>
      </c>
      <c r="AW2831" s="14" t="s">
        <v>34</v>
      </c>
      <c r="AX2831" s="14" t="s">
        <v>73</v>
      </c>
      <c r="AY2831" s="264" t="s">
        <v>164</v>
      </c>
    </row>
    <row r="2832" s="14" customFormat="1">
      <c r="A2832" s="14"/>
      <c r="B2832" s="254"/>
      <c r="C2832" s="255"/>
      <c r="D2832" s="240" t="s">
        <v>174</v>
      </c>
      <c r="E2832" s="256" t="s">
        <v>21</v>
      </c>
      <c r="F2832" s="257" t="s">
        <v>433</v>
      </c>
      <c r="G2832" s="255"/>
      <c r="H2832" s="258">
        <v>16.899999999999999</v>
      </c>
      <c r="I2832" s="259"/>
      <c r="J2832" s="255"/>
      <c r="K2832" s="255"/>
      <c r="L2832" s="260"/>
      <c r="M2832" s="261"/>
      <c r="N2832" s="262"/>
      <c r="O2832" s="262"/>
      <c r="P2832" s="262"/>
      <c r="Q2832" s="262"/>
      <c r="R2832" s="262"/>
      <c r="S2832" s="262"/>
      <c r="T2832" s="263"/>
      <c r="U2832" s="14"/>
      <c r="V2832" s="14"/>
      <c r="W2832" s="14"/>
      <c r="X2832" s="14"/>
      <c r="Y2832" s="14"/>
      <c r="Z2832" s="14"/>
      <c r="AA2832" s="14"/>
      <c r="AB2832" s="14"/>
      <c r="AC2832" s="14"/>
      <c r="AD2832" s="14"/>
      <c r="AE2832" s="14"/>
      <c r="AT2832" s="264" t="s">
        <v>174</v>
      </c>
      <c r="AU2832" s="264" t="s">
        <v>82</v>
      </c>
      <c r="AV2832" s="14" t="s">
        <v>82</v>
      </c>
      <c r="AW2832" s="14" t="s">
        <v>34</v>
      </c>
      <c r="AX2832" s="14" t="s">
        <v>73</v>
      </c>
      <c r="AY2832" s="264" t="s">
        <v>164</v>
      </c>
    </row>
    <row r="2833" s="14" customFormat="1">
      <c r="A2833" s="14"/>
      <c r="B2833" s="254"/>
      <c r="C2833" s="255"/>
      <c r="D2833" s="240" t="s">
        <v>174</v>
      </c>
      <c r="E2833" s="256" t="s">
        <v>21</v>
      </c>
      <c r="F2833" s="257" t="s">
        <v>434</v>
      </c>
      <c r="G2833" s="255"/>
      <c r="H2833" s="258">
        <v>29.379999999999999</v>
      </c>
      <c r="I2833" s="259"/>
      <c r="J2833" s="255"/>
      <c r="K2833" s="255"/>
      <c r="L2833" s="260"/>
      <c r="M2833" s="261"/>
      <c r="N2833" s="262"/>
      <c r="O2833" s="262"/>
      <c r="P2833" s="262"/>
      <c r="Q2833" s="262"/>
      <c r="R2833" s="262"/>
      <c r="S2833" s="262"/>
      <c r="T2833" s="263"/>
      <c r="U2833" s="14"/>
      <c r="V2833" s="14"/>
      <c r="W2833" s="14"/>
      <c r="X2833" s="14"/>
      <c r="Y2833" s="14"/>
      <c r="Z2833" s="14"/>
      <c r="AA2833" s="14"/>
      <c r="AB2833" s="14"/>
      <c r="AC2833" s="14"/>
      <c r="AD2833" s="14"/>
      <c r="AE2833" s="14"/>
      <c r="AT2833" s="264" t="s">
        <v>174</v>
      </c>
      <c r="AU2833" s="264" t="s">
        <v>82</v>
      </c>
      <c r="AV2833" s="14" t="s">
        <v>82</v>
      </c>
      <c r="AW2833" s="14" t="s">
        <v>34</v>
      </c>
      <c r="AX2833" s="14" t="s">
        <v>73</v>
      </c>
      <c r="AY2833" s="264" t="s">
        <v>164</v>
      </c>
    </row>
    <row r="2834" s="14" customFormat="1">
      <c r="A2834" s="14"/>
      <c r="B2834" s="254"/>
      <c r="C2834" s="255"/>
      <c r="D2834" s="240" t="s">
        <v>174</v>
      </c>
      <c r="E2834" s="256" t="s">
        <v>21</v>
      </c>
      <c r="F2834" s="257" t="s">
        <v>435</v>
      </c>
      <c r="G2834" s="255"/>
      <c r="H2834" s="258">
        <v>31.719999999999999</v>
      </c>
      <c r="I2834" s="259"/>
      <c r="J2834" s="255"/>
      <c r="K2834" s="255"/>
      <c r="L2834" s="260"/>
      <c r="M2834" s="261"/>
      <c r="N2834" s="262"/>
      <c r="O2834" s="262"/>
      <c r="P2834" s="262"/>
      <c r="Q2834" s="262"/>
      <c r="R2834" s="262"/>
      <c r="S2834" s="262"/>
      <c r="T2834" s="263"/>
      <c r="U2834" s="14"/>
      <c r="V2834" s="14"/>
      <c r="W2834" s="14"/>
      <c r="X2834" s="14"/>
      <c r="Y2834" s="14"/>
      <c r="Z2834" s="14"/>
      <c r="AA2834" s="14"/>
      <c r="AB2834" s="14"/>
      <c r="AC2834" s="14"/>
      <c r="AD2834" s="14"/>
      <c r="AE2834" s="14"/>
      <c r="AT2834" s="264" t="s">
        <v>174</v>
      </c>
      <c r="AU2834" s="264" t="s">
        <v>82</v>
      </c>
      <c r="AV2834" s="14" t="s">
        <v>82</v>
      </c>
      <c r="AW2834" s="14" t="s">
        <v>34</v>
      </c>
      <c r="AX2834" s="14" t="s">
        <v>73</v>
      </c>
      <c r="AY2834" s="264" t="s">
        <v>164</v>
      </c>
    </row>
    <row r="2835" s="14" customFormat="1">
      <c r="A2835" s="14"/>
      <c r="B2835" s="254"/>
      <c r="C2835" s="255"/>
      <c r="D2835" s="240" t="s">
        <v>174</v>
      </c>
      <c r="E2835" s="256" t="s">
        <v>21</v>
      </c>
      <c r="F2835" s="257" t="s">
        <v>436</v>
      </c>
      <c r="G2835" s="255"/>
      <c r="H2835" s="258">
        <v>32.200000000000003</v>
      </c>
      <c r="I2835" s="259"/>
      <c r="J2835" s="255"/>
      <c r="K2835" s="255"/>
      <c r="L2835" s="260"/>
      <c r="M2835" s="261"/>
      <c r="N2835" s="262"/>
      <c r="O2835" s="262"/>
      <c r="P2835" s="262"/>
      <c r="Q2835" s="262"/>
      <c r="R2835" s="262"/>
      <c r="S2835" s="262"/>
      <c r="T2835" s="263"/>
      <c r="U2835" s="14"/>
      <c r="V2835" s="14"/>
      <c r="W2835" s="14"/>
      <c r="X2835" s="14"/>
      <c r="Y2835" s="14"/>
      <c r="Z2835" s="14"/>
      <c r="AA2835" s="14"/>
      <c r="AB2835" s="14"/>
      <c r="AC2835" s="14"/>
      <c r="AD2835" s="14"/>
      <c r="AE2835" s="14"/>
      <c r="AT2835" s="264" t="s">
        <v>174</v>
      </c>
      <c r="AU2835" s="264" t="s">
        <v>82</v>
      </c>
      <c r="AV2835" s="14" t="s">
        <v>82</v>
      </c>
      <c r="AW2835" s="14" t="s">
        <v>34</v>
      </c>
      <c r="AX2835" s="14" t="s">
        <v>73</v>
      </c>
      <c r="AY2835" s="264" t="s">
        <v>164</v>
      </c>
    </row>
    <row r="2836" s="14" customFormat="1">
      <c r="A2836" s="14"/>
      <c r="B2836" s="254"/>
      <c r="C2836" s="255"/>
      <c r="D2836" s="240" t="s">
        <v>174</v>
      </c>
      <c r="E2836" s="256" t="s">
        <v>21</v>
      </c>
      <c r="F2836" s="257" t="s">
        <v>437</v>
      </c>
      <c r="G2836" s="255"/>
      <c r="H2836" s="258">
        <v>66.239999999999995</v>
      </c>
      <c r="I2836" s="259"/>
      <c r="J2836" s="255"/>
      <c r="K2836" s="255"/>
      <c r="L2836" s="260"/>
      <c r="M2836" s="261"/>
      <c r="N2836" s="262"/>
      <c r="O2836" s="262"/>
      <c r="P2836" s="262"/>
      <c r="Q2836" s="262"/>
      <c r="R2836" s="262"/>
      <c r="S2836" s="262"/>
      <c r="T2836" s="263"/>
      <c r="U2836" s="14"/>
      <c r="V2836" s="14"/>
      <c r="W2836" s="14"/>
      <c r="X2836" s="14"/>
      <c r="Y2836" s="14"/>
      <c r="Z2836" s="14"/>
      <c r="AA2836" s="14"/>
      <c r="AB2836" s="14"/>
      <c r="AC2836" s="14"/>
      <c r="AD2836" s="14"/>
      <c r="AE2836" s="14"/>
      <c r="AT2836" s="264" t="s">
        <v>174</v>
      </c>
      <c r="AU2836" s="264" t="s">
        <v>82</v>
      </c>
      <c r="AV2836" s="14" t="s">
        <v>82</v>
      </c>
      <c r="AW2836" s="14" t="s">
        <v>34</v>
      </c>
      <c r="AX2836" s="14" t="s">
        <v>73</v>
      </c>
      <c r="AY2836" s="264" t="s">
        <v>164</v>
      </c>
    </row>
    <row r="2837" s="14" customFormat="1">
      <c r="A2837" s="14"/>
      <c r="B2837" s="254"/>
      <c r="C2837" s="255"/>
      <c r="D2837" s="240" t="s">
        <v>174</v>
      </c>
      <c r="E2837" s="256" t="s">
        <v>21</v>
      </c>
      <c r="F2837" s="257" t="s">
        <v>438</v>
      </c>
      <c r="G2837" s="255"/>
      <c r="H2837" s="258">
        <v>34.039999999999999</v>
      </c>
      <c r="I2837" s="259"/>
      <c r="J2837" s="255"/>
      <c r="K2837" s="255"/>
      <c r="L2837" s="260"/>
      <c r="M2837" s="261"/>
      <c r="N2837" s="262"/>
      <c r="O2837" s="262"/>
      <c r="P2837" s="262"/>
      <c r="Q2837" s="262"/>
      <c r="R2837" s="262"/>
      <c r="S2837" s="262"/>
      <c r="T2837" s="263"/>
      <c r="U2837" s="14"/>
      <c r="V2837" s="14"/>
      <c r="W2837" s="14"/>
      <c r="X2837" s="14"/>
      <c r="Y2837" s="14"/>
      <c r="Z2837" s="14"/>
      <c r="AA2837" s="14"/>
      <c r="AB2837" s="14"/>
      <c r="AC2837" s="14"/>
      <c r="AD2837" s="14"/>
      <c r="AE2837" s="14"/>
      <c r="AT2837" s="264" t="s">
        <v>174</v>
      </c>
      <c r="AU2837" s="264" t="s">
        <v>82</v>
      </c>
      <c r="AV2837" s="14" t="s">
        <v>82</v>
      </c>
      <c r="AW2837" s="14" t="s">
        <v>34</v>
      </c>
      <c r="AX2837" s="14" t="s">
        <v>73</v>
      </c>
      <c r="AY2837" s="264" t="s">
        <v>164</v>
      </c>
    </row>
    <row r="2838" s="14" customFormat="1">
      <c r="A2838" s="14"/>
      <c r="B2838" s="254"/>
      <c r="C2838" s="255"/>
      <c r="D2838" s="240" t="s">
        <v>174</v>
      </c>
      <c r="E2838" s="256" t="s">
        <v>21</v>
      </c>
      <c r="F2838" s="257" t="s">
        <v>439</v>
      </c>
      <c r="G2838" s="255"/>
      <c r="H2838" s="258">
        <v>35.880000000000003</v>
      </c>
      <c r="I2838" s="259"/>
      <c r="J2838" s="255"/>
      <c r="K2838" s="255"/>
      <c r="L2838" s="260"/>
      <c r="M2838" s="261"/>
      <c r="N2838" s="262"/>
      <c r="O2838" s="262"/>
      <c r="P2838" s="262"/>
      <c r="Q2838" s="262"/>
      <c r="R2838" s="262"/>
      <c r="S2838" s="262"/>
      <c r="T2838" s="263"/>
      <c r="U2838" s="14"/>
      <c r="V2838" s="14"/>
      <c r="W2838" s="14"/>
      <c r="X2838" s="14"/>
      <c r="Y2838" s="14"/>
      <c r="Z2838" s="14"/>
      <c r="AA2838" s="14"/>
      <c r="AB2838" s="14"/>
      <c r="AC2838" s="14"/>
      <c r="AD2838" s="14"/>
      <c r="AE2838" s="14"/>
      <c r="AT2838" s="264" t="s">
        <v>174</v>
      </c>
      <c r="AU2838" s="264" t="s">
        <v>82</v>
      </c>
      <c r="AV2838" s="14" t="s">
        <v>82</v>
      </c>
      <c r="AW2838" s="14" t="s">
        <v>34</v>
      </c>
      <c r="AX2838" s="14" t="s">
        <v>73</v>
      </c>
      <c r="AY2838" s="264" t="s">
        <v>164</v>
      </c>
    </row>
    <row r="2839" s="14" customFormat="1">
      <c r="A2839" s="14"/>
      <c r="B2839" s="254"/>
      <c r="C2839" s="255"/>
      <c r="D2839" s="240" t="s">
        <v>174</v>
      </c>
      <c r="E2839" s="256" t="s">
        <v>21</v>
      </c>
      <c r="F2839" s="257" t="s">
        <v>440</v>
      </c>
      <c r="G2839" s="255"/>
      <c r="H2839" s="258">
        <v>34.960000000000001</v>
      </c>
      <c r="I2839" s="259"/>
      <c r="J2839" s="255"/>
      <c r="K2839" s="255"/>
      <c r="L2839" s="260"/>
      <c r="M2839" s="261"/>
      <c r="N2839" s="262"/>
      <c r="O2839" s="262"/>
      <c r="P2839" s="262"/>
      <c r="Q2839" s="262"/>
      <c r="R2839" s="262"/>
      <c r="S2839" s="262"/>
      <c r="T2839" s="263"/>
      <c r="U2839" s="14"/>
      <c r="V2839" s="14"/>
      <c r="W2839" s="14"/>
      <c r="X2839" s="14"/>
      <c r="Y2839" s="14"/>
      <c r="Z2839" s="14"/>
      <c r="AA2839" s="14"/>
      <c r="AB2839" s="14"/>
      <c r="AC2839" s="14"/>
      <c r="AD2839" s="14"/>
      <c r="AE2839" s="14"/>
      <c r="AT2839" s="264" t="s">
        <v>174</v>
      </c>
      <c r="AU2839" s="264" t="s">
        <v>82</v>
      </c>
      <c r="AV2839" s="14" t="s">
        <v>82</v>
      </c>
      <c r="AW2839" s="14" t="s">
        <v>34</v>
      </c>
      <c r="AX2839" s="14" t="s">
        <v>73</v>
      </c>
      <c r="AY2839" s="264" t="s">
        <v>164</v>
      </c>
    </row>
    <row r="2840" s="14" customFormat="1">
      <c r="A2840" s="14"/>
      <c r="B2840" s="254"/>
      <c r="C2840" s="255"/>
      <c r="D2840" s="240" t="s">
        <v>174</v>
      </c>
      <c r="E2840" s="256" t="s">
        <v>21</v>
      </c>
      <c r="F2840" s="257" t="s">
        <v>441</v>
      </c>
      <c r="G2840" s="255"/>
      <c r="H2840" s="258">
        <v>34.5</v>
      </c>
      <c r="I2840" s="259"/>
      <c r="J2840" s="255"/>
      <c r="K2840" s="255"/>
      <c r="L2840" s="260"/>
      <c r="M2840" s="261"/>
      <c r="N2840" s="262"/>
      <c r="O2840" s="262"/>
      <c r="P2840" s="262"/>
      <c r="Q2840" s="262"/>
      <c r="R2840" s="262"/>
      <c r="S2840" s="262"/>
      <c r="T2840" s="263"/>
      <c r="U2840" s="14"/>
      <c r="V2840" s="14"/>
      <c r="W2840" s="14"/>
      <c r="X2840" s="14"/>
      <c r="Y2840" s="14"/>
      <c r="Z2840" s="14"/>
      <c r="AA2840" s="14"/>
      <c r="AB2840" s="14"/>
      <c r="AC2840" s="14"/>
      <c r="AD2840" s="14"/>
      <c r="AE2840" s="14"/>
      <c r="AT2840" s="264" t="s">
        <v>174</v>
      </c>
      <c r="AU2840" s="264" t="s">
        <v>82</v>
      </c>
      <c r="AV2840" s="14" t="s">
        <v>82</v>
      </c>
      <c r="AW2840" s="14" t="s">
        <v>34</v>
      </c>
      <c r="AX2840" s="14" t="s">
        <v>73</v>
      </c>
      <c r="AY2840" s="264" t="s">
        <v>164</v>
      </c>
    </row>
    <row r="2841" s="14" customFormat="1">
      <c r="A2841" s="14"/>
      <c r="B2841" s="254"/>
      <c r="C2841" s="255"/>
      <c r="D2841" s="240" t="s">
        <v>174</v>
      </c>
      <c r="E2841" s="256" t="s">
        <v>21</v>
      </c>
      <c r="F2841" s="257" t="s">
        <v>442</v>
      </c>
      <c r="G2841" s="255"/>
      <c r="H2841" s="258">
        <v>31.739999999999998</v>
      </c>
      <c r="I2841" s="259"/>
      <c r="J2841" s="255"/>
      <c r="K2841" s="255"/>
      <c r="L2841" s="260"/>
      <c r="M2841" s="261"/>
      <c r="N2841" s="262"/>
      <c r="O2841" s="262"/>
      <c r="P2841" s="262"/>
      <c r="Q2841" s="262"/>
      <c r="R2841" s="262"/>
      <c r="S2841" s="262"/>
      <c r="T2841" s="263"/>
      <c r="U2841" s="14"/>
      <c r="V2841" s="14"/>
      <c r="W2841" s="14"/>
      <c r="X2841" s="14"/>
      <c r="Y2841" s="14"/>
      <c r="Z2841" s="14"/>
      <c r="AA2841" s="14"/>
      <c r="AB2841" s="14"/>
      <c r="AC2841" s="14"/>
      <c r="AD2841" s="14"/>
      <c r="AE2841" s="14"/>
      <c r="AT2841" s="264" t="s">
        <v>174</v>
      </c>
      <c r="AU2841" s="264" t="s">
        <v>82</v>
      </c>
      <c r="AV2841" s="14" t="s">
        <v>82</v>
      </c>
      <c r="AW2841" s="14" t="s">
        <v>34</v>
      </c>
      <c r="AX2841" s="14" t="s">
        <v>73</v>
      </c>
      <c r="AY2841" s="264" t="s">
        <v>164</v>
      </c>
    </row>
    <row r="2842" s="14" customFormat="1">
      <c r="A2842" s="14"/>
      <c r="B2842" s="254"/>
      <c r="C2842" s="255"/>
      <c r="D2842" s="240" t="s">
        <v>174</v>
      </c>
      <c r="E2842" s="256" t="s">
        <v>21</v>
      </c>
      <c r="F2842" s="257" t="s">
        <v>443</v>
      </c>
      <c r="G2842" s="255"/>
      <c r="H2842" s="258">
        <v>6.6699999999999999</v>
      </c>
      <c r="I2842" s="259"/>
      <c r="J2842" s="255"/>
      <c r="K2842" s="255"/>
      <c r="L2842" s="260"/>
      <c r="M2842" s="261"/>
      <c r="N2842" s="262"/>
      <c r="O2842" s="262"/>
      <c r="P2842" s="262"/>
      <c r="Q2842" s="262"/>
      <c r="R2842" s="262"/>
      <c r="S2842" s="262"/>
      <c r="T2842" s="263"/>
      <c r="U2842" s="14"/>
      <c r="V2842" s="14"/>
      <c r="W2842" s="14"/>
      <c r="X2842" s="14"/>
      <c r="Y2842" s="14"/>
      <c r="Z2842" s="14"/>
      <c r="AA2842" s="14"/>
      <c r="AB2842" s="14"/>
      <c r="AC2842" s="14"/>
      <c r="AD2842" s="14"/>
      <c r="AE2842" s="14"/>
      <c r="AT2842" s="264" t="s">
        <v>174</v>
      </c>
      <c r="AU2842" s="264" t="s">
        <v>82</v>
      </c>
      <c r="AV2842" s="14" t="s">
        <v>82</v>
      </c>
      <c r="AW2842" s="14" t="s">
        <v>34</v>
      </c>
      <c r="AX2842" s="14" t="s">
        <v>73</v>
      </c>
      <c r="AY2842" s="264" t="s">
        <v>164</v>
      </c>
    </row>
    <row r="2843" s="14" customFormat="1">
      <c r="A2843" s="14"/>
      <c r="B2843" s="254"/>
      <c r="C2843" s="255"/>
      <c r="D2843" s="240" t="s">
        <v>174</v>
      </c>
      <c r="E2843" s="256" t="s">
        <v>21</v>
      </c>
      <c r="F2843" s="257" t="s">
        <v>444</v>
      </c>
      <c r="G2843" s="255"/>
      <c r="H2843" s="258">
        <v>6.9000000000000004</v>
      </c>
      <c r="I2843" s="259"/>
      <c r="J2843" s="255"/>
      <c r="K2843" s="255"/>
      <c r="L2843" s="260"/>
      <c r="M2843" s="261"/>
      <c r="N2843" s="262"/>
      <c r="O2843" s="262"/>
      <c r="P2843" s="262"/>
      <c r="Q2843" s="262"/>
      <c r="R2843" s="262"/>
      <c r="S2843" s="262"/>
      <c r="T2843" s="263"/>
      <c r="U2843" s="14"/>
      <c r="V2843" s="14"/>
      <c r="W2843" s="14"/>
      <c r="X2843" s="14"/>
      <c r="Y2843" s="14"/>
      <c r="Z2843" s="14"/>
      <c r="AA2843" s="14"/>
      <c r="AB2843" s="14"/>
      <c r="AC2843" s="14"/>
      <c r="AD2843" s="14"/>
      <c r="AE2843" s="14"/>
      <c r="AT2843" s="264" t="s">
        <v>174</v>
      </c>
      <c r="AU2843" s="264" t="s">
        <v>82</v>
      </c>
      <c r="AV2843" s="14" t="s">
        <v>82</v>
      </c>
      <c r="AW2843" s="14" t="s">
        <v>34</v>
      </c>
      <c r="AX2843" s="14" t="s">
        <v>73</v>
      </c>
      <c r="AY2843" s="264" t="s">
        <v>164</v>
      </c>
    </row>
    <row r="2844" s="13" customFormat="1">
      <c r="A2844" s="13"/>
      <c r="B2844" s="244"/>
      <c r="C2844" s="245"/>
      <c r="D2844" s="240" t="s">
        <v>174</v>
      </c>
      <c r="E2844" s="246" t="s">
        <v>21</v>
      </c>
      <c r="F2844" s="247" t="s">
        <v>2797</v>
      </c>
      <c r="G2844" s="245"/>
      <c r="H2844" s="246" t="s">
        <v>21</v>
      </c>
      <c r="I2844" s="248"/>
      <c r="J2844" s="245"/>
      <c r="K2844" s="245"/>
      <c r="L2844" s="249"/>
      <c r="M2844" s="250"/>
      <c r="N2844" s="251"/>
      <c r="O2844" s="251"/>
      <c r="P2844" s="251"/>
      <c r="Q2844" s="251"/>
      <c r="R2844" s="251"/>
      <c r="S2844" s="251"/>
      <c r="T2844" s="252"/>
      <c r="U2844" s="13"/>
      <c r="V2844" s="13"/>
      <c r="W2844" s="13"/>
      <c r="X2844" s="13"/>
      <c r="Y2844" s="13"/>
      <c r="Z2844" s="13"/>
      <c r="AA2844" s="13"/>
      <c r="AB2844" s="13"/>
      <c r="AC2844" s="13"/>
      <c r="AD2844" s="13"/>
      <c r="AE2844" s="13"/>
      <c r="AT2844" s="253" t="s">
        <v>174</v>
      </c>
      <c r="AU2844" s="253" t="s">
        <v>82</v>
      </c>
      <c r="AV2844" s="13" t="s">
        <v>80</v>
      </c>
      <c r="AW2844" s="13" t="s">
        <v>34</v>
      </c>
      <c r="AX2844" s="13" t="s">
        <v>73</v>
      </c>
      <c r="AY2844" s="253" t="s">
        <v>164</v>
      </c>
    </row>
    <row r="2845" s="14" customFormat="1">
      <c r="A2845" s="14"/>
      <c r="B2845" s="254"/>
      <c r="C2845" s="255"/>
      <c r="D2845" s="240" t="s">
        <v>174</v>
      </c>
      <c r="E2845" s="256" t="s">
        <v>21</v>
      </c>
      <c r="F2845" s="257" t="s">
        <v>446</v>
      </c>
      <c r="G2845" s="255"/>
      <c r="H2845" s="258">
        <v>-7.5999999999999996</v>
      </c>
      <c r="I2845" s="259"/>
      <c r="J2845" s="255"/>
      <c r="K2845" s="255"/>
      <c r="L2845" s="260"/>
      <c r="M2845" s="261"/>
      <c r="N2845" s="262"/>
      <c r="O2845" s="262"/>
      <c r="P2845" s="262"/>
      <c r="Q2845" s="262"/>
      <c r="R2845" s="262"/>
      <c r="S2845" s="262"/>
      <c r="T2845" s="263"/>
      <c r="U2845" s="14"/>
      <c r="V2845" s="14"/>
      <c r="W2845" s="14"/>
      <c r="X2845" s="14"/>
      <c r="Y2845" s="14"/>
      <c r="Z2845" s="14"/>
      <c r="AA2845" s="14"/>
      <c r="AB2845" s="14"/>
      <c r="AC2845" s="14"/>
      <c r="AD2845" s="14"/>
      <c r="AE2845" s="14"/>
      <c r="AT2845" s="264" t="s">
        <v>174</v>
      </c>
      <c r="AU2845" s="264" t="s">
        <v>82</v>
      </c>
      <c r="AV2845" s="14" t="s">
        <v>82</v>
      </c>
      <c r="AW2845" s="14" t="s">
        <v>34</v>
      </c>
      <c r="AX2845" s="14" t="s">
        <v>73</v>
      </c>
      <c r="AY2845" s="264" t="s">
        <v>164</v>
      </c>
    </row>
    <row r="2846" s="14" customFormat="1">
      <c r="A2846" s="14"/>
      <c r="B2846" s="254"/>
      <c r="C2846" s="255"/>
      <c r="D2846" s="240" t="s">
        <v>174</v>
      </c>
      <c r="E2846" s="256" t="s">
        <v>21</v>
      </c>
      <c r="F2846" s="257" t="s">
        <v>447</v>
      </c>
      <c r="G2846" s="255"/>
      <c r="H2846" s="258">
        <v>-60.899999999999999</v>
      </c>
      <c r="I2846" s="259"/>
      <c r="J2846" s="255"/>
      <c r="K2846" s="255"/>
      <c r="L2846" s="260"/>
      <c r="M2846" s="261"/>
      <c r="N2846" s="262"/>
      <c r="O2846" s="262"/>
      <c r="P2846" s="262"/>
      <c r="Q2846" s="262"/>
      <c r="R2846" s="262"/>
      <c r="S2846" s="262"/>
      <c r="T2846" s="263"/>
      <c r="U2846" s="14"/>
      <c r="V2846" s="14"/>
      <c r="W2846" s="14"/>
      <c r="X2846" s="14"/>
      <c r="Y2846" s="14"/>
      <c r="Z2846" s="14"/>
      <c r="AA2846" s="14"/>
      <c r="AB2846" s="14"/>
      <c r="AC2846" s="14"/>
      <c r="AD2846" s="14"/>
      <c r="AE2846" s="14"/>
      <c r="AT2846" s="264" t="s">
        <v>174</v>
      </c>
      <c r="AU2846" s="264" t="s">
        <v>82</v>
      </c>
      <c r="AV2846" s="14" t="s">
        <v>82</v>
      </c>
      <c r="AW2846" s="14" t="s">
        <v>34</v>
      </c>
      <c r="AX2846" s="14" t="s">
        <v>73</v>
      </c>
      <c r="AY2846" s="264" t="s">
        <v>164</v>
      </c>
    </row>
    <row r="2847" s="15" customFormat="1">
      <c r="A2847" s="15"/>
      <c r="B2847" s="276"/>
      <c r="C2847" s="277"/>
      <c r="D2847" s="240" t="s">
        <v>174</v>
      </c>
      <c r="E2847" s="278" t="s">
        <v>21</v>
      </c>
      <c r="F2847" s="279" t="s">
        <v>225</v>
      </c>
      <c r="G2847" s="277"/>
      <c r="H2847" s="280">
        <v>534.22799999999995</v>
      </c>
      <c r="I2847" s="281"/>
      <c r="J2847" s="277"/>
      <c r="K2847" s="277"/>
      <c r="L2847" s="282"/>
      <c r="M2847" s="283"/>
      <c r="N2847" s="284"/>
      <c r="O2847" s="284"/>
      <c r="P2847" s="284"/>
      <c r="Q2847" s="284"/>
      <c r="R2847" s="284"/>
      <c r="S2847" s="284"/>
      <c r="T2847" s="285"/>
      <c r="U2847" s="15"/>
      <c r="V2847" s="15"/>
      <c r="W2847" s="15"/>
      <c r="X2847" s="15"/>
      <c r="Y2847" s="15"/>
      <c r="Z2847" s="15"/>
      <c r="AA2847" s="15"/>
      <c r="AB2847" s="15"/>
      <c r="AC2847" s="15"/>
      <c r="AD2847" s="15"/>
      <c r="AE2847" s="15"/>
      <c r="AT2847" s="286" t="s">
        <v>174</v>
      </c>
      <c r="AU2847" s="286" t="s">
        <v>82</v>
      </c>
      <c r="AV2847" s="15" t="s">
        <v>171</v>
      </c>
      <c r="AW2847" s="15" t="s">
        <v>34</v>
      </c>
      <c r="AX2847" s="15" t="s">
        <v>80</v>
      </c>
      <c r="AY2847" s="286" t="s">
        <v>164</v>
      </c>
    </row>
    <row r="2848" s="2" customFormat="1" ht="16.5" customHeight="1">
      <c r="A2848" s="39"/>
      <c r="B2848" s="40"/>
      <c r="C2848" s="227" t="s">
        <v>2798</v>
      </c>
      <c r="D2848" s="227" t="s">
        <v>166</v>
      </c>
      <c r="E2848" s="228" t="s">
        <v>2799</v>
      </c>
      <c r="F2848" s="229" t="s">
        <v>2800</v>
      </c>
      <c r="G2848" s="230" t="s">
        <v>204</v>
      </c>
      <c r="H2848" s="231">
        <v>534.22799999999995</v>
      </c>
      <c r="I2848" s="232"/>
      <c r="J2848" s="233">
        <f>ROUND(I2848*H2848,2)</f>
        <v>0</v>
      </c>
      <c r="K2848" s="229" t="s">
        <v>170</v>
      </c>
      <c r="L2848" s="45"/>
      <c r="M2848" s="234" t="s">
        <v>21</v>
      </c>
      <c r="N2848" s="235" t="s">
        <v>44</v>
      </c>
      <c r="O2848" s="85"/>
      <c r="P2848" s="236">
        <f>O2848*H2848</f>
        <v>0</v>
      </c>
      <c r="Q2848" s="236">
        <v>0.00021000000000000001</v>
      </c>
      <c r="R2848" s="236">
        <f>Q2848*H2848</f>
        <v>0.11218787999999999</v>
      </c>
      <c r="S2848" s="236">
        <v>0</v>
      </c>
      <c r="T2848" s="237">
        <f>S2848*H2848</f>
        <v>0</v>
      </c>
      <c r="U2848" s="39"/>
      <c r="V2848" s="39"/>
      <c r="W2848" s="39"/>
      <c r="X2848" s="39"/>
      <c r="Y2848" s="39"/>
      <c r="Z2848" s="39"/>
      <c r="AA2848" s="39"/>
      <c r="AB2848" s="39"/>
      <c r="AC2848" s="39"/>
      <c r="AD2848" s="39"/>
      <c r="AE2848" s="39"/>
      <c r="AR2848" s="238" t="s">
        <v>277</v>
      </c>
      <c r="AT2848" s="238" t="s">
        <v>166</v>
      </c>
      <c r="AU2848" s="238" t="s">
        <v>82</v>
      </c>
      <c r="AY2848" s="18" t="s">
        <v>164</v>
      </c>
      <c r="BE2848" s="239">
        <f>IF(N2848="základní",J2848,0)</f>
        <v>0</v>
      </c>
      <c r="BF2848" s="239">
        <f>IF(N2848="snížená",J2848,0)</f>
        <v>0</v>
      </c>
      <c r="BG2848" s="239">
        <f>IF(N2848="zákl. přenesená",J2848,0)</f>
        <v>0</v>
      </c>
      <c r="BH2848" s="239">
        <f>IF(N2848="sníž. přenesená",J2848,0)</f>
        <v>0</v>
      </c>
      <c r="BI2848" s="239">
        <f>IF(N2848="nulová",J2848,0)</f>
        <v>0</v>
      </c>
      <c r="BJ2848" s="18" t="s">
        <v>80</v>
      </c>
      <c r="BK2848" s="239">
        <f>ROUND(I2848*H2848,2)</f>
        <v>0</v>
      </c>
      <c r="BL2848" s="18" t="s">
        <v>277</v>
      </c>
      <c r="BM2848" s="238" t="s">
        <v>2801</v>
      </c>
    </row>
    <row r="2849" s="2" customFormat="1">
      <c r="A2849" s="39"/>
      <c r="B2849" s="40"/>
      <c r="C2849" s="41"/>
      <c r="D2849" s="240" t="s">
        <v>173</v>
      </c>
      <c r="E2849" s="41"/>
      <c r="F2849" s="241" t="s">
        <v>2800</v>
      </c>
      <c r="G2849" s="41"/>
      <c r="H2849" s="41"/>
      <c r="I2849" s="147"/>
      <c r="J2849" s="41"/>
      <c r="K2849" s="41"/>
      <c r="L2849" s="45"/>
      <c r="M2849" s="242"/>
      <c r="N2849" s="243"/>
      <c r="O2849" s="85"/>
      <c r="P2849" s="85"/>
      <c r="Q2849" s="85"/>
      <c r="R2849" s="85"/>
      <c r="S2849" s="85"/>
      <c r="T2849" s="86"/>
      <c r="U2849" s="39"/>
      <c r="V2849" s="39"/>
      <c r="W2849" s="39"/>
      <c r="X2849" s="39"/>
      <c r="Y2849" s="39"/>
      <c r="Z2849" s="39"/>
      <c r="AA2849" s="39"/>
      <c r="AB2849" s="39"/>
      <c r="AC2849" s="39"/>
      <c r="AD2849" s="39"/>
      <c r="AE2849" s="39"/>
      <c r="AT2849" s="18" t="s">
        <v>173</v>
      </c>
      <c r="AU2849" s="18" t="s">
        <v>82</v>
      </c>
    </row>
    <row r="2850" s="2" customFormat="1" ht="16.5" customHeight="1">
      <c r="A2850" s="39"/>
      <c r="B2850" s="40"/>
      <c r="C2850" s="227" t="s">
        <v>2802</v>
      </c>
      <c r="D2850" s="227" t="s">
        <v>166</v>
      </c>
      <c r="E2850" s="228" t="s">
        <v>2803</v>
      </c>
      <c r="F2850" s="229" t="s">
        <v>2804</v>
      </c>
      <c r="G2850" s="230" t="s">
        <v>204</v>
      </c>
      <c r="H2850" s="231">
        <v>373.86900000000003</v>
      </c>
      <c r="I2850" s="232"/>
      <c r="J2850" s="233">
        <f>ROUND(I2850*H2850,2)</f>
        <v>0</v>
      </c>
      <c r="K2850" s="229" t="s">
        <v>170</v>
      </c>
      <c r="L2850" s="45"/>
      <c r="M2850" s="234" t="s">
        <v>21</v>
      </c>
      <c r="N2850" s="235" t="s">
        <v>44</v>
      </c>
      <c r="O2850" s="85"/>
      <c r="P2850" s="236">
        <f>O2850*H2850</f>
        <v>0</v>
      </c>
      <c r="Q2850" s="236">
        <v>0.001</v>
      </c>
      <c r="R2850" s="236">
        <f>Q2850*H2850</f>
        <v>0.37386900000000006</v>
      </c>
      <c r="S2850" s="236">
        <v>0.00031</v>
      </c>
      <c r="T2850" s="237">
        <f>S2850*H2850</f>
        <v>0.11589939000000001</v>
      </c>
      <c r="U2850" s="39"/>
      <c r="V2850" s="39"/>
      <c r="W2850" s="39"/>
      <c r="X2850" s="39"/>
      <c r="Y2850" s="39"/>
      <c r="Z2850" s="39"/>
      <c r="AA2850" s="39"/>
      <c r="AB2850" s="39"/>
      <c r="AC2850" s="39"/>
      <c r="AD2850" s="39"/>
      <c r="AE2850" s="39"/>
      <c r="AR2850" s="238" t="s">
        <v>277</v>
      </c>
      <c r="AT2850" s="238" t="s">
        <v>166</v>
      </c>
      <c r="AU2850" s="238" t="s">
        <v>82</v>
      </c>
      <c r="AY2850" s="18" t="s">
        <v>164</v>
      </c>
      <c r="BE2850" s="239">
        <f>IF(N2850="základní",J2850,0)</f>
        <v>0</v>
      </c>
      <c r="BF2850" s="239">
        <f>IF(N2850="snížená",J2850,0)</f>
        <v>0</v>
      </c>
      <c r="BG2850" s="239">
        <f>IF(N2850="zákl. přenesená",J2850,0)</f>
        <v>0</v>
      </c>
      <c r="BH2850" s="239">
        <f>IF(N2850="sníž. přenesená",J2850,0)</f>
        <v>0</v>
      </c>
      <c r="BI2850" s="239">
        <f>IF(N2850="nulová",J2850,0)</f>
        <v>0</v>
      </c>
      <c r="BJ2850" s="18" t="s">
        <v>80</v>
      </c>
      <c r="BK2850" s="239">
        <f>ROUND(I2850*H2850,2)</f>
        <v>0</v>
      </c>
      <c r="BL2850" s="18" t="s">
        <v>277</v>
      </c>
      <c r="BM2850" s="238" t="s">
        <v>2805</v>
      </c>
    </row>
    <row r="2851" s="2" customFormat="1">
      <c r="A2851" s="39"/>
      <c r="B2851" s="40"/>
      <c r="C2851" s="41"/>
      <c r="D2851" s="240" t="s">
        <v>173</v>
      </c>
      <c r="E2851" s="41"/>
      <c r="F2851" s="241" t="s">
        <v>2804</v>
      </c>
      <c r="G2851" s="41"/>
      <c r="H2851" s="41"/>
      <c r="I2851" s="147"/>
      <c r="J2851" s="41"/>
      <c r="K2851" s="41"/>
      <c r="L2851" s="45"/>
      <c r="M2851" s="242"/>
      <c r="N2851" s="243"/>
      <c r="O2851" s="85"/>
      <c r="P2851" s="85"/>
      <c r="Q2851" s="85"/>
      <c r="R2851" s="85"/>
      <c r="S2851" s="85"/>
      <c r="T2851" s="86"/>
      <c r="U2851" s="39"/>
      <c r="V2851" s="39"/>
      <c r="W2851" s="39"/>
      <c r="X2851" s="39"/>
      <c r="Y2851" s="39"/>
      <c r="Z2851" s="39"/>
      <c r="AA2851" s="39"/>
      <c r="AB2851" s="39"/>
      <c r="AC2851" s="39"/>
      <c r="AD2851" s="39"/>
      <c r="AE2851" s="39"/>
      <c r="AT2851" s="18" t="s">
        <v>173</v>
      </c>
      <c r="AU2851" s="18" t="s">
        <v>82</v>
      </c>
    </row>
    <row r="2852" s="13" customFormat="1">
      <c r="A2852" s="13"/>
      <c r="B2852" s="244"/>
      <c r="C2852" s="245"/>
      <c r="D2852" s="240" t="s">
        <v>174</v>
      </c>
      <c r="E2852" s="246" t="s">
        <v>21</v>
      </c>
      <c r="F2852" s="247" t="s">
        <v>2806</v>
      </c>
      <c r="G2852" s="245"/>
      <c r="H2852" s="246" t="s">
        <v>21</v>
      </c>
      <c r="I2852" s="248"/>
      <c r="J2852" s="245"/>
      <c r="K2852" s="245"/>
      <c r="L2852" s="249"/>
      <c r="M2852" s="250"/>
      <c r="N2852" s="251"/>
      <c r="O2852" s="251"/>
      <c r="P2852" s="251"/>
      <c r="Q2852" s="251"/>
      <c r="R2852" s="251"/>
      <c r="S2852" s="251"/>
      <c r="T2852" s="252"/>
      <c r="U2852" s="13"/>
      <c r="V2852" s="13"/>
      <c r="W2852" s="13"/>
      <c r="X2852" s="13"/>
      <c r="Y2852" s="13"/>
      <c r="Z2852" s="13"/>
      <c r="AA2852" s="13"/>
      <c r="AB2852" s="13"/>
      <c r="AC2852" s="13"/>
      <c r="AD2852" s="13"/>
      <c r="AE2852" s="13"/>
      <c r="AT2852" s="253" t="s">
        <v>174</v>
      </c>
      <c r="AU2852" s="253" t="s">
        <v>82</v>
      </c>
      <c r="AV2852" s="13" t="s">
        <v>80</v>
      </c>
      <c r="AW2852" s="13" t="s">
        <v>34</v>
      </c>
      <c r="AX2852" s="13" t="s">
        <v>73</v>
      </c>
      <c r="AY2852" s="253" t="s">
        <v>164</v>
      </c>
    </row>
    <row r="2853" s="14" customFormat="1">
      <c r="A2853" s="14"/>
      <c r="B2853" s="254"/>
      <c r="C2853" s="255"/>
      <c r="D2853" s="240" t="s">
        <v>174</v>
      </c>
      <c r="E2853" s="256" t="s">
        <v>21</v>
      </c>
      <c r="F2853" s="257" t="s">
        <v>2807</v>
      </c>
      <c r="G2853" s="255"/>
      <c r="H2853" s="258">
        <v>34.695</v>
      </c>
      <c r="I2853" s="259"/>
      <c r="J2853" s="255"/>
      <c r="K2853" s="255"/>
      <c r="L2853" s="260"/>
      <c r="M2853" s="261"/>
      <c r="N2853" s="262"/>
      <c r="O2853" s="262"/>
      <c r="P2853" s="262"/>
      <c r="Q2853" s="262"/>
      <c r="R2853" s="262"/>
      <c r="S2853" s="262"/>
      <c r="T2853" s="263"/>
      <c r="U2853" s="14"/>
      <c r="V2853" s="14"/>
      <c r="W2853" s="14"/>
      <c r="X2853" s="14"/>
      <c r="Y2853" s="14"/>
      <c r="Z2853" s="14"/>
      <c r="AA2853" s="14"/>
      <c r="AB2853" s="14"/>
      <c r="AC2853" s="14"/>
      <c r="AD2853" s="14"/>
      <c r="AE2853" s="14"/>
      <c r="AT2853" s="264" t="s">
        <v>174</v>
      </c>
      <c r="AU2853" s="264" t="s">
        <v>82</v>
      </c>
      <c r="AV2853" s="14" t="s">
        <v>82</v>
      </c>
      <c r="AW2853" s="14" t="s">
        <v>34</v>
      </c>
      <c r="AX2853" s="14" t="s">
        <v>73</v>
      </c>
      <c r="AY2853" s="264" t="s">
        <v>164</v>
      </c>
    </row>
    <row r="2854" s="13" customFormat="1">
      <c r="A2854" s="13"/>
      <c r="B2854" s="244"/>
      <c r="C2854" s="245"/>
      <c r="D2854" s="240" t="s">
        <v>174</v>
      </c>
      <c r="E2854" s="246" t="s">
        <v>21</v>
      </c>
      <c r="F2854" s="247" t="s">
        <v>537</v>
      </c>
      <c r="G2854" s="245"/>
      <c r="H2854" s="246" t="s">
        <v>21</v>
      </c>
      <c r="I2854" s="248"/>
      <c r="J2854" s="245"/>
      <c r="K2854" s="245"/>
      <c r="L2854" s="249"/>
      <c r="M2854" s="250"/>
      <c r="N2854" s="251"/>
      <c r="O2854" s="251"/>
      <c r="P2854" s="251"/>
      <c r="Q2854" s="251"/>
      <c r="R2854" s="251"/>
      <c r="S2854" s="251"/>
      <c r="T2854" s="252"/>
      <c r="U2854" s="13"/>
      <c r="V2854" s="13"/>
      <c r="W2854" s="13"/>
      <c r="X2854" s="13"/>
      <c r="Y2854" s="13"/>
      <c r="Z2854" s="13"/>
      <c r="AA2854" s="13"/>
      <c r="AB2854" s="13"/>
      <c r="AC2854" s="13"/>
      <c r="AD2854" s="13"/>
      <c r="AE2854" s="13"/>
      <c r="AT2854" s="253" t="s">
        <v>174</v>
      </c>
      <c r="AU2854" s="253" t="s">
        <v>82</v>
      </c>
      <c r="AV2854" s="13" t="s">
        <v>80</v>
      </c>
      <c r="AW2854" s="13" t="s">
        <v>34</v>
      </c>
      <c r="AX2854" s="13" t="s">
        <v>73</v>
      </c>
      <c r="AY2854" s="253" t="s">
        <v>164</v>
      </c>
    </row>
    <row r="2855" s="14" customFormat="1">
      <c r="A2855" s="14"/>
      <c r="B2855" s="254"/>
      <c r="C2855" s="255"/>
      <c r="D2855" s="240" t="s">
        <v>174</v>
      </c>
      <c r="E2855" s="256" t="s">
        <v>21</v>
      </c>
      <c r="F2855" s="257" t="s">
        <v>2808</v>
      </c>
      <c r="G2855" s="255"/>
      <c r="H2855" s="258">
        <v>23.184000000000001</v>
      </c>
      <c r="I2855" s="259"/>
      <c r="J2855" s="255"/>
      <c r="K2855" s="255"/>
      <c r="L2855" s="260"/>
      <c r="M2855" s="261"/>
      <c r="N2855" s="262"/>
      <c r="O2855" s="262"/>
      <c r="P2855" s="262"/>
      <c r="Q2855" s="262"/>
      <c r="R2855" s="262"/>
      <c r="S2855" s="262"/>
      <c r="T2855" s="263"/>
      <c r="U2855" s="14"/>
      <c r="V2855" s="14"/>
      <c r="W2855" s="14"/>
      <c r="X2855" s="14"/>
      <c r="Y2855" s="14"/>
      <c r="Z2855" s="14"/>
      <c r="AA2855" s="14"/>
      <c r="AB2855" s="14"/>
      <c r="AC2855" s="14"/>
      <c r="AD2855" s="14"/>
      <c r="AE2855" s="14"/>
      <c r="AT2855" s="264" t="s">
        <v>174</v>
      </c>
      <c r="AU2855" s="264" t="s">
        <v>82</v>
      </c>
      <c r="AV2855" s="14" t="s">
        <v>82</v>
      </c>
      <c r="AW2855" s="14" t="s">
        <v>34</v>
      </c>
      <c r="AX2855" s="14" t="s">
        <v>73</v>
      </c>
      <c r="AY2855" s="264" t="s">
        <v>164</v>
      </c>
    </row>
    <row r="2856" s="14" customFormat="1">
      <c r="A2856" s="14"/>
      <c r="B2856" s="254"/>
      <c r="C2856" s="255"/>
      <c r="D2856" s="240" t="s">
        <v>174</v>
      </c>
      <c r="E2856" s="256" t="s">
        <v>21</v>
      </c>
      <c r="F2856" s="257" t="s">
        <v>2809</v>
      </c>
      <c r="G2856" s="255"/>
      <c r="H2856" s="258">
        <v>63.590000000000003</v>
      </c>
      <c r="I2856" s="259"/>
      <c r="J2856" s="255"/>
      <c r="K2856" s="255"/>
      <c r="L2856" s="260"/>
      <c r="M2856" s="261"/>
      <c r="N2856" s="262"/>
      <c r="O2856" s="262"/>
      <c r="P2856" s="262"/>
      <c r="Q2856" s="262"/>
      <c r="R2856" s="262"/>
      <c r="S2856" s="262"/>
      <c r="T2856" s="263"/>
      <c r="U2856" s="14"/>
      <c r="V2856" s="14"/>
      <c r="W2856" s="14"/>
      <c r="X2856" s="14"/>
      <c r="Y2856" s="14"/>
      <c r="Z2856" s="14"/>
      <c r="AA2856" s="14"/>
      <c r="AB2856" s="14"/>
      <c r="AC2856" s="14"/>
      <c r="AD2856" s="14"/>
      <c r="AE2856" s="14"/>
      <c r="AT2856" s="264" t="s">
        <v>174</v>
      </c>
      <c r="AU2856" s="264" t="s">
        <v>82</v>
      </c>
      <c r="AV2856" s="14" t="s">
        <v>82</v>
      </c>
      <c r="AW2856" s="14" t="s">
        <v>34</v>
      </c>
      <c r="AX2856" s="14" t="s">
        <v>73</v>
      </c>
      <c r="AY2856" s="264" t="s">
        <v>164</v>
      </c>
    </row>
    <row r="2857" s="14" customFormat="1">
      <c r="A2857" s="14"/>
      <c r="B2857" s="254"/>
      <c r="C2857" s="255"/>
      <c r="D2857" s="240" t="s">
        <v>174</v>
      </c>
      <c r="E2857" s="256" t="s">
        <v>21</v>
      </c>
      <c r="F2857" s="257" t="s">
        <v>2810</v>
      </c>
      <c r="G2857" s="255"/>
      <c r="H2857" s="258">
        <v>11.52</v>
      </c>
      <c r="I2857" s="259"/>
      <c r="J2857" s="255"/>
      <c r="K2857" s="255"/>
      <c r="L2857" s="260"/>
      <c r="M2857" s="261"/>
      <c r="N2857" s="262"/>
      <c r="O2857" s="262"/>
      <c r="P2857" s="262"/>
      <c r="Q2857" s="262"/>
      <c r="R2857" s="262"/>
      <c r="S2857" s="262"/>
      <c r="T2857" s="263"/>
      <c r="U2857" s="14"/>
      <c r="V2857" s="14"/>
      <c r="W2857" s="14"/>
      <c r="X2857" s="14"/>
      <c r="Y2857" s="14"/>
      <c r="Z2857" s="14"/>
      <c r="AA2857" s="14"/>
      <c r="AB2857" s="14"/>
      <c r="AC2857" s="14"/>
      <c r="AD2857" s="14"/>
      <c r="AE2857" s="14"/>
      <c r="AT2857" s="264" t="s">
        <v>174</v>
      </c>
      <c r="AU2857" s="264" t="s">
        <v>82</v>
      </c>
      <c r="AV2857" s="14" t="s">
        <v>82</v>
      </c>
      <c r="AW2857" s="14" t="s">
        <v>34</v>
      </c>
      <c r="AX2857" s="14" t="s">
        <v>73</v>
      </c>
      <c r="AY2857" s="264" t="s">
        <v>164</v>
      </c>
    </row>
    <row r="2858" s="13" customFormat="1">
      <c r="A2858" s="13"/>
      <c r="B2858" s="244"/>
      <c r="C2858" s="245"/>
      <c r="D2858" s="240" t="s">
        <v>174</v>
      </c>
      <c r="E2858" s="246" t="s">
        <v>21</v>
      </c>
      <c r="F2858" s="247" t="s">
        <v>545</v>
      </c>
      <c r="G2858" s="245"/>
      <c r="H2858" s="246" t="s">
        <v>21</v>
      </c>
      <c r="I2858" s="248"/>
      <c r="J2858" s="245"/>
      <c r="K2858" s="245"/>
      <c r="L2858" s="249"/>
      <c r="M2858" s="250"/>
      <c r="N2858" s="251"/>
      <c r="O2858" s="251"/>
      <c r="P2858" s="251"/>
      <c r="Q2858" s="251"/>
      <c r="R2858" s="251"/>
      <c r="S2858" s="251"/>
      <c r="T2858" s="252"/>
      <c r="U2858" s="13"/>
      <c r="V2858" s="13"/>
      <c r="W2858" s="13"/>
      <c r="X2858" s="13"/>
      <c r="Y2858" s="13"/>
      <c r="Z2858" s="13"/>
      <c r="AA2858" s="13"/>
      <c r="AB2858" s="13"/>
      <c r="AC2858" s="13"/>
      <c r="AD2858" s="13"/>
      <c r="AE2858" s="13"/>
      <c r="AT2858" s="253" t="s">
        <v>174</v>
      </c>
      <c r="AU2858" s="253" t="s">
        <v>82</v>
      </c>
      <c r="AV2858" s="13" t="s">
        <v>80</v>
      </c>
      <c r="AW2858" s="13" t="s">
        <v>34</v>
      </c>
      <c r="AX2858" s="13" t="s">
        <v>73</v>
      </c>
      <c r="AY2858" s="253" t="s">
        <v>164</v>
      </c>
    </row>
    <row r="2859" s="14" customFormat="1">
      <c r="A2859" s="14"/>
      <c r="B2859" s="254"/>
      <c r="C2859" s="255"/>
      <c r="D2859" s="240" t="s">
        <v>174</v>
      </c>
      <c r="E2859" s="256" t="s">
        <v>21</v>
      </c>
      <c r="F2859" s="257" t="s">
        <v>2811</v>
      </c>
      <c r="G2859" s="255"/>
      <c r="H2859" s="258">
        <v>19.152000000000001</v>
      </c>
      <c r="I2859" s="259"/>
      <c r="J2859" s="255"/>
      <c r="K2859" s="255"/>
      <c r="L2859" s="260"/>
      <c r="M2859" s="261"/>
      <c r="N2859" s="262"/>
      <c r="O2859" s="262"/>
      <c r="P2859" s="262"/>
      <c r="Q2859" s="262"/>
      <c r="R2859" s="262"/>
      <c r="S2859" s="262"/>
      <c r="T2859" s="263"/>
      <c r="U2859" s="14"/>
      <c r="V2859" s="14"/>
      <c r="W2859" s="14"/>
      <c r="X2859" s="14"/>
      <c r="Y2859" s="14"/>
      <c r="Z2859" s="14"/>
      <c r="AA2859" s="14"/>
      <c r="AB2859" s="14"/>
      <c r="AC2859" s="14"/>
      <c r="AD2859" s="14"/>
      <c r="AE2859" s="14"/>
      <c r="AT2859" s="264" t="s">
        <v>174</v>
      </c>
      <c r="AU2859" s="264" t="s">
        <v>82</v>
      </c>
      <c r="AV2859" s="14" t="s">
        <v>82</v>
      </c>
      <c r="AW2859" s="14" t="s">
        <v>34</v>
      </c>
      <c r="AX2859" s="14" t="s">
        <v>73</v>
      </c>
      <c r="AY2859" s="264" t="s">
        <v>164</v>
      </c>
    </row>
    <row r="2860" s="14" customFormat="1">
      <c r="A2860" s="14"/>
      <c r="B2860" s="254"/>
      <c r="C2860" s="255"/>
      <c r="D2860" s="240" t="s">
        <v>174</v>
      </c>
      <c r="E2860" s="256" t="s">
        <v>21</v>
      </c>
      <c r="F2860" s="257" t="s">
        <v>2812</v>
      </c>
      <c r="G2860" s="255"/>
      <c r="H2860" s="258">
        <v>55.079999999999998</v>
      </c>
      <c r="I2860" s="259"/>
      <c r="J2860" s="255"/>
      <c r="K2860" s="255"/>
      <c r="L2860" s="260"/>
      <c r="M2860" s="261"/>
      <c r="N2860" s="262"/>
      <c r="O2860" s="262"/>
      <c r="P2860" s="262"/>
      <c r="Q2860" s="262"/>
      <c r="R2860" s="262"/>
      <c r="S2860" s="262"/>
      <c r="T2860" s="263"/>
      <c r="U2860" s="14"/>
      <c r="V2860" s="14"/>
      <c r="W2860" s="14"/>
      <c r="X2860" s="14"/>
      <c r="Y2860" s="14"/>
      <c r="Z2860" s="14"/>
      <c r="AA2860" s="14"/>
      <c r="AB2860" s="14"/>
      <c r="AC2860" s="14"/>
      <c r="AD2860" s="14"/>
      <c r="AE2860" s="14"/>
      <c r="AT2860" s="264" t="s">
        <v>174</v>
      </c>
      <c r="AU2860" s="264" t="s">
        <v>82</v>
      </c>
      <c r="AV2860" s="14" t="s">
        <v>82</v>
      </c>
      <c r="AW2860" s="14" t="s">
        <v>34</v>
      </c>
      <c r="AX2860" s="14" t="s">
        <v>73</v>
      </c>
      <c r="AY2860" s="264" t="s">
        <v>164</v>
      </c>
    </row>
    <row r="2861" s="13" customFormat="1">
      <c r="A2861" s="13"/>
      <c r="B2861" s="244"/>
      <c r="C2861" s="245"/>
      <c r="D2861" s="240" t="s">
        <v>174</v>
      </c>
      <c r="E2861" s="246" t="s">
        <v>21</v>
      </c>
      <c r="F2861" s="247" t="s">
        <v>553</v>
      </c>
      <c r="G2861" s="245"/>
      <c r="H2861" s="246" t="s">
        <v>21</v>
      </c>
      <c r="I2861" s="248"/>
      <c r="J2861" s="245"/>
      <c r="K2861" s="245"/>
      <c r="L2861" s="249"/>
      <c r="M2861" s="250"/>
      <c r="N2861" s="251"/>
      <c r="O2861" s="251"/>
      <c r="P2861" s="251"/>
      <c r="Q2861" s="251"/>
      <c r="R2861" s="251"/>
      <c r="S2861" s="251"/>
      <c r="T2861" s="252"/>
      <c r="U2861" s="13"/>
      <c r="V2861" s="13"/>
      <c r="W2861" s="13"/>
      <c r="X2861" s="13"/>
      <c r="Y2861" s="13"/>
      <c r="Z2861" s="13"/>
      <c r="AA2861" s="13"/>
      <c r="AB2861" s="13"/>
      <c r="AC2861" s="13"/>
      <c r="AD2861" s="13"/>
      <c r="AE2861" s="13"/>
      <c r="AT2861" s="253" t="s">
        <v>174</v>
      </c>
      <c r="AU2861" s="253" t="s">
        <v>82</v>
      </c>
      <c r="AV2861" s="13" t="s">
        <v>80</v>
      </c>
      <c r="AW2861" s="13" t="s">
        <v>34</v>
      </c>
      <c r="AX2861" s="13" t="s">
        <v>73</v>
      </c>
      <c r="AY2861" s="253" t="s">
        <v>164</v>
      </c>
    </row>
    <row r="2862" s="14" customFormat="1">
      <c r="A2862" s="14"/>
      <c r="B2862" s="254"/>
      <c r="C2862" s="255"/>
      <c r="D2862" s="240" t="s">
        <v>174</v>
      </c>
      <c r="E2862" s="256" t="s">
        <v>21</v>
      </c>
      <c r="F2862" s="257" t="s">
        <v>2813</v>
      </c>
      <c r="G2862" s="255"/>
      <c r="H2862" s="258">
        <v>10.179</v>
      </c>
      <c r="I2862" s="259"/>
      <c r="J2862" s="255"/>
      <c r="K2862" s="255"/>
      <c r="L2862" s="260"/>
      <c r="M2862" s="261"/>
      <c r="N2862" s="262"/>
      <c r="O2862" s="262"/>
      <c r="P2862" s="262"/>
      <c r="Q2862" s="262"/>
      <c r="R2862" s="262"/>
      <c r="S2862" s="262"/>
      <c r="T2862" s="263"/>
      <c r="U2862" s="14"/>
      <c r="V2862" s="14"/>
      <c r="W2862" s="14"/>
      <c r="X2862" s="14"/>
      <c r="Y2862" s="14"/>
      <c r="Z2862" s="14"/>
      <c r="AA2862" s="14"/>
      <c r="AB2862" s="14"/>
      <c r="AC2862" s="14"/>
      <c r="AD2862" s="14"/>
      <c r="AE2862" s="14"/>
      <c r="AT2862" s="264" t="s">
        <v>174</v>
      </c>
      <c r="AU2862" s="264" t="s">
        <v>82</v>
      </c>
      <c r="AV2862" s="14" t="s">
        <v>82</v>
      </c>
      <c r="AW2862" s="14" t="s">
        <v>34</v>
      </c>
      <c r="AX2862" s="14" t="s">
        <v>73</v>
      </c>
      <c r="AY2862" s="264" t="s">
        <v>164</v>
      </c>
    </row>
    <row r="2863" s="14" customFormat="1">
      <c r="A2863" s="14"/>
      <c r="B2863" s="254"/>
      <c r="C2863" s="255"/>
      <c r="D2863" s="240" t="s">
        <v>174</v>
      </c>
      <c r="E2863" s="256" t="s">
        <v>21</v>
      </c>
      <c r="F2863" s="257" t="s">
        <v>2814</v>
      </c>
      <c r="G2863" s="255"/>
      <c r="H2863" s="258">
        <v>47.762999999999998</v>
      </c>
      <c r="I2863" s="259"/>
      <c r="J2863" s="255"/>
      <c r="K2863" s="255"/>
      <c r="L2863" s="260"/>
      <c r="M2863" s="261"/>
      <c r="N2863" s="262"/>
      <c r="O2863" s="262"/>
      <c r="P2863" s="262"/>
      <c r="Q2863" s="262"/>
      <c r="R2863" s="262"/>
      <c r="S2863" s="262"/>
      <c r="T2863" s="263"/>
      <c r="U2863" s="14"/>
      <c r="V2863" s="14"/>
      <c r="W2863" s="14"/>
      <c r="X2863" s="14"/>
      <c r="Y2863" s="14"/>
      <c r="Z2863" s="14"/>
      <c r="AA2863" s="14"/>
      <c r="AB2863" s="14"/>
      <c r="AC2863" s="14"/>
      <c r="AD2863" s="14"/>
      <c r="AE2863" s="14"/>
      <c r="AT2863" s="264" t="s">
        <v>174</v>
      </c>
      <c r="AU2863" s="264" t="s">
        <v>82</v>
      </c>
      <c r="AV2863" s="14" t="s">
        <v>82</v>
      </c>
      <c r="AW2863" s="14" t="s">
        <v>34</v>
      </c>
      <c r="AX2863" s="14" t="s">
        <v>73</v>
      </c>
      <c r="AY2863" s="264" t="s">
        <v>164</v>
      </c>
    </row>
    <row r="2864" s="16" customFormat="1">
      <c r="A2864" s="16"/>
      <c r="B2864" s="287"/>
      <c r="C2864" s="288"/>
      <c r="D2864" s="240" t="s">
        <v>174</v>
      </c>
      <c r="E2864" s="289" t="s">
        <v>21</v>
      </c>
      <c r="F2864" s="290" t="s">
        <v>514</v>
      </c>
      <c r="G2864" s="288"/>
      <c r="H2864" s="291">
        <v>265.16300000000001</v>
      </c>
      <c r="I2864" s="292"/>
      <c r="J2864" s="288"/>
      <c r="K2864" s="288"/>
      <c r="L2864" s="293"/>
      <c r="M2864" s="294"/>
      <c r="N2864" s="295"/>
      <c r="O2864" s="295"/>
      <c r="P2864" s="295"/>
      <c r="Q2864" s="295"/>
      <c r="R2864" s="295"/>
      <c r="S2864" s="295"/>
      <c r="T2864" s="296"/>
      <c r="U2864" s="16"/>
      <c r="V2864" s="16"/>
      <c r="W2864" s="16"/>
      <c r="X2864" s="16"/>
      <c r="Y2864" s="16"/>
      <c r="Z2864" s="16"/>
      <c r="AA2864" s="16"/>
      <c r="AB2864" s="16"/>
      <c r="AC2864" s="16"/>
      <c r="AD2864" s="16"/>
      <c r="AE2864" s="16"/>
      <c r="AT2864" s="297" t="s">
        <v>174</v>
      </c>
      <c r="AU2864" s="297" t="s">
        <v>82</v>
      </c>
      <c r="AV2864" s="16" t="s">
        <v>186</v>
      </c>
      <c r="AW2864" s="16" t="s">
        <v>34</v>
      </c>
      <c r="AX2864" s="16" t="s">
        <v>73</v>
      </c>
      <c r="AY2864" s="297" t="s">
        <v>164</v>
      </c>
    </row>
    <row r="2865" s="13" customFormat="1">
      <c r="A2865" s="13"/>
      <c r="B2865" s="244"/>
      <c r="C2865" s="245"/>
      <c r="D2865" s="240" t="s">
        <v>174</v>
      </c>
      <c r="E2865" s="246" t="s">
        <v>21</v>
      </c>
      <c r="F2865" s="247" t="s">
        <v>2815</v>
      </c>
      <c r="G2865" s="245"/>
      <c r="H2865" s="246" t="s">
        <v>21</v>
      </c>
      <c r="I2865" s="248"/>
      <c r="J2865" s="245"/>
      <c r="K2865" s="245"/>
      <c r="L2865" s="249"/>
      <c r="M2865" s="250"/>
      <c r="N2865" s="251"/>
      <c r="O2865" s="251"/>
      <c r="P2865" s="251"/>
      <c r="Q2865" s="251"/>
      <c r="R2865" s="251"/>
      <c r="S2865" s="251"/>
      <c r="T2865" s="252"/>
      <c r="U2865" s="13"/>
      <c r="V2865" s="13"/>
      <c r="W2865" s="13"/>
      <c r="X2865" s="13"/>
      <c r="Y2865" s="13"/>
      <c r="Z2865" s="13"/>
      <c r="AA2865" s="13"/>
      <c r="AB2865" s="13"/>
      <c r="AC2865" s="13"/>
      <c r="AD2865" s="13"/>
      <c r="AE2865" s="13"/>
      <c r="AT2865" s="253" t="s">
        <v>174</v>
      </c>
      <c r="AU2865" s="253" t="s">
        <v>82</v>
      </c>
      <c r="AV2865" s="13" t="s">
        <v>80</v>
      </c>
      <c r="AW2865" s="13" t="s">
        <v>34</v>
      </c>
      <c r="AX2865" s="13" t="s">
        <v>73</v>
      </c>
      <c r="AY2865" s="253" t="s">
        <v>164</v>
      </c>
    </row>
    <row r="2866" s="13" customFormat="1">
      <c r="A2866" s="13"/>
      <c r="B2866" s="244"/>
      <c r="C2866" s="245"/>
      <c r="D2866" s="240" t="s">
        <v>174</v>
      </c>
      <c r="E2866" s="246" t="s">
        <v>21</v>
      </c>
      <c r="F2866" s="247" t="s">
        <v>221</v>
      </c>
      <c r="G2866" s="245"/>
      <c r="H2866" s="246" t="s">
        <v>21</v>
      </c>
      <c r="I2866" s="248"/>
      <c r="J2866" s="245"/>
      <c r="K2866" s="245"/>
      <c r="L2866" s="249"/>
      <c r="M2866" s="250"/>
      <c r="N2866" s="251"/>
      <c r="O2866" s="251"/>
      <c r="P2866" s="251"/>
      <c r="Q2866" s="251"/>
      <c r="R2866" s="251"/>
      <c r="S2866" s="251"/>
      <c r="T2866" s="252"/>
      <c r="U2866" s="13"/>
      <c r="V2866" s="13"/>
      <c r="W2866" s="13"/>
      <c r="X2866" s="13"/>
      <c r="Y2866" s="13"/>
      <c r="Z2866" s="13"/>
      <c r="AA2866" s="13"/>
      <c r="AB2866" s="13"/>
      <c r="AC2866" s="13"/>
      <c r="AD2866" s="13"/>
      <c r="AE2866" s="13"/>
      <c r="AT2866" s="253" t="s">
        <v>174</v>
      </c>
      <c r="AU2866" s="253" t="s">
        <v>82</v>
      </c>
      <c r="AV2866" s="13" t="s">
        <v>80</v>
      </c>
      <c r="AW2866" s="13" t="s">
        <v>34</v>
      </c>
      <c r="AX2866" s="13" t="s">
        <v>73</v>
      </c>
      <c r="AY2866" s="253" t="s">
        <v>164</v>
      </c>
    </row>
    <row r="2867" s="14" customFormat="1">
      <c r="A2867" s="14"/>
      <c r="B2867" s="254"/>
      <c r="C2867" s="255"/>
      <c r="D2867" s="240" t="s">
        <v>174</v>
      </c>
      <c r="E2867" s="256" t="s">
        <v>21</v>
      </c>
      <c r="F2867" s="257" t="s">
        <v>2816</v>
      </c>
      <c r="G2867" s="255"/>
      <c r="H2867" s="258">
        <v>21.756</v>
      </c>
      <c r="I2867" s="259"/>
      <c r="J2867" s="255"/>
      <c r="K2867" s="255"/>
      <c r="L2867" s="260"/>
      <c r="M2867" s="261"/>
      <c r="N2867" s="262"/>
      <c r="O2867" s="262"/>
      <c r="P2867" s="262"/>
      <c r="Q2867" s="262"/>
      <c r="R2867" s="262"/>
      <c r="S2867" s="262"/>
      <c r="T2867" s="263"/>
      <c r="U2867" s="14"/>
      <c r="V2867" s="14"/>
      <c r="W2867" s="14"/>
      <c r="X2867" s="14"/>
      <c r="Y2867" s="14"/>
      <c r="Z2867" s="14"/>
      <c r="AA2867" s="14"/>
      <c r="AB2867" s="14"/>
      <c r="AC2867" s="14"/>
      <c r="AD2867" s="14"/>
      <c r="AE2867" s="14"/>
      <c r="AT2867" s="264" t="s">
        <v>174</v>
      </c>
      <c r="AU2867" s="264" t="s">
        <v>82</v>
      </c>
      <c r="AV2867" s="14" t="s">
        <v>82</v>
      </c>
      <c r="AW2867" s="14" t="s">
        <v>34</v>
      </c>
      <c r="AX2867" s="14" t="s">
        <v>73</v>
      </c>
      <c r="AY2867" s="264" t="s">
        <v>164</v>
      </c>
    </row>
    <row r="2868" s="14" customFormat="1">
      <c r="A2868" s="14"/>
      <c r="B2868" s="254"/>
      <c r="C2868" s="255"/>
      <c r="D2868" s="240" t="s">
        <v>174</v>
      </c>
      <c r="E2868" s="256" t="s">
        <v>21</v>
      </c>
      <c r="F2868" s="257" t="s">
        <v>2817</v>
      </c>
      <c r="G2868" s="255"/>
      <c r="H2868" s="258">
        <v>8.9380000000000006</v>
      </c>
      <c r="I2868" s="259"/>
      <c r="J2868" s="255"/>
      <c r="K2868" s="255"/>
      <c r="L2868" s="260"/>
      <c r="M2868" s="261"/>
      <c r="N2868" s="262"/>
      <c r="O2868" s="262"/>
      <c r="P2868" s="262"/>
      <c r="Q2868" s="262"/>
      <c r="R2868" s="262"/>
      <c r="S2868" s="262"/>
      <c r="T2868" s="263"/>
      <c r="U2868" s="14"/>
      <c r="V2868" s="14"/>
      <c r="W2868" s="14"/>
      <c r="X2868" s="14"/>
      <c r="Y2868" s="14"/>
      <c r="Z2868" s="14"/>
      <c r="AA2868" s="14"/>
      <c r="AB2868" s="14"/>
      <c r="AC2868" s="14"/>
      <c r="AD2868" s="14"/>
      <c r="AE2868" s="14"/>
      <c r="AT2868" s="264" t="s">
        <v>174</v>
      </c>
      <c r="AU2868" s="264" t="s">
        <v>82</v>
      </c>
      <c r="AV2868" s="14" t="s">
        <v>82</v>
      </c>
      <c r="AW2868" s="14" t="s">
        <v>34</v>
      </c>
      <c r="AX2868" s="14" t="s">
        <v>73</v>
      </c>
      <c r="AY2868" s="264" t="s">
        <v>164</v>
      </c>
    </row>
    <row r="2869" s="14" customFormat="1">
      <c r="A2869" s="14"/>
      <c r="B2869" s="254"/>
      <c r="C2869" s="255"/>
      <c r="D2869" s="240" t="s">
        <v>174</v>
      </c>
      <c r="E2869" s="256" t="s">
        <v>21</v>
      </c>
      <c r="F2869" s="257" t="s">
        <v>2818</v>
      </c>
      <c r="G2869" s="255"/>
      <c r="H2869" s="258">
        <v>15.688000000000001</v>
      </c>
      <c r="I2869" s="259"/>
      <c r="J2869" s="255"/>
      <c r="K2869" s="255"/>
      <c r="L2869" s="260"/>
      <c r="M2869" s="261"/>
      <c r="N2869" s="262"/>
      <c r="O2869" s="262"/>
      <c r="P2869" s="262"/>
      <c r="Q2869" s="262"/>
      <c r="R2869" s="262"/>
      <c r="S2869" s="262"/>
      <c r="T2869" s="263"/>
      <c r="U2869" s="14"/>
      <c r="V2869" s="14"/>
      <c r="W2869" s="14"/>
      <c r="X2869" s="14"/>
      <c r="Y2869" s="14"/>
      <c r="Z2869" s="14"/>
      <c r="AA2869" s="14"/>
      <c r="AB2869" s="14"/>
      <c r="AC2869" s="14"/>
      <c r="AD2869" s="14"/>
      <c r="AE2869" s="14"/>
      <c r="AT2869" s="264" t="s">
        <v>174</v>
      </c>
      <c r="AU2869" s="264" t="s">
        <v>82</v>
      </c>
      <c r="AV2869" s="14" t="s">
        <v>82</v>
      </c>
      <c r="AW2869" s="14" t="s">
        <v>34</v>
      </c>
      <c r="AX2869" s="14" t="s">
        <v>73</v>
      </c>
      <c r="AY2869" s="264" t="s">
        <v>164</v>
      </c>
    </row>
    <row r="2870" s="14" customFormat="1">
      <c r="A2870" s="14"/>
      <c r="B2870" s="254"/>
      <c r="C2870" s="255"/>
      <c r="D2870" s="240" t="s">
        <v>174</v>
      </c>
      <c r="E2870" s="256" t="s">
        <v>21</v>
      </c>
      <c r="F2870" s="257" t="s">
        <v>2819</v>
      </c>
      <c r="G2870" s="255"/>
      <c r="H2870" s="258">
        <v>15.728</v>
      </c>
      <c r="I2870" s="259"/>
      <c r="J2870" s="255"/>
      <c r="K2870" s="255"/>
      <c r="L2870" s="260"/>
      <c r="M2870" s="261"/>
      <c r="N2870" s="262"/>
      <c r="O2870" s="262"/>
      <c r="P2870" s="262"/>
      <c r="Q2870" s="262"/>
      <c r="R2870" s="262"/>
      <c r="S2870" s="262"/>
      <c r="T2870" s="263"/>
      <c r="U2870" s="14"/>
      <c r="V2870" s="14"/>
      <c r="W2870" s="14"/>
      <c r="X2870" s="14"/>
      <c r="Y2870" s="14"/>
      <c r="Z2870" s="14"/>
      <c r="AA2870" s="14"/>
      <c r="AB2870" s="14"/>
      <c r="AC2870" s="14"/>
      <c r="AD2870" s="14"/>
      <c r="AE2870" s="14"/>
      <c r="AT2870" s="264" t="s">
        <v>174</v>
      </c>
      <c r="AU2870" s="264" t="s">
        <v>82</v>
      </c>
      <c r="AV2870" s="14" t="s">
        <v>82</v>
      </c>
      <c r="AW2870" s="14" t="s">
        <v>34</v>
      </c>
      <c r="AX2870" s="14" t="s">
        <v>73</v>
      </c>
      <c r="AY2870" s="264" t="s">
        <v>164</v>
      </c>
    </row>
    <row r="2871" s="14" customFormat="1">
      <c r="A2871" s="14"/>
      <c r="B2871" s="254"/>
      <c r="C2871" s="255"/>
      <c r="D2871" s="240" t="s">
        <v>174</v>
      </c>
      <c r="E2871" s="256" t="s">
        <v>21</v>
      </c>
      <c r="F2871" s="257" t="s">
        <v>2820</v>
      </c>
      <c r="G2871" s="255"/>
      <c r="H2871" s="258">
        <v>10.759</v>
      </c>
      <c r="I2871" s="259"/>
      <c r="J2871" s="255"/>
      <c r="K2871" s="255"/>
      <c r="L2871" s="260"/>
      <c r="M2871" s="261"/>
      <c r="N2871" s="262"/>
      <c r="O2871" s="262"/>
      <c r="P2871" s="262"/>
      <c r="Q2871" s="262"/>
      <c r="R2871" s="262"/>
      <c r="S2871" s="262"/>
      <c r="T2871" s="263"/>
      <c r="U2871" s="14"/>
      <c r="V2871" s="14"/>
      <c r="W2871" s="14"/>
      <c r="X2871" s="14"/>
      <c r="Y2871" s="14"/>
      <c r="Z2871" s="14"/>
      <c r="AA2871" s="14"/>
      <c r="AB2871" s="14"/>
      <c r="AC2871" s="14"/>
      <c r="AD2871" s="14"/>
      <c r="AE2871" s="14"/>
      <c r="AT2871" s="264" t="s">
        <v>174</v>
      </c>
      <c r="AU2871" s="264" t="s">
        <v>82</v>
      </c>
      <c r="AV2871" s="14" t="s">
        <v>82</v>
      </c>
      <c r="AW2871" s="14" t="s">
        <v>34</v>
      </c>
      <c r="AX2871" s="14" t="s">
        <v>73</v>
      </c>
      <c r="AY2871" s="264" t="s">
        <v>164</v>
      </c>
    </row>
    <row r="2872" s="14" customFormat="1">
      <c r="A2872" s="14"/>
      <c r="B2872" s="254"/>
      <c r="C2872" s="255"/>
      <c r="D2872" s="240" t="s">
        <v>174</v>
      </c>
      <c r="E2872" s="256" t="s">
        <v>21</v>
      </c>
      <c r="F2872" s="257" t="s">
        <v>2821</v>
      </c>
      <c r="G2872" s="255"/>
      <c r="H2872" s="258">
        <v>17.356999999999999</v>
      </c>
      <c r="I2872" s="259"/>
      <c r="J2872" s="255"/>
      <c r="K2872" s="255"/>
      <c r="L2872" s="260"/>
      <c r="M2872" s="261"/>
      <c r="N2872" s="262"/>
      <c r="O2872" s="262"/>
      <c r="P2872" s="262"/>
      <c r="Q2872" s="262"/>
      <c r="R2872" s="262"/>
      <c r="S2872" s="262"/>
      <c r="T2872" s="263"/>
      <c r="U2872" s="14"/>
      <c r="V2872" s="14"/>
      <c r="W2872" s="14"/>
      <c r="X2872" s="14"/>
      <c r="Y2872" s="14"/>
      <c r="Z2872" s="14"/>
      <c r="AA2872" s="14"/>
      <c r="AB2872" s="14"/>
      <c r="AC2872" s="14"/>
      <c r="AD2872" s="14"/>
      <c r="AE2872" s="14"/>
      <c r="AT2872" s="264" t="s">
        <v>174</v>
      </c>
      <c r="AU2872" s="264" t="s">
        <v>82</v>
      </c>
      <c r="AV2872" s="14" t="s">
        <v>82</v>
      </c>
      <c r="AW2872" s="14" t="s">
        <v>34</v>
      </c>
      <c r="AX2872" s="14" t="s">
        <v>73</v>
      </c>
      <c r="AY2872" s="264" t="s">
        <v>164</v>
      </c>
    </row>
    <row r="2873" s="14" customFormat="1">
      <c r="A2873" s="14"/>
      <c r="B2873" s="254"/>
      <c r="C2873" s="255"/>
      <c r="D2873" s="240" t="s">
        <v>174</v>
      </c>
      <c r="E2873" s="256" t="s">
        <v>21</v>
      </c>
      <c r="F2873" s="257" t="s">
        <v>2822</v>
      </c>
      <c r="G2873" s="255"/>
      <c r="H2873" s="258">
        <v>13.44</v>
      </c>
      <c r="I2873" s="259"/>
      <c r="J2873" s="255"/>
      <c r="K2873" s="255"/>
      <c r="L2873" s="260"/>
      <c r="M2873" s="261"/>
      <c r="N2873" s="262"/>
      <c r="O2873" s="262"/>
      <c r="P2873" s="262"/>
      <c r="Q2873" s="262"/>
      <c r="R2873" s="262"/>
      <c r="S2873" s="262"/>
      <c r="T2873" s="263"/>
      <c r="U2873" s="14"/>
      <c r="V2873" s="14"/>
      <c r="W2873" s="14"/>
      <c r="X2873" s="14"/>
      <c r="Y2873" s="14"/>
      <c r="Z2873" s="14"/>
      <c r="AA2873" s="14"/>
      <c r="AB2873" s="14"/>
      <c r="AC2873" s="14"/>
      <c r="AD2873" s="14"/>
      <c r="AE2873" s="14"/>
      <c r="AT2873" s="264" t="s">
        <v>174</v>
      </c>
      <c r="AU2873" s="264" t="s">
        <v>82</v>
      </c>
      <c r="AV2873" s="14" t="s">
        <v>82</v>
      </c>
      <c r="AW2873" s="14" t="s">
        <v>34</v>
      </c>
      <c r="AX2873" s="14" t="s">
        <v>73</v>
      </c>
      <c r="AY2873" s="264" t="s">
        <v>164</v>
      </c>
    </row>
    <row r="2874" s="14" customFormat="1">
      <c r="A2874" s="14"/>
      <c r="B2874" s="254"/>
      <c r="C2874" s="255"/>
      <c r="D2874" s="240" t="s">
        <v>174</v>
      </c>
      <c r="E2874" s="256" t="s">
        <v>21</v>
      </c>
      <c r="F2874" s="257" t="s">
        <v>2823</v>
      </c>
      <c r="G2874" s="255"/>
      <c r="H2874" s="258">
        <v>5.04</v>
      </c>
      <c r="I2874" s="259"/>
      <c r="J2874" s="255"/>
      <c r="K2874" s="255"/>
      <c r="L2874" s="260"/>
      <c r="M2874" s="261"/>
      <c r="N2874" s="262"/>
      <c r="O2874" s="262"/>
      <c r="P2874" s="262"/>
      <c r="Q2874" s="262"/>
      <c r="R2874" s="262"/>
      <c r="S2874" s="262"/>
      <c r="T2874" s="263"/>
      <c r="U2874" s="14"/>
      <c r="V2874" s="14"/>
      <c r="W2874" s="14"/>
      <c r="X2874" s="14"/>
      <c r="Y2874" s="14"/>
      <c r="Z2874" s="14"/>
      <c r="AA2874" s="14"/>
      <c r="AB2874" s="14"/>
      <c r="AC2874" s="14"/>
      <c r="AD2874" s="14"/>
      <c r="AE2874" s="14"/>
      <c r="AT2874" s="264" t="s">
        <v>174</v>
      </c>
      <c r="AU2874" s="264" t="s">
        <v>82</v>
      </c>
      <c r="AV2874" s="14" t="s">
        <v>82</v>
      </c>
      <c r="AW2874" s="14" t="s">
        <v>34</v>
      </c>
      <c r="AX2874" s="14" t="s">
        <v>73</v>
      </c>
      <c r="AY2874" s="264" t="s">
        <v>164</v>
      </c>
    </row>
    <row r="2875" s="16" customFormat="1">
      <c r="A2875" s="16"/>
      <c r="B2875" s="287"/>
      <c r="C2875" s="288"/>
      <c r="D2875" s="240" t="s">
        <v>174</v>
      </c>
      <c r="E2875" s="289" t="s">
        <v>21</v>
      </c>
      <c r="F2875" s="290" t="s">
        <v>514</v>
      </c>
      <c r="G2875" s="288"/>
      <c r="H2875" s="291">
        <v>108.706</v>
      </c>
      <c r="I2875" s="292"/>
      <c r="J2875" s="288"/>
      <c r="K2875" s="288"/>
      <c r="L2875" s="293"/>
      <c r="M2875" s="294"/>
      <c r="N2875" s="295"/>
      <c r="O2875" s="295"/>
      <c r="P2875" s="295"/>
      <c r="Q2875" s="295"/>
      <c r="R2875" s="295"/>
      <c r="S2875" s="295"/>
      <c r="T2875" s="296"/>
      <c r="U2875" s="16"/>
      <c r="V2875" s="16"/>
      <c r="W2875" s="16"/>
      <c r="X2875" s="16"/>
      <c r="Y2875" s="16"/>
      <c r="Z2875" s="16"/>
      <c r="AA2875" s="16"/>
      <c r="AB2875" s="16"/>
      <c r="AC2875" s="16"/>
      <c r="AD2875" s="16"/>
      <c r="AE2875" s="16"/>
      <c r="AT2875" s="297" t="s">
        <v>174</v>
      </c>
      <c r="AU2875" s="297" t="s">
        <v>82</v>
      </c>
      <c r="AV2875" s="16" t="s">
        <v>186</v>
      </c>
      <c r="AW2875" s="16" t="s">
        <v>34</v>
      </c>
      <c r="AX2875" s="16" t="s">
        <v>73</v>
      </c>
      <c r="AY2875" s="297" t="s">
        <v>164</v>
      </c>
    </row>
    <row r="2876" s="15" customFormat="1">
      <c r="A2876" s="15"/>
      <c r="B2876" s="276"/>
      <c r="C2876" s="277"/>
      <c r="D2876" s="240" t="s">
        <v>174</v>
      </c>
      <c r="E2876" s="278" t="s">
        <v>21</v>
      </c>
      <c r="F2876" s="279" t="s">
        <v>225</v>
      </c>
      <c r="G2876" s="277"/>
      <c r="H2876" s="280">
        <v>373.86900000000003</v>
      </c>
      <c r="I2876" s="281"/>
      <c r="J2876" s="277"/>
      <c r="K2876" s="277"/>
      <c r="L2876" s="282"/>
      <c r="M2876" s="283"/>
      <c r="N2876" s="284"/>
      <c r="O2876" s="284"/>
      <c r="P2876" s="284"/>
      <c r="Q2876" s="284"/>
      <c r="R2876" s="284"/>
      <c r="S2876" s="284"/>
      <c r="T2876" s="285"/>
      <c r="U2876" s="15"/>
      <c r="V2876" s="15"/>
      <c r="W2876" s="15"/>
      <c r="X2876" s="15"/>
      <c r="Y2876" s="15"/>
      <c r="Z2876" s="15"/>
      <c r="AA2876" s="15"/>
      <c r="AB2876" s="15"/>
      <c r="AC2876" s="15"/>
      <c r="AD2876" s="15"/>
      <c r="AE2876" s="15"/>
      <c r="AT2876" s="286" t="s">
        <v>174</v>
      </c>
      <c r="AU2876" s="286" t="s">
        <v>82</v>
      </c>
      <c r="AV2876" s="15" t="s">
        <v>171</v>
      </c>
      <c r="AW2876" s="15" t="s">
        <v>34</v>
      </c>
      <c r="AX2876" s="15" t="s">
        <v>80</v>
      </c>
      <c r="AY2876" s="286" t="s">
        <v>164</v>
      </c>
    </row>
    <row r="2877" s="12" customFormat="1" ht="22.8" customHeight="1">
      <c r="A2877" s="12"/>
      <c r="B2877" s="211"/>
      <c r="C2877" s="212"/>
      <c r="D2877" s="213" t="s">
        <v>72</v>
      </c>
      <c r="E2877" s="225" t="s">
        <v>2824</v>
      </c>
      <c r="F2877" s="225" t="s">
        <v>2825</v>
      </c>
      <c r="G2877" s="212"/>
      <c r="H2877" s="212"/>
      <c r="I2877" s="215"/>
      <c r="J2877" s="226">
        <f>BK2877</f>
        <v>0</v>
      </c>
      <c r="K2877" s="212"/>
      <c r="L2877" s="217"/>
      <c r="M2877" s="218"/>
      <c r="N2877" s="219"/>
      <c r="O2877" s="219"/>
      <c r="P2877" s="220">
        <f>SUM(P2878:P2901)</f>
        <v>0</v>
      </c>
      <c r="Q2877" s="219"/>
      <c r="R2877" s="220">
        <f>SUM(R2878:R2901)</f>
        <v>0.05723172</v>
      </c>
      <c r="S2877" s="219"/>
      <c r="T2877" s="221">
        <f>SUM(T2878:T2901)</f>
        <v>0</v>
      </c>
      <c r="U2877" s="12"/>
      <c r="V2877" s="12"/>
      <c r="W2877" s="12"/>
      <c r="X2877" s="12"/>
      <c r="Y2877" s="12"/>
      <c r="Z2877" s="12"/>
      <c r="AA2877" s="12"/>
      <c r="AB2877" s="12"/>
      <c r="AC2877" s="12"/>
      <c r="AD2877" s="12"/>
      <c r="AE2877" s="12"/>
      <c r="AR2877" s="222" t="s">
        <v>82</v>
      </c>
      <c r="AT2877" s="223" t="s">
        <v>72</v>
      </c>
      <c r="AU2877" s="223" t="s">
        <v>80</v>
      </c>
      <c r="AY2877" s="222" t="s">
        <v>164</v>
      </c>
      <c r="BK2877" s="224">
        <f>SUM(BK2878:BK2901)</f>
        <v>0</v>
      </c>
    </row>
    <row r="2878" s="2" customFormat="1" ht="16.5" customHeight="1">
      <c r="A2878" s="39"/>
      <c r="B2878" s="40"/>
      <c r="C2878" s="227" t="s">
        <v>2826</v>
      </c>
      <c r="D2878" s="227" t="s">
        <v>166</v>
      </c>
      <c r="E2878" s="228" t="s">
        <v>2827</v>
      </c>
      <c r="F2878" s="229" t="s">
        <v>2828</v>
      </c>
      <c r="G2878" s="230" t="s">
        <v>204</v>
      </c>
      <c r="H2878" s="231">
        <v>29.315999999999999</v>
      </c>
      <c r="I2878" s="232"/>
      <c r="J2878" s="233">
        <f>ROUND(I2878*H2878,2)</f>
        <v>0</v>
      </c>
      <c r="K2878" s="229" t="s">
        <v>170</v>
      </c>
      <c r="L2878" s="45"/>
      <c r="M2878" s="234" t="s">
        <v>21</v>
      </c>
      <c r="N2878" s="235" t="s">
        <v>44</v>
      </c>
      <c r="O2878" s="85"/>
      <c r="P2878" s="236">
        <f>O2878*H2878</f>
        <v>0</v>
      </c>
      <c r="Q2878" s="236">
        <v>0</v>
      </c>
      <c r="R2878" s="236">
        <f>Q2878*H2878</f>
        <v>0</v>
      </c>
      <c r="S2878" s="236">
        <v>0</v>
      </c>
      <c r="T2878" s="237">
        <f>S2878*H2878</f>
        <v>0</v>
      </c>
      <c r="U2878" s="39"/>
      <c r="V2878" s="39"/>
      <c r="W2878" s="39"/>
      <c r="X2878" s="39"/>
      <c r="Y2878" s="39"/>
      <c r="Z2878" s="39"/>
      <c r="AA2878" s="39"/>
      <c r="AB2878" s="39"/>
      <c r="AC2878" s="39"/>
      <c r="AD2878" s="39"/>
      <c r="AE2878" s="39"/>
      <c r="AR2878" s="238" t="s">
        <v>277</v>
      </c>
      <c r="AT2878" s="238" t="s">
        <v>166</v>
      </c>
      <c r="AU2878" s="238" t="s">
        <v>82</v>
      </c>
      <c r="AY2878" s="18" t="s">
        <v>164</v>
      </c>
      <c r="BE2878" s="239">
        <f>IF(N2878="základní",J2878,0)</f>
        <v>0</v>
      </c>
      <c r="BF2878" s="239">
        <f>IF(N2878="snížená",J2878,0)</f>
        <v>0</v>
      </c>
      <c r="BG2878" s="239">
        <f>IF(N2878="zákl. přenesená",J2878,0)</f>
        <v>0</v>
      </c>
      <c r="BH2878" s="239">
        <f>IF(N2878="sníž. přenesená",J2878,0)</f>
        <v>0</v>
      </c>
      <c r="BI2878" s="239">
        <f>IF(N2878="nulová",J2878,0)</f>
        <v>0</v>
      </c>
      <c r="BJ2878" s="18" t="s">
        <v>80</v>
      </c>
      <c r="BK2878" s="239">
        <f>ROUND(I2878*H2878,2)</f>
        <v>0</v>
      </c>
      <c r="BL2878" s="18" t="s">
        <v>277</v>
      </c>
      <c r="BM2878" s="238" t="s">
        <v>2829</v>
      </c>
    </row>
    <row r="2879" s="2" customFormat="1">
      <c r="A2879" s="39"/>
      <c r="B2879" s="40"/>
      <c r="C2879" s="41"/>
      <c r="D2879" s="240" t="s">
        <v>173</v>
      </c>
      <c r="E2879" s="41"/>
      <c r="F2879" s="241" t="s">
        <v>2828</v>
      </c>
      <c r="G2879" s="41"/>
      <c r="H2879" s="41"/>
      <c r="I2879" s="147"/>
      <c r="J2879" s="41"/>
      <c r="K2879" s="41"/>
      <c r="L2879" s="45"/>
      <c r="M2879" s="242"/>
      <c r="N2879" s="243"/>
      <c r="O2879" s="85"/>
      <c r="P2879" s="85"/>
      <c r="Q2879" s="85"/>
      <c r="R2879" s="85"/>
      <c r="S2879" s="85"/>
      <c r="T2879" s="86"/>
      <c r="U2879" s="39"/>
      <c r="V2879" s="39"/>
      <c r="W2879" s="39"/>
      <c r="X2879" s="39"/>
      <c r="Y2879" s="39"/>
      <c r="Z2879" s="39"/>
      <c r="AA2879" s="39"/>
      <c r="AB2879" s="39"/>
      <c r="AC2879" s="39"/>
      <c r="AD2879" s="39"/>
      <c r="AE2879" s="39"/>
      <c r="AT2879" s="18" t="s">
        <v>173</v>
      </c>
      <c r="AU2879" s="18" t="s">
        <v>82</v>
      </c>
    </row>
    <row r="2880" s="13" customFormat="1">
      <c r="A2880" s="13"/>
      <c r="B2880" s="244"/>
      <c r="C2880" s="245"/>
      <c r="D2880" s="240" t="s">
        <v>174</v>
      </c>
      <c r="E2880" s="246" t="s">
        <v>21</v>
      </c>
      <c r="F2880" s="247" t="s">
        <v>2830</v>
      </c>
      <c r="G2880" s="245"/>
      <c r="H2880" s="246" t="s">
        <v>21</v>
      </c>
      <c r="I2880" s="248"/>
      <c r="J2880" s="245"/>
      <c r="K2880" s="245"/>
      <c r="L2880" s="249"/>
      <c r="M2880" s="250"/>
      <c r="N2880" s="251"/>
      <c r="O2880" s="251"/>
      <c r="P2880" s="251"/>
      <c r="Q2880" s="251"/>
      <c r="R2880" s="251"/>
      <c r="S2880" s="251"/>
      <c r="T2880" s="252"/>
      <c r="U2880" s="13"/>
      <c r="V2880" s="13"/>
      <c r="W2880" s="13"/>
      <c r="X2880" s="13"/>
      <c r="Y2880" s="13"/>
      <c r="Z2880" s="13"/>
      <c r="AA2880" s="13"/>
      <c r="AB2880" s="13"/>
      <c r="AC2880" s="13"/>
      <c r="AD2880" s="13"/>
      <c r="AE2880" s="13"/>
      <c r="AT2880" s="253" t="s">
        <v>174</v>
      </c>
      <c r="AU2880" s="253" t="s">
        <v>82</v>
      </c>
      <c r="AV2880" s="13" t="s">
        <v>80</v>
      </c>
      <c r="AW2880" s="13" t="s">
        <v>34</v>
      </c>
      <c r="AX2880" s="13" t="s">
        <v>73</v>
      </c>
      <c r="AY2880" s="253" t="s">
        <v>164</v>
      </c>
    </row>
    <row r="2881" s="13" customFormat="1">
      <c r="A2881" s="13"/>
      <c r="B2881" s="244"/>
      <c r="C2881" s="245"/>
      <c r="D2881" s="240" t="s">
        <v>174</v>
      </c>
      <c r="E2881" s="246" t="s">
        <v>21</v>
      </c>
      <c r="F2881" s="247" t="s">
        <v>2831</v>
      </c>
      <c r="G2881" s="245"/>
      <c r="H2881" s="246" t="s">
        <v>21</v>
      </c>
      <c r="I2881" s="248"/>
      <c r="J2881" s="245"/>
      <c r="K2881" s="245"/>
      <c r="L2881" s="249"/>
      <c r="M2881" s="250"/>
      <c r="N2881" s="251"/>
      <c r="O2881" s="251"/>
      <c r="P2881" s="251"/>
      <c r="Q2881" s="251"/>
      <c r="R2881" s="251"/>
      <c r="S2881" s="251"/>
      <c r="T2881" s="252"/>
      <c r="U2881" s="13"/>
      <c r="V2881" s="13"/>
      <c r="W2881" s="13"/>
      <c r="X2881" s="13"/>
      <c r="Y2881" s="13"/>
      <c r="Z2881" s="13"/>
      <c r="AA2881" s="13"/>
      <c r="AB2881" s="13"/>
      <c r="AC2881" s="13"/>
      <c r="AD2881" s="13"/>
      <c r="AE2881" s="13"/>
      <c r="AT2881" s="253" t="s">
        <v>174</v>
      </c>
      <c r="AU2881" s="253" t="s">
        <v>82</v>
      </c>
      <c r="AV2881" s="13" t="s">
        <v>80</v>
      </c>
      <c r="AW2881" s="13" t="s">
        <v>34</v>
      </c>
      <c r="AX2881" s="13" t="s">
        <v>73</v>
      </c>
      <c r="AY2881" s="253" t="s">
        <v>164</v>
      </c>
    </row>
    <row r="2882" s="14" customFormat="1">
      <c r="A2882" s="14"/>
      <c r="B2882" s="254"/>
      <c r="C2882" s="255"/>
      <c r="D2882" s="240" t="s">
        <v>174</v>
      </c>
      <c r="E2882" s="256" t="s">
        <v>21</v>
      </c>
      <c r="F2882" s="257" t="s">
        <v>2832</v>
      </c>
      <c r="G2882" s="255"/>
      <c r="H2882" s="258">
        <v>2.633</v>
      </c>
      <c r="I2882" s="259"/>
      <c r="J2882" s="255"/>
      <c r="K2882" s="255"/>
      <c r="L2882" s="260"/>
      <c r="M2882" s="261"/>
      <c r="N2882" s="262"/>
      <c r="O2882" s="262"/>
      <c r="P2882" s="262"/>
      <c r="Q2882" s="262"/>
      <c r="R2882" s="262"/>
      <c r="S2882" s="262"/>
      <c r="T2882" s="263"/>
      <c r="U2882" s="14"/>
      <c r="V2882" s="14"/>
      <c r="W2882" s="14"/>
      <c r="X2882" s="14"/>
      <c r="Y2882" s="14"/>
      <c r="Z2882" s="14"/>
      <c r="AA2882" s="14"/>
      <c r="AB2882" s="14"/>
      <c r="AC2882" s="14"/>
      <c r="AD2882" s="14"/>
      <c r="AE2882" s="14"/>
      <c r="AT2882" s="264" t="s">
        <v>174</v>
      </c>
      <c r="AU2882" s="264" t="s">
        <v>82</v>
      </c>
      <c r="AV2882" s="14" t="s">
        <v>82</v>
      </c>
      <c r="AW2882" s="14" t="s">
        <v>34</v>
      </c>
      <c r="AX2882" s="14" t="s">
        <v>73</v>
      </c>
      <c r="AY2882" s="264" t="s">
        <v>164</v>
      </c>
    </row>
    <row r="2883" s="14" customFormat="1">
      <c r="A2883" s="14"/>
      <c r="B2883" s="254"/>
      <c r="C2883" s="255"/>
      <c r="D2883" s="240" t="s">
        <v>174</v>
      </c>
      <c r="E2883" s="256" t="s">
        <v>21</v>
      </c>
      <c r="F2883" s="257" t="s">
        <v>2833</v>
      </c>
      <c r="G2883" s="255"/>
      <c r="H2883" s="258">
        <v>4.2130000000000001</v>
      </c>
      <c r="I2883" s="259"/>
      <c r="J2883" s="255"/>
      <c r="K2883" s="255"/>
      <c r="L2883" s="260"/>
      <c r="M2883" s="261"/>
      <c r="N2883" s="262"/>
      <c r="O2883" s="262"/>
      <c r="P2883" s="262"/>
      <c r="Q2883" s="262"/>
      <c r="R2883" s="262"/>
      <c r="S2883" s="262"/>
      <c r="T2883" s="263"/>
      <c r="U2883" s="14"/>
      <c r="V2883" s="14"/>
      <c r="W2883" s="14"/>
      <c r="X2883" s="14"/>
      <c r="Y2883" s="14"/>
      <c r="Z2883" s="14"/>
      <c r="AA2883" s="14"/>
      <c r="AB2883" s="14"/>
      <c r="AC2883" s="14"/>
      <c r="AD2883" s="14"/>
      <c r="AE2883" s="14"/>
      <c r="AT2883" s="264" t="s">
        <v>174</v>
      </c>
      <c r="AU2883" s="264" t="s">
        <v>82</v>
      </c>
      <c r="AV2883" s="14" t="s">
        <v>82</v>
      </c>
      <c r="AW2883" s="14" t="s">
        <v>34</v>
      </c>
      <c r="AX2883" s="14" t="s">
        <v>73</v>
      </c>
      <c r="AY2883" s="264" t="s">
        <v>164</v>
      </c>
    </row>
    <row r="2884" s="14" customFormat="1">
      <c r="A2884" s="14"/>
      <c r="B2884" s="254"/>
      <c r="C2884" s="255"/>
      <c r="D2884" s="240" t="s">
        <v>174</v>
      </c>
      <c r="E2884" s="256" t="s">
        <v>21</v>
      </c>
      <c r="F2884" s="257" t="s">
        <v>2834</v>
      </c>
      <c r="G2884" s="255"/>
      <c r="H2884" s="258">
        <v>19.844999999999999</v>
      </c>
      <c r="I2884" s="259"/>
      <c r="J2884" s="255"/>
      <c r="K2884" s="255"/>
      <c r="L2884" s="260"/>
      <c r="M2884" s="261"/>
      <c r="N2884" s="262"/>
      <c r="O2884" s="262"/>
      <c r="P2884" s="262"/>
      <c r="Q2884" s="262"/>
      <c r="R2884" s="262"/>
      <c r="S2884" s="262"/>
      <c r="T2884" s="263"/>
      <c r="U2884" s="14"/>
      <c r="V2884" s="14"/>
      <c r="W2884" s="14"/>
      <c r="X2884" s="14"/>
      <c r="Y2884" s="14"/>
      <c r="Z2884" s="14"/>
      <c r="AA2884" s="14"/>
      <c r="AB2884" s="14"/>
      <c r="AC2884" s="14"/>
      <c r="AD2884" s="14"/>
      <c r="AE2884" s="14"/>
      <c r="AT2884" s="264" t="s">
        <v>174</v>
      </c>
      <c r="AU2884" s="264" t="s">
        <v>82</v>
      </c>
      <c r="AV2884" s="14" t="s">
        <v>82</v>
      </c>
      <c r="AW2884" s="14" t="s">
        <v>34</v>
      </c>
      <c r="AX2884" s="14" t="s">
        <v>73</v>
      </c>
      <c r="AY2884" s="264" t="s">
        <v>164</v>
      </c>
    </row>
    <row r="2885" s="14" customFormat="1">
      <c r="A2885" s="14"/>
      <c r="B2885" s="254"/>
      <c r="C2885" s="255"/>
      <c r="D2885" s="240" t="s">
        <v>174</v>
      </c>
      <c r="E2885" s="256" t="s">
        <v>21</v>
      </c>
      <c r="F2885" s="257" t="s">
        <v>2835</v>
      </c>
      <c r="G2885" s="255"/>
      <c r="H2885" s="258">
        <v>2.625</v>
      </c>
      <c r="I2885" s="259"/>
      <c r="J2885" s="255"/>
      <c r="K2885" s="255"/>
      <c r="L2885" s="260"/>
      <c r="M2885" s="261"/>
      <c r="N2885" s="262"/>
      <c r="O2885" s="262"/>
      <c r="P2885" s="262"/>
      <c r="Q2885" s="262"/>
      <c r="R2885" s="262"/>
      <c r="S2885" s="262"/>
      <c r="T2885" s="263"/>
      <c r="U2885" s="14"/>
      <c r="V2885" s="14"/>
      <c r="W2885" s="14"/>
      <c r="X2885" s="14"/>
      <c r="Y2885" s="14"/>
      <c r="Z2885" s="14"/>
      <c r="AA2885" s="14"/>
      <c r="AB2885" s="14"/>
      <c r="AC2885" s="14"/>
      <c r="AD2885" s="14"/>
      <c r="AE2885" s="14"/>
      <c r="AT2885" s="264" t="s">
        <v>174</v>
      </c>
      <c r="AU2885" s="264" t="s">
        <v>82</v>
      </c>
      <c r="AV2885" s="14" t="s">
        <v>82</v>
      </c>
      <c r="AW2885" s="14" t="s">
        <v>34</v>
      </c>
      <c r="AX2885" s="14" t="s">
        <v>73</v>
      </c>
      <c r="AY2885" s="264" t="s">
        <v>164</v>
      </c>
    </row>
    <row r="2886" s="15" customFormat="1">
      <c r="A2886" s="15"/>
      <c r="B2886" s="276"/>
      <c r="C2886" s="277"/>
      <c r="D2886" s="240" t="s">
        <v>174</v>
      </c>
      <c r="E2886" s="278" t="s">
        <v>21</v>
      </c>
      <c r="F2886" s="279" t="s">
        <v>225</v>
      </c>
      <c r="G2886" s="277"/>
      <c r="H2886" s="280">
        <v>29.315999999999999</v>
      </c>
      <c r="I2886" s="281"/>
      <c r="J2886" s="277"/>
      <c r="K2886" s="277"/>
      <c r="L2886" s="282"/>
      <c r="M2886" s="283"/>
      <c r="N2886" s="284"/>
      <c r="O2886" s="284"/>
      <c r="P2886" s="284"/>
      <c r="Q2886" s="284"/>
      <c r="R2886" s="284"/>
      <c r="S2886" s="284"/>
      <c r="T2886" s="285"/>
      <c r="U2886" s="15"/>
      <c r="V2886" s="15"/>
      <c r="W2886" s="15"/>
      <c r="X2886" s="15"/>
      <c r="Y2886" s="15"/>
      <c r="Z2886" s="15"/>
      <c r="AA2886" s="15"/>
      <c r="AB2886" s="15"/>
      <c r="AC2886" s="15"/>
      <c r="AD2886" s="15"/>
      <c r="AE2886" s="15"/>
      <c r="AT2886" s="286" t="s">
        <v>174</v>
      </c>
      <c r="AU2886" s="286" t="s">
        <v>82</v>
      </c>
      <c r="AV2886" s="15" t="s">
        <v>171</v>
      </c>
      <c r="AW2886" s="15" t="s">
        <v>34</v>
      </c>
      <c r="AX2886" s="15" t="s">
        <v>80</v>
      </c>
      <c r="AY2886" s="286" t="s">
        <v>164</v>
      </c>
    </row>
    <row r="2887" s="2" customFormat="1" ht="16.5" customHeight="1">
      <c r="A2887" s="39"/>
      <c r="B2887" s="40"/>
      <c r="C2887" s="265" t="s">
        <v>2836</v>
      </c>
      <c r="D2887" s="265" t="s">
        <v>178</v>
      </c>
      <c r="E2887" s="266" t="s">
        <v>2837</v>
      </c>
      <c r="F2887" s="267" t="s">
        <v>2838</v>
      </c>
      <c r="G2887" s="268" t="s">
        <v>204</v>
      </c>
      <c r="H2887" s="269">
        <v>29.315999999999999</v>
      </c>
      <c r="I2887" s="270"/>
      <c r="J2887" s="271">
        <f>ROUND(I2887*H2887,2)</f>
        <v>0</v>
      </c>
      <c r="K2887" s="267" t="s">
        <v>21</v>
      </c>
      <c r="L2887" s="272"/>
      <c r="M2887" s="273" t="s">
        <v>21</v>
      </c>
      <c r="N2887" s="274" t="s">
        <v>44</v>
      </c>
      <c r="O2887" s="85"/>
      <c r="P2887" s="236">
        <f>O2887*H2887</f>
        <v>0</v>
      </c>
      <c r="Q2887" s="236">
        <v>0.00142</v>
      </c>
      <c r="R2887" s="236">
        <f>Q2887*H2887</f>
        <v>0.041628720000000001</v>
      </c>
      <c r="S2887" s="236">
        <v>0</v>
      </c>
      <c r="T2887" s="237">
        <f>S2887*H2887</f>
        <v>0</v>
      </c>
      <c r="U2887" s="39"/>
      <c r="V2887" s="39"/>
      <c r="W2887" s="39"/>
      <c r="X2887" s="39"/>
      <c r="Y2887" s="39"/>
      <c r="Z2887" s="39"/>
      <c r="AA2887" s="39"/>
      <c r="AB2887" s="39"/>
      <c r="AC2887" s="39"/>
      <c r="AD2887" s="39"/>
      <c r="AE2887" s="39"/>
      <c r="AR2887" s="238" t="s">
        <v>382</v>
      </c>
      <c r="AT2887" s="238" t="s">
        <v>178</v>
      </c>
      <c r="AU2887" s="238" t="s">
        <v>82</v>
      </c>
      <c r="AY2887" s="18" t="s">
        <v>164</v>
      </c>
      <c r="BE2887" s="239">
        <f>IF(N2887="základní",J2887,0)</f>
        <v>0</v>
      </c>
      <c r="BF2887" s="239">
        <f>IF(N2887="snížená",J2887,0)</f>
        <v>0</v>
      </c>
      <c r="BG2887" s="239">
        <f>IF(N2887="zákl. přenesená",J2887,0)</f>
        <v>0</v>
      </c>
      <c r="BH2887" s="239">
        <f>IF(N2887="sníž. přenesená",J2887,0)</f>
        <v>0</v>
      </c>
      <c r="BI2887" s="239">
        <f>IF(N2887="nulová",J2887,0)</f>
        <v>0</v>
      </c>
      <c r="BJ2887" s="18" t="s">
        <v>80</v>
      </c>
      <c r="BK2887" s="239">
        <f>ROUND(I2887*H2887,2)</f>
        <v>0</v>
      </c>
      <c r="BL2887" s="18" t="s">
        <v>277</v>
      </c>
      <c r="BM2887" s="238" t="s">
        <v>2839</v>
      </c>
    </row>
    <row r="2888" s="2" customFormat="1">
      <c r="A2888" s="39"/>
      <c r="B2888" s="40"/>
      <c r="C2888" s="41"/>
      <c r="D2888" s="240" t="s">
        <v>173</v>
      </c>
      <c r="E2888" s="41"/>
      <c r="F2888" s="241" t="s">
        <v>2838</v>
      </c>
      <c r="G2888" s="41"/>
      <c r="H2888" s="41"/>
      <c r="I2888" s="147"/>
      <c r="J2888" s="41"/>
      <c r="K2888" s="41"/>
      <c r="L2888" s="45"/>
      <c r="M2888" s="242"/>
      <c r="N2888" s="243"/>
      <c r="O2888" s="85"/>
      <c r="P2888" s="85"/>
      <c r="Q2888" s="85"/>
      <c r="R2888" s="85"/>
      <c r="S2888" s="85"/>
      <c r="T2888" s="86"/>
      <c r="U2888" s="39"/>
      <c r="V2888" s="39"/>
      <c r="W2888" s="39"/>
      <c r="X2888" s="39"/>
      <c r="Y2888" s="39"/>
      <c r="Z2888" s="39"/>
      <c r="AA2888" s="39"/>
      <c r="AB2888" s="39"/>
      <c r="AC2888" s="39"/>
      <c r="AD2888" s="39"/>
      <c r="AE2888" s="39"/>
      <c r="AT2888" s="18" t="s">
        <v>173</v>
      </c>
      <c r="AU2888" s="18" t="s">
        <v>82</v>
      </c>
    </row>
    <row r="2889" s="2" customFormat="1" ht="16.5" customHeight="1">
      <c r="A2889" s="39"/>
      <c r="B2889" s="40"/>
      <c r="C2889" s="227" t="s">
        <v>2840</v>
      </c>
      <c r="D2889" s="227" t="s">
        <v>166</v>
      </c>
      <c r="E2889" s="228" t="s">
        <v>2841</v>
      </c>
      <c r="F2889" s="229" t="s">
        <v>2842</v>
      </c>
      <c r="G2889" s="230" t="s">
        <v>229</v>
      </c>
      <c r="H2889" s="231">
        <v>5</v>
      </c>
      <c r="I2889" s="232"/>
      <c r="J2889" s="233">
        <f>ROUND(I2889*H2889,2)</f>
        <v>0</v>
      </c>
      <c r="K2889" s="229" t="s">
        <v>21</v>
      </c>
      <c r="L2889" s="45"/>
      <c r="M2889" s="234" t="s">
        <v>21</v>
      </c>
      <c r="N2889" s="235" t="s">
        <v>44</v>
      </c>
      <c r="O2889" s="85"/>
      <c r="P2889" s="236">
        <f>O2889*H2889</f>
        <v>0</v>
      </c>
      <c r="Q2889" s="236">
        <v>0</v>
      </c>
      <c r="R2889" s="236">
        <f>Q2889*H2889</f>
        <v>0</v>
      </c>
      <c r="S2889" s="236">
        <v>0</v>
      </c>
      <c r="T2889" s="237">
        <f>S2889*H2889</f>
        <v>0</v>
      </c>
      <c r="U2889" s="39"/>
      <c r="V2889" s="39"/>
      <c r="W2889" s="39"/>
      <c r="X2889" s="39"/>
      <c r="Y2889" s="39"/>
      <c r="Z2889" s="39"/>
      <c r="AA2889" s="39"/>
      <c r="AB2889" s="39"/>
      <c r="AC2889" s="39"/>
      <c r="AD2889" s="39"/>
      <c r="AE2889" s="39"/>
      <c r="AR2889" s="238" t="s">
        <v>277</v>
      </c>
      <c r="AT2889" s="238" t="s">
        <v>166</v>
      </c>
      <c r="AU2889" s="238" t="s">
        <v>82</v>
      </c>
      <c r="AY2889" s="18" t="s">
        <v>164</v>
      </c>
      <c r="BE2889" s="239">
        <f>IF(N2889="základní",J2889,0)</f>
        <v>0</v>
      </c>
      <c r="BF2889" s="239">
        <f>IF(N2889="snížená",J2889,0)</f>
        <v>0</v>
      </c>
      <c r="BG2889" s="239">
        <f>IF(N2889="zákl. přenesená",J2889,0)</f>
        <v>0</v>
      </c>
      <c r="BH2889" s="239">
        <f>IF(N2889="sníž. přenesená",J2889,0)</f>
        <v>0</v>
      </c>
      <c r="BI2889" s="239">
        <f>IF(N2889="nulová",J2889,0)</f>
        <v>0</v>
      </c>
      <c r="BJ2889" s="18" t="s">
        <v>80</v>
      </c>
      <c r="BK2889" s="239">
        <f>ROUND(I2889*H2889,2)</f>
        <v>0</v>
      </c>
      <c r="BL2889" s="18" t="s">
        <v>277</v>
      </c>
      <c r="BM2889" s="238" t="s">
        <v>2843</v>
      </c>
    </row>
    <row r="2890" s="2" customFormat="1">
      <c r="A2890" s="39"/>
      <c r="B2890" s="40"/>
      <c r="C2890" s="41"/>
      <c r="D2890" s="240" t="s">
        <v>173</v>
      </c>
      <c r="E2890" s="41"/>
      <c r="F2890" s="241" t="s">
        <v>2842</v>
      </c>
      <c r="G2890" s="41"/>
      <c r="H2890" s="41"/>
      <c r="I2890" s="147"/>
      <c r="J2890" s="41"/>
      <c r="K2890" s="41"/>
      <c r="L2890" s="45"/>
      <c r="M2890" s="242"/>
      <c r="N2890" s="243"/>
      <c r="O2890" s="85"/>
      <c r="P2890" s="85"/>
      <c r="Q2890" s="85"/>
      <c r="R2890" s="85"/>
      <c r="S2890" s="85"/>
      <c r="T2890" s="86"/>
      <c r="U2890" s="39"/>
      <c r="V2890" s="39"/>
      <c r="W2890" s="39"/>
      <c r="X2890" s="39"/>
      <c r="Y2890" s="39"/>
      <c r="Z2890" s="39"/>
      <c r="AA2890" s="39"/>
      <c r="AB2890" s="39"/>
      <c r="AC2890" s="39"/>
      <c r="AD2890" s="39"/>
      <c r="AE2890" s="39"/>
      <c r="AT2890" s="18" t="s">
        <v>173</v>
      </c>
      <c r="AU2890" s="18" t="s">
        <v>82</v>
      </c>
    </row>
    <row r="2891" s="13" customFormat="1">
      <c r="A2891" s="13"/>
      <c r="B2891" s="244"/>
      <c r="C2891" s="245"/>
      <c r="D2891" s="240" t="s">
        <v>174</v>
      </c>
      <c r="E2891" s="246" t="s">
        <v>21</v>
      </c>
      <c r="F2891" s="247" t="s">
        <v>2844</v>
      </c>
      <c r="G2891" s="245"/>
      <c r="H2891" s="246" t="s">
        <v>21</v>
      </c>
      <c r="I2891" s="248"/>
      <c r="J2891" s="245"/>
      <c r="K2891" s="245"/>
      <c r="L2891" s="249"/>
      <c r="M2891" s="250"/>
      <c r="N2891" s="251"/>
      <c r="O2891" s="251"/>
      <c r="P2891" s="251"/>
      <c r="Q2891" s="251"/>
      <c r="R2891" s="251"/>
      <c r="S2891" s="251"/>
      <c r="T2891" s="252"/>
      <c r="U2891" s="13"/>
      <c r="V2891" s="13"/>
      <c r="W2891" s="13"/>
      <c r="X2891" s="13"/>
      <c r="Y2891" s="13"/>
      <c r="Z2891" s="13"/>
      <c r="AA2891" s="13"/>
      <c r="AB2891" s="13"/>
      <c r="AC2891" s="13"/>
      <c r="AD2891" s="13"/>
      <c r="AE2891" s="13"/>
      <c r="AT2891" s="253" t="s">
        <v>174</v>
      </c>
      <c r="AU2891" s="253" t="s">
        <v>82</v>
      </c>
      <c r="AV2891" s="13" t="s">
        <v>80</v>
      </c>
      <c r="AW2891" s="13" t="s">
        <v>34</v>
      </c>
      <c r="AX2891" s="13" t="s">
        <v>73</v>
      </c>
      <c r="AY2891" s="253" t="s">
        <v>164</v>
      </c>
    </row>
    <row r="2892" s="13" customFormat="1">
      <c r="A2892" s="13"/>
      <c r="B2892" s="244"/>
      <c r="C2892" s="245"/>
      <c r="D2892" s="240" t="s">
        <v>174</v>
      </c>
      <c r="E2892" s="246" t="s">
        <v>21</v>
      </c>
      <c r="F2892" s="247" t="s">
        <v>2845</v>
      </c>
      <c r="G2892" s="245"/>
      <c r="H2892" s="246" t="s">
        <v>21</v>
      </c>
      <c r="I2892" s="248"/>
      <c r="J2892" s="245"/>
      <c r="K2892" s="245"/>
      <c r="L2892" s="249"/>
      <c r="M2892" s="250"/>
      <c r="N2892" s="251"/>
      <c r="O2892" s="251"/>
      <c r="P2892" s="251"/>
      <c r="Q2892" s="251"/>
      <c r="R2892" s="251"/>
      <c r="S2892" s="251"/>
      <c r="T2892" s="252"/>
      <c r="U2892" s="13"/>
      <c r="V2892" s="13"/>
      <c r="W2892" s="13"/>
      <c r="X2892" s="13"/>
      <c r="Y2892" s="13"/>
      <c r="Z2892" s="13"/>
      <c r="AA2892" s="13"/>
      <c r="AB2892" s="13"/>
      <c r="AC2892" s="13"/>
      <c r="AD2892" s="13"/>
      <c r="AE2892" s="13"/>
      <c r="AT2892" s="253" t="s">
        <v>174</v>
      </c>
      <c r="AU2892" s="253" t="s">
        <v>82</v>
      </c>
      <c r="AV2892" s="13" t="s">
        <v>80</v>
      </c>
      <c r="AW2892" s="13" t="s">
        <v>34</v>
      </c>
      <c r="AX2892" s="13" t="s">
        <v>73</v>
      </c>
      <c r="AY2892" s="253" t="s">
        <v>164</v>
      </c>
    </row>
    <row r="2893" s="13" customFormat="1">
      <c r="A2893" s="13"/>
      <c r="B2893" s="244"/>
      <c r="C2893" s="245"/>
      <c r="D2893" s="240" t="s">
        <v>174</v>
      </c>
      <c r="E2893" s="246" t="s">
        <v>21</v>
      </c>
      <c r="F2893" s="247" t="s">
        <v>2846</v>
      </c>
      <c r="G2893" s="245"/>
      <c r="H2893" s="246" t="s">
        <v>21</v>
      </c>
      <c r="I2893" s="248"/>
      <c r="J2893" s="245"/>
      <c r="K2893" s="245"/>
      <c r="L2893" s="249"/>
      <c r="M2893" s="250"/>
      <c r="N2893" s="251"/>
      <c r="O2893" s="251"/>
      <c r="P2893" s="251"/>
      <c r="Q2893" s="251"/>
      <c r="R2893" s="251"/>
      <c r="S2893" s="251"/>
      <c r="T2893" s="252"/>
      <c r="U2893" s="13"/>
      <c r="V2893" s="13"/>
      <c r="W2893" s="13"/>
      <c r="X2893" s="13"/>
      <c r="Y2893" s="13"/>
      <c r="Z2893" s="13"/>
      <c r="AA2893" s="13"/>
      <c r="AB2893" s="13"/>
      <c r="AC2893" s="13"/>
      <c r="AD2893" s="13"/>
      <c r="AE2893" s="13"/>
      <c r="AT2893" s="253" t="s">
        <v>174</v>
      </c>
      <c r="AU2893" s="253" t="s">
        <v>82</v>
      </c>
      <c r="AV2893" s="13" t="s">
        <v>80</v>
      </c>
      <c r="AW2893" s="13" t="s">
        <v>34</v>
      </c>
      <c r="AX2893" s="13" t="s">
        <v>73</v>
      </c>
      <c r="AY2893" s="253" t="s">
        <v>164</v>
      </c>
    </row>
    <row r="2894" s="14" customFormat="1">
      <c r="A2894" s="14"/>
      <c r="B2894" s="254"/>
      <c r="C2894" s="255"/>
      <c r="D2894" s="240" t="s">
        <v>174</v>
      </c>
      <c r="E2894" s="256" t="s">
        <v>21</v>
      </c>
      <c r="F2894" s="257" t="s">
        <v>2847</v>
      </c>
      <c r="G2894" s="255"/>
      <c r="H2894" s="258">
        <v>5</v>
      </c>
      <c r="I2894" s="259"/>
      <c r="J2894" s="255"/>
      <c r="K2894" s="255"/>
      <c r="L2894" s="260"/>
      <c r="M2894" s="261"/>
      <c r="N2894" s="262"/>
      <c r="O2894" s="262"/>
      <c r="P2894" s="262"/>
      <c r="Q2894" s="262"/>
      <c r="R2894" s="262"/>
      <c r="S2894" s="262"/>
      <c r="T2894" s="263"/>
      <c r="U2894" s="14"/>
      <c r="V2894" s="14"/>
      <c r="W2894" s="14"/>
      <c r="X2894" s="14"/>
      <c r="Y2894" s="14"/>
      <c r="Z2894" s="14"/>
      <c r="AA2894" s="14"/>
      <c r="AB2894" s="14"/>
      <c r="AC2894" s="14"/>
      <c r="AD2894" s="14"/>
      <c r="AE2894" s="14"/>
      <c r="AT2894" s="264" t="s">
        <v>174</v>
      </c>
      <c r="AU2894" s="264" t="s">
        <v>82</v>
      </c>
      <c r="AV2894" s="14" t="s">
        <v>82</v>
      </c>
      <c r="AW2894" s="14" t="s">
        <v>34</v>
      </c>
      <c r="AX2894" s="14" t="s">
        <v>80</v>
      </c>
      <c r="AY2894" s="264" t="s">
        <v>164</v>
      </c>
    </row>
    <row r="2895" s="2" customFormat="1" ht="16.5" customHeight="1">
      <c r="A2895" s="39"/>
      <c r="B2895" s="40"/>
      <c r="C2895" s="265" t="s">
        <v>2848</v>
      </c>
      <c r="D2895" s="265" t="s">
        <v>178</v>
      </c>
      <c r="E2895" s="266" t="s">
        <v>2849</v>
      </c>
      <c r="F2895" s="267" t="s">
        <v>2850</v>
      </c>
      <c r="G2895" s="268" t="s">
        <v>204</v>
      </c>
      <c r="H2895" s="269">
        <v>5.2009999999999996</v>
      </c>
      <c r="I2895" s="270"/>
      <c r="J2895" s="271">
        <f>ROUND(I2895*H2895,2)</f>
        <v>0</v>
      </c>
      <c r="K2895" s="267" t="s">
        <v>21</v>
      </c>
      <c r="L2895" s="272"/>
      <c r="M2895" s="273" t="s">
        <v>21</v>
      </c>
      <c r="N2895" s="274" t="s">
        <v>44</v>
      </c>
      <c r="O2895" s="85"/>
      <c r="P2895" s="236">
        <f>O2895*H2895</f>
        <v>0</v>
      </c>
      <c r="Q2895" s="236">
        <v>0.0030000000000000001</v>
      </c>
      <c r="R2895" s="236">
        <f>Q2895*H2895</f>
        <v>0.015602999999999999</v>
      </c>
      <c r="S2895" s="236">
        <v>0</v>
      </c>
      <c r="T2895" s="237">
        <f>S2895*H2895</f>
        <v>0</v>
      </c>
      <c r="U2895" s="39"/>
      <c r="V2895" s="39"/>
      <c r="W2895" s="39"/>
      <c r="X2895" s="39"/>
      <c r="Y2895" s="39"/>
      <c r="Z2895" s="39"/>
      <c r="AA2895" s="39"/>
      <c r="AB2895" s="39"/>
      <c r="AC2895" s="39"/>
      <c r="AD2895" s="39"/>
      <c r="AE2895" s="39"/>
      <c r="AR2895" s="238" t="s">
        <v>382</v>
      </c>
      <c r="AT2895" s="238" t="s">
        <v>178</v>
      </c>
      <c r="AU2895" s="238" t="s">
        <v>82</v>
      </c>
      <c r="AY2895" s="18" t="s">
        <v>164</v>
      </c>
      <c r="BE2895" s="239">
        <f>IF(N2895="základní",J2895,0)</f>
        <v>0</v>
      </c>
      <c r="BF2895" s="239">
        <f>IF(N2895="snížená",J2895,0)</f>
        <v>0</v>
      </c>
      <c r="BG2895" s="239">
        <f>IF(N2895="zákl. přenesená",J2895,0)</f>
        <v>0</v>
      </c>
      <c r="BH2895" s="239">
        <f>IF(N2895="sníž. přenesená",J2895,0)</f>
        <v>0</v>
      </c>
      <c r="BI2895" s="239">
        <f>IF(N2895="nulová",J2895,0)</f>
        <v>0</v>
      </c>
      <c r="BJ2895" s="18" t="s">
        <v>80</v>
      </c>
      <c r="BK2895" s="239">
        <f>ROUND(I2895*H2895,2)</f>
        <v>0</v>
      </c>
      <c r="BL2895" s="18" t="s">
        <v>277</v>
      </c>
      <c r="BM2895" s="238" t="s">
        <v>2851</v>
      </c>
    </row>
    <row r="2896" s="2" customFormat="1">
      <c r="A2896" s="39"/>
      <c r="B2896" s="40"/>
      <c r="C2896" s="41"/>
      <c r="D2896" s="240" t="s">
        <v>173</v>
      </c>
      <c r="E2896" s="41"/>
      <c r="F2896" s="241" t="s">
        <v>2850</v>
      </c>
      <c r="G2896" s="41"/>
      <c r="H2896" s="41"/>
      <c r="I2896" s="147"/>
      <c r="J2896" s="41"/>
      <c r="K2896" s="41"/>
      <c r="L2896" s="45"/>
      <c r="M2896" s="242"/>
      <c r="N2896" s="243"/>
      <c r="O2896" s="85"/>
      <c r="P2896" s="85"/>
      <c r="Q2896" s="85"/>
      <c r="R2896" s="85"/>
      <c r="S2896" s="85"/>
      <c r="T2896" s="86"/>
      <c r="U2896" s="39"/>
      <c r="V2896" s="39"/>
      <c r="W2896" s="39"/>
      <c r="X2896" s="39"/>
      <c r="Y2896" s="39"/>
      <c r="Z2896" s="39"/>
      <c r="AA2896" s="39"/>
      <c r="AB2896" s="39"/>
      <c r="AC2896" s="39"/>
      <c r="AD2896" s="39"/>
      <c r="AE2896" s="39"/>
      <c r="AT2896" s="18" t="s">
        <v>173</v>
      </c>
      <c r="AU2896" s="18" t="s">
        <v>82</v>
      </c>
    </row>
    <row r="2897" s="14" customFormat="1">
      <c r="A2897" s="14"/>
      <c r="B2897" s="254"/>
      <c r="C2897" s="255"/>
      <c r="D2897" s="240" t="s">
        <v>174</v>
      </c>
      <c r="E2897" s="256" t="s">
        <v>21</v>
      </c>
      <c r="F2897" s="257" t="s">
        <v>2852</v>
      </c>
      <c r="G2897" s="255"/>
      <c r="H2897" s="258">
        <v>1.96</v>
      </c>
      <c r="I2897" s="259"/>
      <c r="J2897" s="255"/>
      <c r="K2897" s="255"/>
      <c r="L2897" s="260"/>
      <c r="M2897" s="261"/>
      <c r="N2897" s="262"/>
      <c r="O2897" s="262"/>
      <c r="P2897" s="262"/>
      <c r="Q2897" s="262"/>
      <c r="R2897" s="262"/>
      <c r="S2897" s="262"/>
      <c r="T2897" s="263"/>
      <c r="U2897" s="14"/>
      <c r="V2897" s="14"/>
      <c r="W2897" s="14"/>
      <c r="X2897" s="14"/>
      <c r="Y2897" s="14"/>
      <c r="Z2897" s="14"/>
      <c r="AA2897" s="14"/>
      <c r="AB2897" s="14"/>
      <c r="AC2897" s="14"/>
      <c r="AD2897" s="14"/>
      <c r="AE2897" s="14"/>
      <c r="AT2897" s="264" t="s">
        <v>174</v>
      </c>
      <c r="AU2897" s="264" t="s">
        <v>82</v>
      </c>
      <c r="AV2897" s="14" t="s">
        <v>82</v>
      </c>
      <c r="AW2897" s="14" t="s">
        <v>34</v>
      </c>
      <c r="AX2897" s="14" t="s">
        <v>73</v>
      </c>
      <c r="AY2897" s="264" t="s">
        <v>164</v>
      </c>
    </row>
    <row r="2898" s="14" customFormat="1">
      <c r="A2898" s="14"/>
      <c r="B2898" s="254"/>
      <c r="C2898" s="255"/>
      <c r="D2898" s="240" t="s">
        <v>174</v>
      </c>
      <c r="E2898" s="256" t="s">
        <v>21</v>
      </c>
      <c r="F2898" s="257" t="s">
        <v>607</v>
      </c>
      <c r="G2898" s="255"/>
      <c r="H2898" s="258">
        <v>3.2410000000000001</v>
      </c>
      <c r="I2898" s="259"/>
      <c r="J2898" s="255"/>
      <c r="K2898" s="255"/>
      <c r="L2898" s="260"/>
      <c r="M2898" s="261"/>
      <c r="N2898" s="262"/>
      <c r="O2898" s="262"/>
      <c r="P2898" s="262"/>
      <c r="Q2898" s="262"/>
      <c r="R2898" s="262"/>
      <c r="S2898" s="262"/>
      <c r="T2898" s="263"/>
      <c r="U2898" s="14"/>
      <c r="V2898" s="14"/>
      <c r="W2898" s="14"/>
      <c r="X2898" s="14"/>
      <c r="Y2898" s="14"/>
      <c r="Z2898" s="14"/>
      <c r="AA2898" s="14"/>
      <c r="AB2898" s="14"/>
      <c r="AC2898" s="14"/>
      <c r="AD2898" s="14"/>
      <c r="AE2898" s="14"/>
      <c r="AT2898" s="264" t="s">
        <v>174</v>
      </c>
      <c r="AU2898" s="264" t="s">
        <v>82</v>
      </c>
      <c r="AV2898" s="14" t="s">
        <v>82</v>
      </c>
      <c r="AW2898" s="14" t="s">
        <v>34</v>
      </c>
      <c r="AX2898" s="14" t="s">
        <v>73</v>
      </c>
      <c r="AY2898" s="264" t="s">
        <v>164</v>
      </c>
    </row>
    <row r="2899" s="15" customFormat="1">
      <c r="A2899" s="15"/>
      <c r="B2899" s="276"/>
      <c r="C2899" s="277"/>
      <c r="D2899" s="240" t="s">
        <v>174</v>
      </c>
      <c r="E2899" s="278" t="s">
        <v>21</v>
      </c>
      <c r="F2899" s="279" t="s">
        <v>225</v>
      </c>
      <c r="G2899" s="277"/>
      <c r="H2899" s="280">
        <v>5.2009999999999996</v>
      </c>
      <c r="I2899" s="281"/>
      <c r="J2899" s="277"/>
      <c r="K2899" s="277"/>
      <c r="L2899" s="282"/>
      <c r="M2899" s="283"/>
      <c r="N2899" s="284"/>
      <c r="O2899" s="284"/>
      <c r="P2899" s="284"/>
      <c r="Q2899" s="284"/>
      <c r="R2899" s="284"/>
      <c r="S2899" s="284"/>
      <c r="T2899" s="285"/>
      <c r="U2899" s="15"/>
      <c r="V2899" s="15"/>
      <c r="W2899" s="15"/>
      <c r="X2899" s="15"/>
      <c r="Y2899" s="15"/>
      <c r="Z2899" s="15"/>
      <c r="AA2899" s="15"/>
      <c r="AB2899" s="15"/>
      <c r="AC2899" s="15"/>
      <c r="AD2899" s="15"/>
      <c r="AE2899" s="15"/>
      <c r="AT2899" s="286" t="s">
        <v>174</v>
      </c>
      <c r="AU2899" s="286" t="s">
        <v>82</v>
      </c>
      <c r="AV2899" s="15" t="s">
        <v>171</v>
      </c>
      <c r="AW2899" s="15" t="s">
        <v>34</v>
      </c>
      <c r="AX2899" s="15" t="s">
        <v>80</v>
      </c>
      <c r="AY2899" s="286" t="s">
        <v>164</v>
      </c>
    </row>
    <row r="2900" s="2" customFormat="1" ht="21.75" customHeight="1">
      <c r="A2900" s="39"/>
      <c r="B2900" s="40"/>
      <c r="C2900" s="227" t="s">
        <v>2853</v>
      </c>
      <c r="D2900" s="227" t="s">
        <v>166</v>
      </c>
      <c r="E2900" s="228" t="s">
        <v>2854</v>
      </c>
      <c r="F2900" s="229" t="s">
        <v>2855</v>
      </c>
      <c r="G2900" s="230" t="s">
        <v>181</v>
      </c>
      <c r="H2900" s="231">
        <v>0.057000000000000002</v>
      </c>
      <c r="I2900" s="232"/>
      <c r="J2900" s="233">
        <f>ROUND(I2900*H2900,2)</f>
        <v>0</v>
      </c>
      <c r="K2900" s="229" t="s">
        <v>170</v>
      </c>
      <c r="L2900" s="45"/>
      <c r="M2900" s="234" t="s">
        <v>21</v>
      </c>
      <c r="N2900" s="235" t="s">
        <v>44</v>
      </c>
      <c r="O2900" s="85"/>
      <c r="P2900" s="236">
        <f>O2900*H2900</f>
        <v>0</v>
      </c>
      <c r="Q2900" s="236">
        <v>0</v>
      </c>
      <c r="R2900" s="236">
        <f>Q2900*H2900</f>
        <v>0</v>
      </c>
      <c r="S2900" s="236">
        <v>0</v>
      </c>
      <c r="T2900" s="237">
        <f>S2900*H2900</f>
        <v>0</v>
      </c>
      <c r="U2900" s="39"/>
      <c r="V2900" s="39"/>
      <c r="W2900" s="39"/>
      <c r="X2900" s="39"/>
      <c r="Y2900" s="39"/>
      <c r="Z2900" s="39"/>
      <c r="AA2900" s="39"/>
      <c r="AB2900" s="39"/>
      <c r="AC2900" s="39"/>
      <c r="AD2900" s="39"/>
      <c r="AE2900" s="39"/>
      <c r="AR2900" s="238" t="s">
        <v>277</v>
      </c>
      <c r="AT2900" s="238" t="s">
        <v>166</v>
      </c>
      <c r="AU2900" s="238" t="s">
        <v>82</v>
      </c>
      <c r="AY2900" s="18" t="s">
        <v>164</v>
      </c>
      <c r="BE2900" s="239">
        <f>IF(N2900="základní",J2900,0)</f>
        <v>0</v>
      </c>
      <c r="BF2900" s="239">
        <f>IF(N2900="snížená",J2900,0)</f>
        <v>0</v>
      </c>
      <c r="BG2900" s="239">
        <f>IF(N2900="zákl. přenesená",J2900,0)</f>
        <v>0</v>
      </c>
      <c r="BH2900" s="239">
        <f>IF(N2900="sníž. přenesená",J2900,0)</f>
        <v>0</v>
      </c>
      <c r="BI2900" s="239">
        <f>IF(N2900="nulová",J2900,0)</f>
        <v>0</v>
      </c>
      <c r="BJ2900" s="18" t="s">
        <v>80</v>
      </c>
      <c r="BK2900" s="239">
        <f>ROUND(I2900*H2900,2)</f>
        <v>0</v>
      </c>
      <c r="BL2900" s="18" t="s">
        <v>277</v>
      </c>
      <c r="BM2900" s="238" t="s">
        <v>2856</v>
      </c>
    </row>
    <row r="2901" s="2" customFormat="1">
      <c r="A2901" s="39"/>
      <c r="B2901" s="40"/>
      <c r="C2901" s="41"/>
      <c r="D2901" s="240" t="s">
        <v>173</v>
      </c>
      <c r="E2901" s="41"/>
      <c r="F2901" s="241" t="s">
        <v>2855</v>
      </c>
      <c r="G2901" s="41"/>
      <c r="H2901" s="41"/>
      <c r="I2901" s="147"/>
      <c r="J2901" s="41"/>
      <c r="K2901" s="41"/>
      <c r="L2901" s="45"/>
      <c r="M2901" s="242"/>
      <c r="N2901" s="243"/>
      <c r="O2901" s="85"/>
      <c r="P2901" s="85"/>
      <c r="Q2901" s="85"/>
      <c r="R2901" s="85"/>
      <c r="S2901" s="85"/>
      <c r="T2901" s="86"/>
      <c r="U2901" s="39"/>
      <c r="V2901" s="39"/>
      <c r="W2901" s="39"/>
      <c r="X2901" s="39"/>
      <c r="Y2901" s="39"/>
      <c r="Z2901" s="39"/>
      <c r="AA2901" s="39"/>
      <c r="AB2901" s="39"/>
      <c r="AC2901" s="39"/>
      <c r="AD2901" s="39"/>
      <c r="AE2901" s="39"/>
      <c r="AT2901" s="18" t="s">
        <v>173</v>
      </c>
      <c r="AU2901" s="18" t="s">
        <v>82</v>
      </c>
    </row>
    <row r="2902" s="12" customFormat="1" ht="22.8" customHeight="1">
      <c r="A2902" s="12"/>
      <c r="B2902" s="211"/>
      <c r="C2902" s="212"/>
      <c r="D2902" s="213" t="s">
        <v>72</v>
      </c>
      <c r="E2902" s="225" t="s">
        <v>2857</v>
      </c>
      <c r="F2902" s="225" t="s">
        <v>2858</v>
      </c>
      <c r="G2902" s="212"/>
      <c r="H2902" s="212"/>
      <c r="I2902" s="215"/>
      <c r="J2902" s="226">
        <f>BK2902</f>
        <v>0</v>
      </c>
      <c r="K2902" s="212"/>
      <c r="L2902" s="217"/>
      <c r="M2902" s="218"/>
      <c r="N2902" s="219"/>
      <c r="O2902" s="219"/>
      <c r="P2902" s="220">
        <f>SUM(P2903:P2918)</f>
        <v>0</v>
      </c>
      <c r="Q2902" s="219"/>
      <c r="R2902" s="220">
        <f>SUM(R2903:R2918)</f>
        <v>0.0033281000000000001</v>
      </c>
      <c r="S2902" s="219"/>
      <c r="T2902" s="221">
        <f>SUM(T2903:T2918)</f>
        <v>0</v>
      </c>
      <c r="U2902" s="12"/>
      <c r="V2902" s="12"/>
      <c r="W2902" s="12"/>
      <c r="X2902" s="12"/>
      <c r="Y2902" s="12"/>
      <c r="Z2902" s="12"/>
      <c r="AA2902" s="12"/>
      <c r="AB2902" s="12"/>
      <c r="AC2902" s="12"/>
      <c r="AD2902" s="12"/>
      <c r="AE2902" s="12"/>
      <c r="AR2902" s="222" t="s">
        <v>82</v>
      </c>
      <c r="AT2902" s="223" t="s">
        <v>72</v>
      </c>
      <c r="AU2902" s="223" t="s">
        <v>80</v>
      </c>
      <c r="AY2902" s="222" t="s">
        <v>164</v>
      </c>
      <c r="BK2902" s="224">
        <f>SUM(BK2903:BK2918)</f>
        <v>0</v>
      </c>
    </row>
    <row r="2903" s="2" customFormat="1" ht="16.5" customHeight="1">
      <c r="A2903" s="39"/>
      <c r="B2903" s="40"/>
      <c r="C2903" s="227" t="s">
        <v>2859</v>
      </c>
      <c r="D2903" s="227" t="s">
        <v>166</v>
      </c>
      <c r="E2903" s="228" t="s">
        <v>2860</v>
      </c>
      <c r="F2903" s="229" t="s">
        <v>2861</v>
      </c>
      <c r="G2903" s="230" t="s">
        <v>204</v>
      </c>
      <c r="H2903" s="231">
        <v>31.696000000000002</v>
      </c>
      <c r="I2903" s="232"/>
      <c r="J2903" s="233">
        <f>ROUND(I2903*H2903,2)</f>
        <v>0</v>
      </c>
      <c r="K2903" s="229" t="s">
        <v>170</v>
      </c>
      <c r="L2903" s="45"/>
      <c r="M2903" s="234" t="s">
        <v>21</v>
      </c>
      <c r="N2903" s="235" t="s">
        <v>44</v>
      </c>
      <c r="O2903" s="85"/>
      <c r="P2903" s="236">
        <f>O2903*H2903</f>
        <v>0</v>
      </c>
      <c r="Q2903" s="236">
        <v>0</v>
      </c>
      <c r="R2903" s="236">
        <f>Q2903*H2903</f>
        <v>0</v>
      </c>
      <c r="S2903" s="236">
        <v>0</v>
      </c>
      <c r="T2903" s="237">
        <f>S2903*H2903</f>
        <v>0</v>
      </c>
      <c r="U2903" s="39"/>
      <c r="V2903" s="39"/>
      <c r="W2903" s="39"/>
      <c r="X2903" s="39"/>
      <c r="Y2903" s="39"/>
      <c r="Z2903" s="39"/>
      <c r="AA2903" s="39"/>
      <c r="AB2903" s="39"/>
      <c r="AC2903" s="39"/>
      <c r="AD2903" s="39"/>
      <c r="AE2903" s="39"/>
      <c r="AR2903" s="238" t="s">
        <v>277</v>
      </c>
      <c r="AT2903" s="238" t="s">
        <v>166</v>
      </c>
      <c r="AU2903" s="238" t="s">
        <v>82</v>
      </c>
      <c r="AY2903" s="18" t="s">
        <v>164</v>
      </c>
      <c r="BE2903" s="239">
        <f>IF(N2903="základní",J2903,0)</f>
        <v>0</v>
      </c>
      <c r="BF2903" s="239">
        <f>IF(N2903="snížená",J2903,0)</f>
        <v>0</v>
      </c>
      <c r="BG2903" s="239">
        <f>IF(N2903="zákl. přenesená",J2903,0)</f>
        <v>0</v>
      </c>
      <c r="BH2903" s="239">
        <f>IF(N2903="sníž. přenesená",J2903,0)</f>
        <v>0</v>
      </c>
      <c r="BI2903" s="239">
        <f>IF(N2903="nulová",J2903,0)</f>
        <v>0</v>
      </c>
      <c r="BJ2903" s="18" t="s">
        <v>80</v>
      </c>
      <c r="BK2903" s="239">
        <f>ROUND(I2903*H2903,2)</f>
        <v>0</v>
      </c>
      <c r="BL2903" s="18" t="s">
        <v>277</v>
      </c>
      <c r="BM2903" s="238" t="s">
        <v>2862</v>
      </c>
    </row>
    <row r="2904" s="2" customFormat="1">
      <c r="A2904" s="39"/>
      <c r="B2904" s="40"/>
      <c r="C2904" s="41"/>
      <c r="D2904" s="240" t="s">
        <v>173</v>
      </c>
      <c r="E2904" s="41"/>
      <c r="F2904" s="241" t="s">
        <v>2861</v>
      </c>
      <c r="G2904" s="41"/>
      <c r="H2904" s="41"/>
      <c r="I2904" s="147"/>
      <c r="J2904" s="41"/>
      <c r="K2904" s="41"/>
      <c r="L2904" s="45"/>
      <c r="M2904" s="242"/>
      <c r="N2904" s="243"/>
      <c r="O2904" s="85"/>
      <c r="P2904" s="85"/>
      <c r="Q2904" s="85"/>
      <c r="R2904" s="85"/>
      <c r="S2904" s="85"/>
      <c r="T2904" s="86"/>
      <c r="U2904" s="39"/>
      <c r="V2904" s="39"/>
      <c r="W2904" s="39"/>
      <c r="X2904" s="39"/>
      <c r="Y2904" s="39"/>
      <c r="Z2904" s="39"/>
      <c r="AA2904" s="39"/>
      <c r="AB2904" s="39"/>
      <c r="AC2904" s="39"/>
      <c r="AD2904" s="39"/>
      <c r="AE2904" s="39"/>
      <c r="AT2904" s="18" t="s">
        <v>173</v>
      </c>
      <c r="AU2904" s="18" t="s">
        <v>82</v>
      </c>
    </row>
    <row r="2905" s="13" customFormat="1">
      <c r="A2905" s="13"/>
      <c r="B2905" s="244"/>
      <c r="C2905" s="245"/>
      <c r="D2905" s="240" t="s">
        <v>174</v>
      </c>
      <c r="E2905" s="246" t="s">
        <v>21</v>
      </c>
      <c r="F2905" s="247" t="s">
        <v>2863</v>
      </c>
      <c r="G2905" s="245"/>
      <c r="H2905" s="246" t="s">
        <v>21</v>
      </c>
      <c r="I2905" s="248"/>
      <c r="J2905" s="245"/>
      <c r="K2905" s="245"/>
      <c r="L2905" s="249"/>
      <c r="M2905" s="250"/>
      <c r="N2905" s="251"/>
      <c r="O2905" s="251"/>
      <c r="P2905" s="251"/>
      <c r="Q2905" s="251"/>
      <c r="R2905" s="251"/>
      <c r="S2905" s="251"/>
      <c r="T2905" s="252"/>
      <c r="U2905" s="13"/>
      <c r="V2905" s="13"/>
      <c r="W2905" s="13"/>
      <c r="X2905" s="13"/>
      <c r="Y2905" s="13"/>
      <c r="Z2905" s="13"/>
      <c r="AA2905" s="13"/>
      <c r="AB2905" s="13"/>
      <c r="AC2905" s="13"/>
      <c r="AD2905" s="13"/>
      <c r="AE2905" s="13"/>
      <c r="AT2905" s="253" t="s">
        <v>174</v>
      </c>
      <c r="AU2905" s="253" t="s">
        <v>82</v>
      </c>
      <c r="AV2905" s="13" t="s">
        <v>80</v>
      </c>
      <c r="AW2905" s="13" t="s">
        <v>34</v>
      </c>
      <c r="AX2905" s="13" t="s">
        <v>73</v>
      </c>
      <c r="AY2905" s="253" t="s">
        <v>164</v>
      </c>
    </row>
    <row r="2906" s="13" customFormat="1">
      <c r="A2906" s="13"/>
      <c r="B2906" s="244"/>
      <c r="C2906" s="245"/>
      <c r="D2906" s="240" t="s">
        <v>174</v>
      </c>
      <c r="E2906" s="246" t="s">
        <v>21</v>
      </c>
      <c r="F2906" s="247" t="s">
        <v>2257</v>
      </c>
      <c r="G2906" s="245"/>
      <c r="H2906" s="246" t="s">
        <v>21</v>
      </c>
      <c r="I2906" s="248"/>
      <c r="J2906" s="245"/>
      <c r="K2906" s="245"/>
      <c r="L2906" s="249"/>
      <c r="M2906" s="250"/>
      <c r="N2906" s="251"/>
      <c r="O2906" s="251"/>
      <c r="P2906" s="251"/>
      <c r="Q2906" s="251"/>
      <c r="R2906" s="251"/>
      <c r="S2906" s="251"/>
      <c r="T2906" s="252"/>
      <c r="U2906" s="13"/>
      <c r="V2906" s="13"/>
      <c r="W2906" s="13"/>
      <c r="X2906" s="13"/>
      <c r="Y2906" s="13"/>
      <c r="Z2906" s="13"/>
      <c r="AA2906" s="13"/>
      <c r="AB2906" s="13"/>
      <c r="AC2906" s="13"/>
      <c r="AD2906" s="13"/>
      <c r="AE2906" s="13"/>
      <c r="AT2906" s="253" t="s">
        <v>174</v>
      </c>
      <c r="AU2906" s="253" t="s">
        <v>82</v>
      </c>
      <c r="AV2906" s="13" t="s">
        <v>80</v>
      </c>
      <c r="AW2906" s="13" t="s">
        <v>34</v>
      </c>
      <c r="AX2906" s="13" t="s">
        <v>73</v>
      </c>
      <c r="AY2906" s="253" t="s">
        <v>164</v>
      </c>
    </row>
    <row r="2907" s="13" customFormat="1">
      <c r="A2907" s="13"/>
      <c r="B2907" s="244"/>
      <c r="C2907" s="245"/>
      <c r="D2907" s="240" t="s">
        <v>174</v>
      </c>
      <c r="E2907" s="246" t="s">
        <v>21</v>
      </c>
      <c r="F2907" s="247" t="s">
        <v>2864</v>
      </c>
      <c r="G2907" s="245"/>
      <c r="H2907" s="246" t="s">
        <v>21</v>
      </c>
      <c r="I2907" s="248"/>
      <c r="J2907" s="245"/>
      <c r="K2907" s="245"/>
      <c r="L2907" s="249"/>
      <c r="M2907" s="250"/>
      <c r="N2907" s="251"/>
      <c r="O2907" s="251"/>
      <c r="P2907" s="251"/>
      <c r="Q2907" s="251"/>
      <c r="R2907" s="251"/>
      <c r="S2907" s="251"/>
      <c r="T2907" s="252"/>
      <c r="U2907" s="13"/>
      <c r="V2907" s="13"/>
      <c r="W2907" s="13"/>
      <c r="X2907" s="13"/>
      <c r="Y2907" s="13"/>
      <c r="Z2907" s="13"/>
      <c r="AA2907" s="13"/>
      <c r="AB2907" s="13"/>
      <c r="AC2907" s="13"/>
      <c r="AD2907" s="13"/>
      <c r="AE2907" s="13"/>
      <c r="AT2907" s="253" t="s">
        <v>174</v>
      </c>
      <c r="AU2907" s="253" t="s">
        <v>82</v>
      </c>
      <c r="AV2907" s="13" t="s">
        <v>80</v>
      </c>
      <c r="AW2907" s="13" t="s">
        <v>34</v>
      </c>
      <c r="AX2907" s="13" t="s">
        <v>73</v>
      </c>
      <c r="AY2907" s="253" t="s">
        <v>164</v>
      </c>
    </row>
    <row r="2908" s="14" customFormat="1">
      <c r="A2908" s="14"/>
      <c r="B2908" s="254"/>
      <c r="C2908" s="255"/>
      <c r="D2908" s="240" t="s">
        <v>174</v>
      </c>
      <c r="E2908" s="256" t="s">
        <v>21</v>
      </c>
      <c r="F2908" s="257" t="s">
        <v>598</v>
      </c>
      <c r="G2908" s="255"/>
      <c r="H2908" s="258">
        <v>5.0140000000000002</v>
      </c>
      <c r="I2908" s="259"/>
      <c r="J2908" s="255"/>
      <c r="K2908" s="255"/>
      <c r="L2908" s="260"/>
      <c r="M2908" s="261"/>
      <c r="N2908" s="262"/>
      <c r="O2908" s="262"/>
      <c r="P2908" s="262"/>
      <c r="Q2908" s="262"/>
      <c r="R2908" s="262"/>
      <c r="S2908" s="262"/>
      <c r="T2908" s="263"/>
      <c r="U2908" s="14"/>
      <c r="V2908" s="14"/>
      <c r="W2908" s="14"/>
      <c r="X2908" s="14"/>
      <c r="Y2908" s="14"/>
      <c r="Z2908" s="14"/>
      <c r="AA2908" s="14"/>
      <c r="AB2908" s="14"/>
      <c r="AC2908" s="14"/>
      <c r="AD2908" s="14"/>
      <c r="AE2908" s="14"/>
      <c r="AT2908" s="264" t="s">
        <v>174</v>
      </c>
      <c r="AU2908" s="264" t="s">
        <v>82</v>
      </c>
      <c r="AV2908" s="14" t="s">
        <v>82</v>
      </c>
      <c r="AW2908" s="14" t="s">
        <v>34</v>
      </c>
      <c r="AX2908" s="14" t="s">
        <v>73</v>
      </c>
      <c r="AY2908" s="264" t="s">
        <v>164</v>
      </c>
    </row>
    <row r="2909" s="14" customFormat="1">
      <c r="A2909" s="14"/>
      <c r="B2909" s="254"/>
      <c r="C2909" s="255"/>
      <c r="D2909" s="240" t="s">
        <v>174</v>
      </c>
      <c r="E2909" s="256" t="s">
        <v>21</v>
      </c>
      <c r="F2909" s="257" t="s">
        <v>599</v>
      </c>
      <c r="G2909" s="255"/>
      <c r="H2909" s="258">
        <v>5.3630000000000004</v>
      </c>
      <c r="I2909" s="259"/>
      <c r="J2909" s="255"/>
      <c r="K2909" s="255"/>
      <c r="L2909" s="260"/>
      <c r="M2909" s="261"/>
      <c r="N2909" s="262"/>
      <c r="O2909" s="262"/>
      <c r="P2909" s="262"/>
      <c r="Q2909" s="262"/>
      <c r="R2909" s="262"/>
      <c r="S2909" s="262"/>
      <c r="T2909" s="263"/>
      <c r="U2909" s="14"/>
      <c r="V2909" s="14"/>
      <c r="W2909" s="14"/>
      <c r="X2909" s="14"/>
      <c r="Y2909" s="14"/>
      <c r="Z2909" s="14"/>
      <c r="AA2909" s="14"/>
      <c r="AB2909" s="14"/>
      <c r="AC2909" s="14"/>
      <c r="AD2909" s="14"/>
      <c r="AE2909" s="14"/>
      <c r="AT2909" s="264" t="s">
        <v>174</v>
      </c>
      <c r="AU2909" s="264" t="s">
        <v>82</v>
      </c>
      <c r="AV2909" s="14" t="s">
        <v>82</v>
      </c>
      <c r="AW2909" s="14" t="s">
        <v>34</v>
      </c>
      <c r="AX2909" s="14" t="s">
        <v>73</v>
      </c>
      <c r="AY2909" s="264" t="s">
        <v>164</v>
      </c>
    </row>
    <row r="2910" s="14" customFormat="1">
      <c r="A2910" s="14"/>
      <c r="B2910" s="254"/>
      <c r="C2910" s="255"/>
      <c r="D2910" s="240" t="s">
        <v>174</v>
      </c>
      <c r="E2910" s="256" t="s">
        <v>21</v>
      </c>
      <c r="F2910" s="257" t="s">
        <v>2865</v>
      </c>
      <c r="G2910" s="255"/>
      <c r="H2910" s="258">
        <v>7.8979999999999997</v>
      </c>
      <c r="I2910" s="259"/>
      <c r="J2910" s="255"/>
      <c r="K2910" s="255"/>
      <c r="L2910" s="260"/>
      <c r="M2910" s="261"/>
      <c r="N2910" s="262"/>
      <c r="O2910" s="262"/>
      <c r="P2910" s="262"/>
      <c r="Q2910" s="262"/>
      <c r="R2910" s="262"/>
      <c r="S2910" s="262"/>
      <c r="T2910" s="263"/>
      <c r="U2910" s="14"/>
      <c r="V2910" s="14"/>
      <c r="W2910" s="14"/>
      <c r="X2910" s="14"/>
      <c r="Y2910" s="14"/>
      <c r="Z2910" s="14"/>
      <c r="AA2910" s="14"/>
      <c r="AB2910" s="14"/>
      <c r="AC2910" s="14"/>
      <c r="AD2910" s="14"/>
      <c r="AE2910" s="14"/>
      <c r="AT2910" s="264" t="s">
        <v>174</v>
      </c>
      <c r="AU2910" s="264" t="s">
        <v>82</v>
      </c>
      <c r="AV2910" s="14" t="s">
        <v>82</v>
      </c>
      <c r="AW2910" s="14" t="s">
        <v>34</v>
      </c>
      <c r="AX2910" s="14" t="s">
        <v>73</v>
      </c>
      <c r="AY2910" s="264" t="s">
        <v>164</v>
      </c>
    </row>
    <row r="2911" s="14" customFormat="1">
      <c r="A2911" s="14"/>
      <c r="B2911" s="254"/>
      <c r="C2911" s="255"/>
      <c r="D2911" s="240" t="s">
        <v>174</v>
      </c>
      <c r="E2911" s="256" t="s">
        <v>21</v>
      </c>
      <c r="F2911" s="257" t="s">
        <v>601</v>
      </c>
      <c r="G2911" s="255"/>
      <c r="H2911" s="258">
        <v>6.2480000000000002</v>
      </c>
      <c r="I2911" s="259"/>
      <c r="J2911" s="255"/>
      <c r="K2911" s="255"/>
      <c r="L2911" s="260"/>
      <c r="M2911" s="261"/>
      <c r="N2911" s="262"/>
      <c r="O2911" s="262"/>
      <c r="P2911" s="262"/>
      <c r="Q2911" s="262"/>
      <c r="R2911" s="262"/>
      <c r="S2911" s="262"/>
      <c r="T2911" s="263"/>
      <c r="U2911" s="14"/>
      <c r="V2911" s="14"/>
      <c r="W2911" s="14"/>
      <c r="X2911" s="14"/>
      <c r="Y2911" s="14"/>
      <c r="Z2911" s="14"/>
      <c r="AA2911" s="14"/>
      <c r="AB2911" s="14"/>
      <c r="AC2911" s="14"/>
      <c r="AD2911" s="14"/>
      <c r="AE2911" s="14"/>
      <c r="AT2911" s="264" t="s">
        <v>174</v>
      </c>
      <c r="AU2911" s="264" t="s">
        <v>82</v>
      </c>
      <c r="AV2911" s="14" t="s">
        <v>82</v>
      </c>
      <c r="AW2911" s="14" t="s">
        <v>34</v>
      </c>
      <c r="AX2911" s="14" t="s">
        <v>73</v>
      </c>
      <c r="AY2911" s="264" t="s">
        <v>164</v>
      </c>
    </row>
    <row r="2912" s="14" customFormat="1">
      <c r="A2912" s="14"/>
      <c r="B2912" s="254"/>
      <c r="C2912" s="255"/>
      <c r="D2912" s="240" t="s">
        <v>174</v>
      </c>
      <c r="E2912" s="256" t="s">
        <v>21</v>
      </c>
      <c r="F2912" s="257" t="s">
        <v>602</v>
      </c>
      <c r="G2912" s="255"/>
      <c r="H2912" s="258">
        <v>7.173</v>
      </c>
      <c r="I2912" s="259"/>
      <c r="J2912" s="255"/>
      <c r="K2912" s="255"/>
      <c r="L2912" s="260"/>
      <c r="M2912" s="261"/>
      <c r="N2912" s="262"/>
      <c r="O2912" s="262"/>
      <c r="P2912" s="262"/>
      <c r="Q2912" s="262"/>
      <c r="R2912" s="262"/>
      <c r="S2912" s="262"/>
      <c r="T2912" s="263"/>
      <c r="U2912" s="14"/>
      <c r="V2912" s="14"/>
      <c r="W2912" s="14"/>
      <c r="X2912" s="14"/>
      <c r="Y2912" s="14"/>
      <c r="Z2912" s="14"/>
      <c r="AA2912" s="14"/>
      <c r="AB2912" s="14"/>
      <c r="AC2912" s="14"/>
      <c r="AD2912" s="14"/>
      <c r="AE2912" s="14"/>
      <c r="AT2912" s="264" t="s">
        <v>174</v>
      </c>
      <c r="AU2912" s="264" t="s">
        <v>82</v>
      </c>
      <c r="AV2912" s="14" t="s">
        <v>82</v>
      </c>
      <c r="AW2912" s="14" t="s">
        <v>34</v>
      </c>
      <c r="AX2912" s="14" t="s">
        <v>73</v>
      </c>
      <c r="AY2912" s="264" t="s">
        <v>164</v>
      </c>
    </row>
    <row r="2913" s="15" customFormat="1">
      <c r="A2913" s="15"/>
      <c r="B2913" s="276"/>
      <c r="C2913" s="277"/>
      <c r="D2913" s="240" t="s">
        <v>174</v>
      </c>
      <c r="E2913" s="278" t="s">
        <v>21</v>
      </c>
      <c r="F2913" s="279" t="s">
        <v>225</v>
      </c>
      <c r="G2913" s="277"/>
      <c r="H2913" s="280">
        <v>31.696000000000002</v>
      </c>
      <c r="I2913" s="281"/>
      <c r="J2913" s="277"/>
      <c r="K2913" s="277"/>
      <c r="L2913" s="282"/>
      <c r="M2913" s="283"/>
      <c r="N2913" s="284"/>
      <c r="O2913" s="284"/>
      <c r="P2913" s="284"/>
      <c r="Q2913" s="284"/>
      <c r="R2913" s="284"/>
      <c r="S2913" s="284"/>
      <c r="T2913" s="285"/>
      <c r="U2913" s="15"/>
      <c r="V2913" s="15"/>
      <c r="W2913" s="15"/>
      <c r="X2913" s="15"/>
      <c r="Y2913" s="15"/>
      <c r="Z2913" s="15"/>
      <c r="AA2913" s="15"/>
      <c r="AB2913" s="15"/>
      <c r="AC2913" s="15"/>
      <c r="AD2913" s="15"/>
      <c r="AE2913" s="15"/>
      <c r="AT2913" s="286" t="s">
        <v>174</v>
      </c>
      <c r="AU2913" s="286" t="s">
        <v>82</v>
      </c>
      <c r="AV2913" s="15" t="s">
        <v>171</v>
      </c>
      <c r="AW2913" s="15" t="s">
        <v>34</v>
      </c>
      <c r="AX2913" s="15" t="s">
        <v>80</v>
      </c>
      <c r="AY2913" s="286" t="s">
        <v>164</v>
      </c>
    </row>
    <row r="2914" s="2" customFormat="1" ht="16.5" customHeight="1">
      <c r="A2914" s="39"/>
      <c r="B2914" s="40"/>
      <c r="C2914" s="265" t="s">
        <v>2866</v>
      </c>
      <c r="D2914" s="265" t="s">
        <v>178</v>
      </c>
      <c r="E2914" s="266" t="s">
        <v>2867</v>
      </c>
      <c r="F2914" s="267" t="s">
        <v>2868</v>
      </c>
      <c r="G2914" s="268" t="s">
        <v>204</v>
      </c>
      <c r="H2914" s="269">
        <v>33.280999999999999</v>
      </c>
      <c r="I2914" s="270"/>
      <c r="J2914" s="271">
        <f>ROUND(I2914*H2914,2)</f>
        <v>0</v>
      </c>
      <c r="K2914" s="267" t="s">
        <v>170</v>
      </c>
      <c r="L2914" s="272"/>
      <c r="M2914" s="273" t="s">
        <v>21</v>
      </c>
      <c r="N2914" s="274" t="s">
        <v>44</v>
      </c>
      <c r="O2914" s="85"/>
      <c r="P2914" s="236">
        <f>O2914*H2914</f>
        <v>0</v>
      </c>
      <c r="Q2914" s="236">
        <v>0.00010000000000000001</v>
      </c>
      <c r="R2914" s="236">
        <f>Q2914*H2914</f>
        <v>0.0033281000000000001</v>
      </c>
      <c r="S2914" s="236">
        <v>0</v>
      </c>
      <c r="T2914" s="237">
        <f>S2914*H2914</f>
        <v>0</v>
      </c>
      <c r="U2914" s="39"/>
      <c r="V2914" s="39"/>
      <c r="W2914" s="39"/>
      <c r="X2914" s="39"/>
      <c r="Y2914" s="39"/>
      <c r="Z2914" s="39"/>
      <c r="AA2914" s="39"/>
      <c r="AB2914" s="39"/>
      <c r="AC2914" s="39"/>
      <c r="AD2914" s="39"/>
      <c r="AE2914" s="39"/>
      <c r="AR2914" s="238" t="s">
        <v>382</v>
      </c>
      <c r="AT2914" s="238" t="s">
        <v>178</v>
      </c>
      <c r="AU2914" s="238" t="s">
        <v>82</v>
      </c>
      <c r="AY2914" s="18" t="s">
        <v>164</v>
      </c>
      <c r="BE2914" s="239">
        <f>IF(N2914="základní",J2914,0)</f>
        <v>0</v>
      </c>
      <c r="BF2914" s="239">
        <f>IF(N2914="snížená",J2914,0)</f>
        <v>0</v>
      </c>
      <c r="BG2914" s="239">
        <f>IF(N2914="zákl. přenesená",J2914,0)</f>
        <v>0</v>
      </c>
      <c r="BH2914" s="239">
        <f>IF(N2914="sníž. přenesená",J2914,0)</f>
        <v>0</v>
      </c>
      <c r="BI2914" s="239">
        <f>IF(N2914="nulová",J2914,0)</f>
        <v>0</v>
      </c>
      <c r="BJ2914" s="18" t="s">
        <v>80</v>
      </c>
      <c r="BK2914" s="239">
        <f>ROUND(I2914*H2914,2)</f>
        <v>0</v>
      </c>
      <c r="BL2914" s="18" t="s">
        <v>277</v>
      </c>
      <c r="BM2914" s="238" t="s">
        <v>2869</v>
      </c>
    </row>
    <row r="2915" s="2" customFormat="1">
      <c r="A2915" s="39"/>
      <c r="B2915" s="40"/>
      <c r="C2915" s="41"/>
      <c r="D2915" s="240" t="s">
        <v>173</v>
      </c>
      <c r="E2915" s="41"/>
      <c r="F2915" s="241" t="s">
        <v>2868</v>
      </c>
      <c r="G2915" s="41"/>
      <c r="H2915" s="41"/>
      <c r="I2915" s="147"/>
      <c r="J2915" s="41"/>
      <c r="K2915" s="41"/>
      <c r="L2915" s="45"/>
      <c r="M2915" s="242"/>
      <c r="N2915" s="243"/>
      <c r="O2915" s="85"/>
      <c r="P2915" s="85"/>
      <c r="Q2915" s="85"/>
      <c r="R2915" s="85"/>
      <c r="S2915" s="85"/>
      <c r="T2915" s="86"/>
      <c r="U2915" s="39"/>
      <c r="V2915" s="39"/>
      <c r="W2915" s="39"/>
      <c r="X2915" s="39"/>
      <c r="Y2915" s="39"/>
      <c r="Z2915" s="39"/>
      <c r="AA2915" s="39"/>
      <c r="AB2915" s="39"/>
      <c r="AC2915" s="39"/>
      <c r="AD2915" s="39"/>
      <c r="AE2915" s="39"/>
      <c r="AT2915" s="18" t="s">
        <v>173</v>
      </c>
      <c r="AU2915" s="18" t="s">
        <v>82</v>
      </c>
    </row>
    <row r="2916" s="14" customFormat="1">
      <c r="A2916" s="14"/>
      <c r="B2916" s="254"/>
      <c r="C2916" s="255"/>
      <c r="D2916" s="240" t="s">
        <v>174</v>
      </c>
      <c r="E2916" s="256" t="s">
        <v>21</v>
      </c>
      <c r="F2916" s="257" t="s">
        <v>2870</v>
      </c>
      <c r="G2916" s="255"/>
      <c r="H2916" s="258">
        <v>33.280999999999999</v>
      </c>
      <c r="I2916" s="259"/>
      <c r="J2916" s="255"/>
      <c r="K2916" s="255"/>
      <c r="L2916" s="260"/>
      <c r="M2916" s="261"/>
      <c r="N2916" s="262"/>
      <c r="O2916" s="262"/>
      <c r="P2916" s="262"/>
      <c r="Q2916" s="262"/>
      <c r="R2916" s="262"/>
      <c r="S2916" s="262"/>
      <c r="T2916" s="263"/>
      <c r="U2916" s="14"/>
      <c r="V2916" s="14"/>
      <c r="W2916" s="14"/>
      <c r="X2916" s="14"/>
      <c r="Y2916" s="14"/>
      <c r="Z2916" s="14"/>
      <c r="AA2916" s="14"/>
      <c r="AB2916" s="14"/>
      <c r="AC2916" s="14"/>
      <c r="AD2916" s="14"/>
      <c r="AE2916" s="14"/>
      <c r="AT2916" s="264" t="s">
        <v>174</v>
      </c>
      <c r="AU2916" s="264" t="s">
        <v>82</v>
      </c>
      <c r="AV2916" s="14" t="s">
        <v>82</v>
      </c>
      <c r="AW2916" s="14" t="s">
        <v>34</v>
      </c>
      <c r="AX2916" s="14" t="s">
        <v>80</v>
      </c>
      <c r="AY2916" s="264" t="s">
        <v>164</v>
      </c>
    </row>
    <row r="2917" s="2" customFormat="1" ht="21.75" customHeight="1">
      <c r="A2917" s="39"/>
      <c r="B2917" s="40"/>
      <c r="C2917" s="227" t="s">
        <v>2871</v>
      </c>
      <c r="D2917" s="227" t="s">
        <v>166</v>
      </c>
      <c r="E2917" s="228" t="s">
        <v>2872</v>
      </c>
      <c r="F2917" s="229" t="s">
        <v>2873</v>
      </c>
      <c r="G2917" s="230" t="s">
        <v>181</v>
      </c>
      <c r="H2917" s="231">
        <v>0.0030000000000000001</v>
      </c>
      <c r="I2917" s="232"/>
      <c r="J2917" s="233">
        <f>ROUND(I2917*H2917,2)</f>
        <v>0</v>
      </c>
      <c r="K2917" s="229" t="s">
        <v>170</v>
      </c>
      <c r="L2917" s="45"/>
      <c r="M2917" s="234" t="s">
        <v>21</v>
      </c>
      <c r="N2917" s="235" t="s">
        <v>44</v>
      </c>
      <c r="O2917" s="85"/>
      <c r="P2917" s="236">
        <f>O2917*H2917</f>
        <v>0</v>
      </c>
      <c r="Q2917" s="236">
        <v>0</v>
      </c>
      <c r="R2917" s="236">
        <f>Q2917*H2917</f>
        <v>0</v>
      </c>
      <c r="S2917" s="236">
        <v>0</v>
      </c>
      <c r="T2917" s="237">
        <f>S2917*H2917</f>
        <v>0</v>
      </c>
      <c r="U2917" s="39"/>
      <c r="V2917" s="39"/>
      <c r="W2917" s="39"/>
      <c r="X2917" s="39"/>
      <c r="Y2917" s="39"/>
      <c r="Z2917" s="39"/>
      <c r="AA2917" s="39"/>
      <c r="AB2917" s="39"/>
      <c r="AC2917" s="39"/>
      <c r="AD2917" s="39"/>
      <c r="AE2917" s="39"/>
      <c r="AR2917" s="238" t="s">
        <v>277</v>
      </c>
      <c r="AT2917" s="238" t="s">
        <v>166</v>
      </c>
      <c r="AU2917" s="238" t="s">
        <v>82</v>
      </c>
      <c r="AY2917" s="18" t="s">
        <v>164</v>
      </c>
      <c r="BE2917" s="239">
        <f>IF(N2917="základní",J2917,0)</f>
        <v>0</v>
      </c>
      <c r="BF2917" s="239">
        <f>IF(N2917="snížená",J2917,0)</f>
        <v>0</v>
      </c>
      <c r="BG2917" s="239">
        <f>IF(N2917="zákl. přenesená",J2917,0)</f>
        <v>0</v>
      </c>
      <c r="BH2917" s="239">
        <f>IF(N2917="sníž. přenesená",J2917,0)</f>
        <v>0</v>
      </c>
      <c r="BI2917" s="239">
        <f>IF(N2917="nulová",J2917,0)</f>
        <v>0</v>
      </c>
      <c r="BJ2917" s="18" t="s">
        <v>80</v>
      </c>
      <c r="BK2917" s="239">
        <f>ROUND(I2917*H2917,2)</f>
        <v>0</v>
      </c>
      <c r="BL2917" s="18" t="s">
        <v>277</v>
      </c>
      <c r="BM2917" s="238" t="s">
        <v>2874</v>
      </c>
    </row>
    <row r="2918" s="2" customFormat="1">
      <c r="A2918" s="39"/>
      <c r="B2918" s="40"/>
      <c r="C2918" s="41"/>
      <c r="D2918" s="240" t="s">
        <v>173</v>
      </c>
      <c r="E2918" s="41"/>
      <c r="F2918" s="241" t="s">
        <v>2873</v>
      </c>
      <c r="G2918" s="41"/>
      <c r="H2918" s="41"/>
      <c r="I2918" s="147"/>
      <c r="J2918" s="41"/>
      <c r="K2918" s="41"/>
      <c r="L2918" s="45"/>
      <c r="M2918" s="242"/>
      <c r="N2918" s="243"/>
      <c r="O2918" s="85"/>
      <c r="P2918" s="85"/>
      <c r="Q2918" s="85"/>
      <c r="R2918" s="85"/>
      <c r="S2918" s="85"/>
      <c r="T2918" s="86"/>
      <c r="U2918" s="39"/>
      <c r="V2918" s="39"/>
      <c r="W2918" s="39"/>
      <c r="X2918" s="39"/>
      <c r="Y2918" s="39"/>
      <c r="Z2918" s="39"/>
      <c r="AA2918" s="39"/>
      <c r="AB2918" s="39"/>
      <c r="AC2918" s="39"/>
      <c r="AD2918" s="39"/>
      <c r="AE2918" s="39"/>
      <c r="AT2918" s="18" t="s">
        <v>173</v>
      </c>
      <c r="AU2918" s="18" t="s">
        <v>82</v>
      </c>
    </row>
    <row r="2919" s="12" customFormat="1" ht="22.8" customHeight="1">
      <c r="A2919" s="12"/>
      <c r="B2919" s="211"/>
      <c r="C2919" s="212"/>
      <c r="D2919" s="213" t="s">
        <v>72</v>
      </c>
      <c r="E2919" s="225" t="s">
        <v>2875</v>
      </c>
      <c r="F2919" s="225" t="s">
        <v>2876</v>
      </c>
      <c r="G2919" s="212"/>
      <c r="H2919" s="212"/>
      <c r="I2919" s="215"/>
      <c r="J2919" s="226">
        <f>BK2919</f>
        <v>0</v>
      </c>
      <c r="K2919" s="212"/>
      <c r="L2919" s="217"/>
      <c r="M2919" s="218"/>
      <c r="N2919" s="219"/>
      <c r="O2919" s="219"/>
      <c r="P2919" s="220">
        <f>SUM(P2920:P3041)</f>
        <v>0</v>
      </c>
      <c r="Q2919" s="219"/>
      <c r="R2919" s="220">
        <f>SUM(R2920:R3041)</f>
        <v>2.1146699999999998</v>
      </c>
      <c r="S2919" s="219"/>
      <c r="T2919" s="221">
        <f>SUM(T2920:T3041)</f>
        <v>0</v>
      </c>
      <c r="U2919" s="12"/>
      <c r="V2919" s="12"/>
      <c r="W2919" s="12"/>
      <c r="X2919" s="12"/>
      <c r="Y2919" s="12"/>
      <c r="Z2919" s="12"/>
      <c r="AA2919" s="12"/>
      <c r="AB2919" s="12"/>
      <c r="AC2919" s="12"/>
      <c r="AD2919" s="12"/>
      <c r="AE2919" s="12"/>
      <c r="AR2919" s="222" t="s">
        <v>80</v>
      </c>
      <c r="AT2919" s="223" t="s">
        <v>72</v>
      </c>
      <c r="AU2919" s="223" t="s">
        <v>80</v>
      </c>
      <c r="AY2919" s="222" t="s">
        <v>164</v>
      </c>
      <c r="BK2919" s="224">
        <f>SUM(BK2920:BK3041)</f>
        <v>0</v>
      </c>
    </row>
    <row r="2920" s="2" customFormat="1" ht="16.5" customHeight="1">
      <c r="A2920" s="39"/>
      <c r="B2920" s="40"/>
      <c r="C2920" s="227" t="s">
        <v>2877</v>
      </c>
      <c r="D2920" s="227" t="s">
        <v>166</v>
      </c>
      <c r="E2920" s="228" t="s">
        <v>2878</v>
      </c>
      <c r="F2920" s="229" t="s">
        <v>2879</v>
      </c>
      <c r="G2920" s="230" t="s">
        <v>2369</v>
      </c>
      <c r="H2920" s="231">
        <v>1</v>
      </c>
      <c r="I2920" s="232"/>
      <c r="J2920" s="233">
        <f>ROUND(I2920*H2920,2)</f>
        <v>0</v>
      </c>
      <c r="K2920" s="229" t="s">
        <v>21</v>
      </c>
      <c r="L2920" s="45"/>
      <c r="M2920" s="234" t="s">
        <v>21</v>
      </c>
      <c r="N2920" s="235" t="s">
        <v>44</v>
      </c>
      <c r="O2920" s="85"/>
      <c r="P2920" s="236">
        <f>O2920*H2920</f>
        <v>0</v>
      </c>
      <c r="Q2920" s="236">
        <v>0</v>
      </c>
      <c r="R2920" s="236">
        <f>Q2920*H2920</f>
        <v>0</v>
      </c>
      <c r="S2920" s="236">
        <v>0</v>
      </c>
      <c r="T2920" s="237">
        <f>S2920*H2920</f>
        <v>0</v>
      </c>
      <c r="U2920" s="39"/>
      <c r="V2920" s="39"/>
      <c r="W2920" s="39"/>
      <c r="X2920" s="39"/>
      <c r="Y2920" s="39"/>
      <c r="Z2920" s="39"/>
      <c r="AA2920" s="39"/>
      <c r="AB2920" s="39"/>
      <c r="AC2920" s="39"/>
      <c r="AD2920" s="39"/>
      <c r="AE2920" s="39"/>
      <c r="AR2920" s="238" t="s">
        <v>277</v>
      </c>
      <c r="AT2920" s="238" t="s">
        <v>166</v>
      </c>
      <c r="AU2920" s="238" t="s">
        <v>82</v>
      </c>
      <c r="AY2920" s="18" t="s">
        <v>164</v>
      </c>
      <c r="BE2920" s="239">
        <f>IF(N2920="základní",J2920,0)</f>
        <v>0</v>
      </c>
      <c r="BF2920" s="239">
        <f>IF(N2920="snížená",J2920,0)</f>
        <v>0</v>
      </c>
      <c r="BG2920" s="239">
        <f>IF(N2920="zákl. přenesená",J2920,0)</f>
        <v>0</v>
      </c>
      <c r="BH2920" s="239">
        <f>IF(N2920="sníž. přenesená",J2920,0)</f>
        <v>0</v>
      </c>
      <c r="BI2920" s="239">
        <f>IF(N2920="nulová",J2920,0)</f>
        <v>0</v>
      </c>
      <c r="BJ2920" s="18" t="s">
        <v>80</v>
      </c>
      <c r="BK2920" s="239">
        <f>ROUND(I2920*H2920,2)</f>
        <v>0</v>
      </c>
      <c r="BL2920" s="18" t="s">
        <v>277</v>
      </c>
      <c r="BM2920" s="238" t="s">
        <v>2880</v>
      </c>
    </row>
    <row r="2921" s="2" customFormat="1">
      <c r="A2921" s="39"/>
      <c r="B2921" s="40"/>
      <c r="C2921" s="41"/>
      <c r="D2921" s="240" t="s">
        <v>173</v>
      </c>
      <c r="E2921" s="41"/>
      <c r="F2921" s="241" t="s">
        <v>2879</v>
      </c>
      <c r="G2921" s="41"/>
      <c r="H2921" s="41"/>
      <c r="I2921" s="147"/>
      <c r="J2921" s="41"/>
      <c r="K2921" s="41"/>
      <c r="L2921" s="45"/>
      <c r="M2921" s="242"/>
      <c r="N2921" s="243"/>
      <c r="O2921" s="85"/>
      <c r="P2921" s="85"/>
      <c r="Q2921" s="85"/>
      <c r="R2921" s="85"/>
      <c r="S2921" s="85"/>
      <c r="T2921" s="86"/>
      <c r="U2921" s="39"/>
      <c r="V2921" s="39"/>
      <c r="W2921" s="39"/>
      <c r="X2921" s="39"/>
      <c r="Y2921" s="39"/>
      <c r="Z2921" s="39"/>
      <c r="AA2921" s="39"/>
      <c r="AB2921" s="39"/>
      <c r="AC2921" s="39"/>
      <c r="AD2921" s="39"/>
      <c r="AE2921" s="39"/>
      <c r="AT2921" s="18" t="s">
        <v>173</v>
      </c>
      <c r="AU2921" s="18" t="s">
        <v>82</v>
      </c>
    </row>
    <row r="2922" s="2" customFormat="1" ht="16.5" customHeight="1">
      <c r="A2922" s="39"/>
      <c r="B2922" s="40"/>
      <c r="C2922" s="227" t="s">
        <v>2881</v>
      </c>
      <c r="D2922" s="227" t="s">
        <v>166</v>
      </c>
      <c r="E2922" s="228" t="s">
        <v>2882</v>
      </c>
      <c r="F2922" s="229" t="s">
        <v>2883</v>
      </c>
      <c r="G2922" s="230" t="s">
        <v>229</v>
      </c>
      <c r="H2922" s="231">
        <v>7</v>
      </c>
      <c r="I2922" s="232"/>
      <c r="J2922" s="233">
        <f>ROUND(I2922*H2922,2)</f>
        <v>0</v>
      </c>
      <c r="K2922" s="229" t="s">
        <v>170</v>
      </c>
      <c r="L2922" s="45"/>
      <c r="M2922" s="234" t="s">
        <v>21</v>
      </c>
      <c r="N2922" s="235" t="s">
        <v>44</v>
      </c>
      <c r="O2922" s="85"/>
      <c r="P2922" s="236">
        <f>O2922*H2922</f>
        <v>0</v>
      </c>
      <c r="Q2922" s="236">
        <v>0.00116</v>
      </c>
      <c r="R2922" s="236">
        <f>Q2922*H2922</f>
        <v>0.0081200000000000005</v>
      </c>
      <c r="S2922" s="236">
        <v>0</v>
      </c>
      <c r="T2922" s="237">
        <f>S2922*H2922</f>
        <v>0</v>
      </c>
      <c r="U2922" s="39"/>
      <c r="V2922" s="39"/>
      <c r="W2922" s="39"/>
      <c r="X2922" s="39"/>
      <c r="Y2922" s="39"/>
      <c r="Z2922" s="39"/>
      <c r="AA2922" s="39"/>
      <c r="AB2922" s="39"/>
      <c r="AC2922" s="39"/>
      <c r="AD2922" s="39"/>
      <c r="AE2922" s="39"/>
      <c r="AR2922" s="238" t="s">
        <v>277</v>
      </c>
      <c r="AT2922" s="238" t="s">
        <v>166</v>
      </c>
      <c r="AU2922" s="238" t="s">
        <v>82</v>
      </c>
      <c r="AY2922" s="18" t="s">
        <v>164</v>
      </c>
      <c r="BE2922" s="239">
        <f>IF(N2922="základní",J2922,0)</f>
        <v>0</v>
      </c>
      <c r="BF2922" s="239">
        <f>IF(N2922="snížená",J2922,0)</f>
        <v>0</v>
      </c>
      <c r="BG2922" s="239">
        <f>IF(N2922="zákl. přenesená",J2922,0)</f>
        <v>0</v>
      </c>
      <c r="BH2922" s="239">
        <f>IF(N2922="sníž. přenesená",J2922,0)</f>
        <v>0</v>
      </c>
      <c r="BI2922" s="239">
        <f>IF(N2922="nulová",J2922,0)</f>
        <v>0</v>
      </c>
      <c r="BJ2922" s="18" t="s">
        <v>80</v>
      </c>
      <c r="BK2922" s="239">
        <f>ROUND(I2922*H2922,2)</f>
        <v>0</v>
      </c>
      <c r="BL2922" s="18" t="s">
        <v>277</v>
      </c>
      <c r="BM2922" s="238" t="s">
        <v>2884</v>
      </c>
    </row>
    <row r="2923" s="2" customFormat="1">
      <c r="A2923" s="39"/>
      <c r="B2923" s="40"/>
      <c r="C2923" s="41"/>
      <c r="D2923" s="240" t="s">
        <v>173</v>
      </c>
      <c r="E2923" s="41"/>
      <c r="F2923" s="241" t="s">
        <v>2883</v>
      </c>
      <c r="G2923" s="41"/>
      <c r="H2923" s="41"/>
      <c r="I2923" s="147"/>
      <c r="J2923" s="41"/>
      <c r="K2923" s="41"/>
      <c r="L2923" s="45"/>
      <c r="M2923" s="242"/>
      <c r="N2923" s="243"/>
      <c r="O2923" s="85"/>
      <c r="P2923" s="85"/>
      <c r="Q2923" s="85"/>
      <c r="R2923" s="85"/>
      <c r="S2923" s="85"/>
      <c r="T2923" s="86"/>
      <c r="U2923" s="39"/>
      <c r="V2923" s="39"/>
      <c r="W2923" s="39"/>
      <c r="X2923" s="39"/>
      <c r="Y2923" s="39"/>
      <c r="Z2923" s="39"/>
      <c r="AA2923" s="39"/>
      <c r="AB2923" s="39"/>
      <c r="AC2923" s="39"/>
      <c r="AD2923" s="39"/>
      <c r="AE2923" s="39"/>
      <c r="AT2923" s="18" t="s">
        <v>173</v>
      </c>
      <c r="AU2923" s="18" t="s">
        <v>82</v>
      </c>
    </row>
    <row r="2924" s="13" customFormat="1">
      <c r="A2924" s="13"/>
      <c r="B2924" s="244"/>
      <c r="C2924" s="245"/>
      <c r="D2924" s="240" t="s">
        <v>174</v>
      </c>
      <c r="E2924" s="246" t="s">
        <v>21</v>
      </c>
      <c r="F2924" s="247" t="s">
        <v>2885</v>
      </c>
      <c r="G2924" s="245"/>
      <c r="H2924" s="246" t="s">
        <v>21</v>
      </c>
      <c r="I2924" s="248"/>
      <c r="J2924" s="245"/>
      <c r="K2924" s="245"/>
      <c r="L2924" s="249"/>
      <c r="M2924" s="250"/>
      <c r="N2924" s="251"/>
      <c r="O2924" s="251"/>
      <c r="P2924" s="251"/>
      <c r="Q2924" s="251"/>
      <c r="R2924" s="251"/>
      <c r="S2924" s="251"/>
      <c r="T2924" s="252"/>
      <c r="U2924" s="13"/>
      <c r="V2924" s="13"/>
      <c r="W2924" s="13"/>
      <c r="X2924" s="13"/>
      <c r="Y2924" s="13"/>
      <c r="Z2924" s="13"/>
      <c r="AA2924" s="13"/>
      <c r="AB2924" s="13"/>
      <c r="AC2924" s="13"/>
      <c r="AD2924" s="13"/>
      <c r="AE2924" s="13"/>
      <c r="AT2924" s="253" t="s">
        <v>174</v>
      </c>
      <c r="AU2924" s="253" t="s">
        <v>82</v>
      </c>
      <c r="AV2924" s="13" t="s">
        <v>80</v>
      </c>
      <c r="AW2924" s="13" t="s">
        <v>34</v>
      </c>
      <c r="AX2924" s="13" t="s">
        <v>73</v>
      </c>
      <c r="AY2924" s="253" t="s">
        <v>164</v>
      </c>
    </row>
    <row r="2925" s="13" customFormat="1">
      <c r="A2925" s="13"/>
      <c r="B2925" s="244"/>
      <c r="C2925" s="245"/>
      <c r="D2925" s="240" t="s">
        <v>174</v>
      </c>
      <c r="E2925" s="246" t="s">
        <v>21</v>
      </c>
      <c r="F2925" s="247" t="s">
        <v>2886</v>
      </c>
      <c r="G2925" s="245"/>
      <c r="H2925" s="246" t="s">
        <v>21</v>
      </c>
      <c r="I2925" s="248"/>
      <c r="J2925" s="245"/>
      <c r="K2925" s="245"/>
      <c r="L2925" s="249"/>
      <c r="M2925" s="250"/>
      <c r="N2925" s="251"/>
      <c r="O2925" s="251"/>
      <c r="P2925" s="251"/>
      <c r="Q2925" s="251"/>
      <c r="R2925" s="251"/>
      <c r="S2925" s="251"/>
      <c r="T2925" s="252"/>
      <c r="U2925" s="13"/>
      <c r="V2925" s="13"/>
      <c r="W2925" s="13"/>
      <c r="X2925" s="13"/>
      <c r="Y2925" s="13"/>
      <c r="Z2925" s="13"/>
      <c r="AA2925" s="13"/>
      <c r="AB2925" s="13"/>
      <c r="AC2925" s="13"/>
      <c r="AD2925" s="13"/>
      <c r="AE2925" s="13"/>
      <c r="AT2925" s="253" t="s">
        <v>174</v>
      </c>
      <c r="AU2925" s="253" t="s">
        <v>82</v>
      </c>
      <c r="AV2925" s="13" t="s">
        <v>80</v>
      </c>
      <c r="AW2925" s="13" t="s">
        <v>34</v>
      </c>
      <c r="AX2925" s="13" t="s">
        <v>73</v>
      </c>
      <c r="AY2925" s="253" t="s">
        <v>164</v>
      </c>
    </row>
    <row r="2926" s="13" customFormat="1">
      <c r="A2926" s="13"/>
      <c r="B2926" s="244"/>
      <c r="C2926" s="245"/>
      <c r="D2926" s="240" t="s">
        <v>174</v>
      </c>
      <c r="E2926" s="246" t="s">
        <v>21</v>
      </c>
      <c r="F2926" s="247" t="s">
        <v>2887</v>
      </c>
      <c r="G2926" s="245"/>
      <c r="H2926" s="246" t="s">
        <v>21</v>
      </c>
      <c r="I2926" s="248"/>
      <c r="J2926" s="245"/>
      <c r="K2926" s="245"/>
      <c r="L2926" s="249"/>
      <c r="M2926" s="250"/>
      <c r="N2926" s="251"/>
      <c r="O2926" s="251"/>
      <c r="P2926" s="251"/>
      <c r="Q2926" s="251"/>
      <c r="R2926" s="251"/>
      <c r="S2926" s="251"/>
      <c r="T2926" s="252"/>
      <c r="U2926" s="13"/>
      <c r="V2926" s="13"/>
      <c r="W2926" s="13"/>
      <c r="X2926" s="13"/>
      <c r="Y2926" s="13"/>
      <c r="Z2926" s="13"/>
      <c r="AA2926" s="13"/>
      <c r="AB2926" s="13"/>
      <c r="AC2926" s="13"/>
      <c r="AD2926" s="13"/>
      <c r="AE2926" s="13"/>
      <c r="AT2926" s="253" t="s">
        <v>174</v>
      </c>
      <c r="AU2926" s="253" t="s">
        <v>82</v>
      </c>
      <c r="AV2926" s="13" t="s">
        <v>80</v>
      </c>
      <c r="AW2926" s="13" t="s">
        <v>34</v>
      </c>
      <c r="AX2926" s="13" t="s">
        <v>73</v>
      </c>
      <c r="AY2926" s="253" t="s">
        <v>164</v>
      </c>
    </row>
    <row r="2927" s="14" customFormat="1">
      <c r="A2927" s="14"/>
      <c r="B2927" s="254"/>
      <c r="C2927" s="255"/>
      <c r="D2927" s="240" t="s">
        <v>174</v>
      </c>
      <c r="E2927" s="256" t="s">
        <v>21</v>
      </c>
      <c r="F2927" s="257" t="s">
        <v>82</v>
      </c>
      <c r="G2927" s="255"/>
      <c r="H2927" s="258">
        <v>2</v>
      </c>
      <c r="I2927" s="259"/>
      <c r="J2927" s="255"/>
      <c r="K2927" s="255"/>
      <c r="L2927" s="260"/>
      <c r="M2927" s="261"/>
      <c r="N2927" s="262"/>
      <c r="O2927" s="262"/>
      <c r="P2927" s="262"/>
      <c r="Q2927" s="262"/>
      <c r="R2927" s="262"/>
      <c r="S2927" s="262"/>
      <c r="T2927" s="263"/>
      <c r="U2927" s="14"/>
      <c r="V2927" s="14"/>
      <c r="W2927" s="14"/>
      <c r="X2927" s="14"/>
      <c r="Y2927" s="14"/>
      <c r="Z2927" s="14"/>
      <c r="AA2927" s="14"/>
      <c r="AB2927" s="14"/>
      <c r="AC2927" s="14"/>
      <c r="AD2927" s="14"/>
      <c r="AE2927" s="14"/>
      <c r="AT2927" s="264" t="s">
        <v>174</v>
      </c>
      <c r="AU2927" s="264" t="s">
        <v>82</v>
      </c>
      <c r="AV2927" s="14" t="s">
        <v>82</v>
      </c>
      <c r="AW2927" s="14" t="s">
        <v>34</v>
      </c>
      <c r="AX2927" s="14" t="s">
        <v>73</v>
      </c>
      <c r="AY2927" s="264" t="s">
        <v>164</v>
      </c>
    </row>
    <row r="2928" s="16" customFormat="1">
      <c r="A2928" s="16"/>
      <c r="B2928" s="287"/>
      <c r="C2928" s="288"/>
      <c r="D2928" s="240" t="s">
        <v>174</v>
      </c>
      <c r="E2928" s="289" t="s">
        <v>21</v>
      </c>
      <c r="F2928" s="290" t="s">
        <v>514</v>
      </c>
      <c r="G2928" s="288"/>
      <c r="H2928" s="291">
        <v>2</v>
      </c>
      <c r="I2928" s="292"/>
      <c r="J2928" s="288"/>
      <c r="K2928" s="288"/>
      <c r="L2928" s="293"/>
      <c r="M2928" s="294"/>
      <c r="N2928" s="295"/>
      <c r="O2928" s="295"/>
      <c r="P2928" s="295"/>
      <c r="Q2928" s="295"/>
      <c r="R2928" s="295"/>
      <c r="S2928" s="295"/>
      <c r="T2928" s="296"/>
      <c r="U2928" s="16"/>
      <c r="V2928" s="16"/>
      <c r="W2928" s="16"/>
      <c r="X2928" s="16"/>
      <c r="Y2928" s="16"/>
      <c r="Z2928" s="16"/>
      <c r="AA2928" s="16"/>
      <c r="AB2928" s="16"/>
      <c r="AC2928" s="16"/>
      <c r="AD2928" s="16"/>
      <c r="AE2928" s="16"/>
      <c r="AT2928" s="297" t="s">
        <v>174</v>
      </c>
      <c r="AU2928" s="297" t="s">
        <v>82</v>
      </c>
      <c r="AV2928" s="16" t="s">
        <v>186</v>
      </c>
      <c r="AW2928" s="16" t="s">
        <v>34</v>
      </c>
      <c r="AX2928" s="16" t="s">
        <v>73</v>
      </c>
      <c r="AY2928" s="297" t="s">
        <v>164</v>
      </c>
    </row>
    <row r="2929" s="13" customFormat="1">
      <c r="A2929" s="13"/>
      <c r="B2929" s="244"/>
      <c r="C2929" s="245"/>
      <c r="D2929" s="240" t="s">
        <v>174</v>
      </c>
      <c r="E2929" s="246" t="s">
        <v>21</v>
      </c>
      <c r="F2929" s="247" t="s">
        <v>2888</v>
      </c>
      <c r="G2929" s="245"/>
      <c r="H2929" s="246" t="s">
        <v>21</v>
      </c>
      <c r="I2929" s="248"/>
      <c r="J2929" s="245"/>
      <c r="K2929" s="245"/>
      <c r="L2929" s="249"/>
      <c r="M2929" s="250"/>
      <c r="N2929" s="251"/>
      <c r="O2929" s="251"/>
      <c r="P2929" s="251"/>
      <c r="Q2929" s="251"/>
      <c r="R2929" s="251"/>
      <c r="S2929" s="251"/>
      <c r="T2929" s="252"/>
      <c r="U2929" s="13"/>
      <c r="V2929" s="13"/>
      <c r="W2929" s="13"/>
      <c r="X2929" s="13"/>
      <c r="Y2929" s="13"/>
      <c r="Z2929" s="13"/>
      <c r="AA2929" s="13"/>
      <c r="AB2929" s="13"/>
      <c r="AC2929" s="13"/>
      <c r="AD2929" s="13"/>
      <c r="AE2929" s="13"/>
      <c r="AT2929" s="253" t="s">
        <v>174</v>
      </c>
      <c r="AU2929" s="253" t="s">
        <v>82</v>
      </c>
      <c r="AV2929" s="13" t="s">
        <v>80</v>
      </c>
      <c r="AW2929" s="13" t="s">
        <v>34</v>
      </c>
      <c r="AX2929" s="13" t="s">
        <v>73</v>
      </c>
      <c r="AY2929" s="253" t="s">
        <v>164</v>
      </c>
    </row>
    <row r="2930" s="13" customFormat="1">
      <c r="A2930" s="13"/>
      <c r="B2930" s="244"/>
      <c r="C2930" s="245"/>
      <c r="D2930" s="240" t="s">
        <v>174</v>
      </c>
      <c r="E2930" s="246" t="s">
        <v>21</v>
      </c>
      <c r="F2930" s="247" t="s">
        <v>2889</v>
      </c>
      <c r="G2930" s="245"/>
      <c r="H2930" s="246" t="s">
        <v>21</v>
      </c>
      <c r="I2930" s="248"/>
      <c r="J2930" s="245"/>
      <c r="K2930" s="245"/>
      <c r="L2930" s="249"/>
      <c r="M2930" s="250"/>
      <c r="N2930" s="251"/>
      <c r="O2930" s="251"/>
      <c r="P2930" s="251"/>
      <c r="Q2930" s="251"/>
      <c r="R2930" s="251"/>
      <c r="S2930" s="251"/>
      <c r="T2930" s="252"/>
      <c r="U2930" s="13"/>
      <c r="V2930" s="13"/>
      <c r="W2930" s="13"/>
      <c r="X2930" s="13"/>
      <c r="Y2930" s="13"/>
      <c r="Z2930" s="13"/>
      <c r="AA2930" s="13"/>
      <c r="AB2930" s="13"/>
      <c r="AC2930" s="13"/>
      <c r="AD2930" s="13"/>
      <c r="AE2930" s="13"/>
      <c r="AT2930" s="253" t="s">
        <v>174</v>
      </c>
      <c r="AU2930" s="253" t="s">
        <v>82</v>
      </c>
      <c r="AV2930" s="13" t="s">
        <v>80</v>
      </c>
      <c r="AW2930" s="13" t="s">
        <v>34</v>
      </c>
      <c r="AX2930" s="13" t="s">
        <v>73</v>
      </c>
      <c r="AY2930" s="253" t="s">
        <v>164</v>
      </c>
    </row>
    <row r="2931" s="14" customFormat="1">
      <c r="A2931" s="14"/>
      <c r="B2931" s="254"/>
      <c r="C2931" s="255"/>
      <c r="D2931" s="240" t="s">
        <v>174</v>
      </c>
      <c r="E2931" s="256" t="s">
        <v>21</v>
      </c>
      <c r="F2931" s="257" t="s">
        <v>82</v>
      </c>
      <c r="G2931" s="255"/>
      <c r="H2931" s="258">
        <v>2</v>
      </c>
      <c r="I2931" s="259"/>
      <c r="J2931" s="255"/>
      <c r="K2931" s="255"/>
      <c r="L2931" s="260"/>
      <c r="M2931" s="261"/>
      <c r="N2931" s="262"/>
      <c r="O2931" s="262"/>
      <c r="P2931" s="262"/>
      <c r="Q2931" s="262"/>
      <c r="R2931" s="262"/>
      <c r="S2931" s="262"/>
      <c r="T2931" s="263"/>
      <c r="U2931" s="14"/>
      <c r="V2931" s="14"/>
      <c r="W2931" s="14"/>
      <c r="X2931" s="14"/>
      <c r="Y2931" s="14"/>
      <c r="Z2931" s="14"/>
      <c r="AA2931" s="14"/>
      <c r="AB2931" s="14"/>
      <c r="AC2931" s="14"/>
      <c r="AD2931" s="14"/>
      <c r="AE2931" s="14"/>
      <c r="AT2931" s="264" t="s">
        <v>174</v>
      </c>
      <c r="AU2931" s="264" t="s">
        <v>82</v>
      </c>
      <c r="AV2931" s="14" t="s">
        <v>82</v>
      </c>
      <c r="AW2931" s="14" t="s">
        <v>34</v>
      </c>
      <c r="AX2931" s="14" t="s">
        <v>73</v>
      </c>
      <c r="AY2931" s="264" t="s">
        <v>164</v>
      </c>
    </row>
    <row r="2932" s="13" customFormat="1">
      <c r="A2932" s="13"/>
      <c r="B2932" s="244"/>
      <c r="C2932" s="245"/>
      <c r="D2932" s="240" t="s">
        <v>174</v>
      </c>
      <c r="E2932" s="246" t="s">
        <v>21</v>
      </c>
      <c r="F2932" s="247" t="s">
        <v>2890</v>
      </c>
      <c r="G2932" s="245"/>
      <c r="H2932" s="246" t="s">
        <v>21</v>
      </c>
      <c r="I2932" s="248"/>
      <c r="J2932" s="245"/>
      <c r="K2932" s="245"/>
      <c r="L2932" s="249"/>
      <c r="M2932" s="250"/>
      <c r="N2932" s="251"/>
      <c r="O2932" s="251"/>
      <c r="P2932" s="251"/>
      <c r="Q2932" s="251"/>
      <c r="R2932" s="251"/>
      <c r="S2932" s="251"/>
      <c r="T2932" s="252"/>
      <c r="U2932" s="13"/>
      <c r="V2932" s="13"/>
      <c r="W2932" s="13"/>
      <c r="X2932" s="13"/>
      <c r="Y2932" s="13"/>
      <c r="Z2932" s="13"/>
      <c r="AA2932" s="13"/>
      <c r="AB2932" s="13"/>
      <c r="AC2932" s="13"/>
      <c r="AD2932" s="13"/>
      <c r="AE2932" s="13"/>
      <c r="AT2932" s="253" t="s">
        <v>174</v>
      </c>
      <c r="AU2932" s="253" t="s">
        <v>82</v>
      </c>
      <c r="AV2932" s="13" t="s">
        <v>80</v>
      </c>
      <c r="AW2932" s="13" t="s">
        <v>34</v>
      </c>
      <c r="AX2932" s="13" t="s">
        <v>73</v>
      </c>
      <c r="AY2932" s="253" t="s">
        <v>164</v>
      </c>
    </row>
    <row r="2933" s="14" customFormat="1">
      <c r="A2933" s="14"/>
      <c r="B2933" s="254"/>
      <c r="C2933" s="255"/>
      <c r="D2933" s="240" t="s">
        <v>174</v>
      </c>
      <c r="E2933" s="256" t="s">
        <v>21</v>
      </c>
      <c r="F2933" s="257" t="s">
        <v>82</v>
      </c>
      <c r="G2933" s="255"/>
      <c r="H2933" s="258">
        <v>2</v>
      </c>
      <c r="I2933" s="259"/>
      <c r="J2933" s="255"/>
      <c r="K2933" s="255"/>
      <c r="L2933" s="260"/>
      <c r="M2933" s="261"/>
      <c r="N2933" s="262"/>
      <c r="O2933" s="262"/>
      <c r="P2933" s="262"/>
      <c r="Q2933" s="262"/>
      <c r="R2933" s="262"/>
      <c r="S2933" s="262"/>
      <c r="T2933" s="263"/>
      <c r="U2933" s="14"/>
      <c r="V2933" s="14"/>
      <c r="W2933" s="14"/>
      <c r="X2933" s="14"/>
      <c r="Y2933" s="14"/>
      <c r="Z2933" s="14"/>
      <c r="AA2933" s="14"/>
      <c r="AB2933" s="14"/>
      <c r="AC2933" s="14"/>
      <c r="AD2933" s="14"/>
      <c r="AE2933" s="14"/>
      <c r="AT2933" s="264" t="s">
        <v>174</v>
      </c>
      <c r="AU2933" s="264" t="s">
        <v>82</v>
      </c>
      <c r="AV2933" s="14" t="s">
        <v>82</v>
      </c>
      <c r="AW2933" s="14" t="s">
        <v>34</v>
      </c>
      <c r="AX2933" s="14" t="s">
        <v>73</v>
      </c>
      <c r="AY2933" s="264" t="s">
        <v>164</v>
      </c>
    </row>
    <row r="2934" s="13" customFormat="1">
      <c r="A2934" s="13"/>
      <c r="B2934" s="244"/>
      <c r="C2934" s="245"/>
      <c r="D2934" s="240" t="s">
        <v>174</v>
      </c>
      <c r="E2934" s="246" t="s">
        <v>21</v>
      </c>
      <c r="F2934" s="247" t="s">
        <v>2891</v>
      </c>
      <c r="G2934" s="245"/>
      <c r="H2934" s="246" t="s">
        <v>21</v>
      </c>
      <c r="I2934" s="248"/>
      <c r="J2934" s="245"/>
      <c r="K2934" s="245"/>
      <c r="L2934" s="249"/>
      <c r="M2934" s="250"/>
      <c r="N2934" s="251"/>
      <c r="O2934" s="251"/>
      <c r="P2934" s="251"/>
      <c r="Q2934" s="251"/>
      <c r="R2934" s="251"/>
      <c r="S2934" s="251"/>
      <c r="T2934" s="252"/>
      <c r="U2934" s="13"/>
      <c r="V2934" s="13"/>
      <c r="W2934" s="13"/>
      <c r="X2934" s="13"/>
      <c r="Y2934" s="13"/>
      <c r="Z2934" s="13"/>
      <c r="AA2934" s="13"/>
      <c r="AB2934" s="13"/>
      <c r="AC2934" s="13"/>
      <c r="AD2934" s="13"/>
      <c r="AE2934" s="13"/>
      <c r="AT2934" s="253" t="s">
        <v>174</v>
      </c>
      <c r="AU2934" s="253" t="s">
        <v>82</v>
      </c>
      <c r="AV2934" s="13" t="s">
        <v>80</v>
      </c>
      <c r="AW2934" s="13" t="s">
        <v>34</v>
      </c>
      <c r="AX2934" s="13" t="s">
        <v>73</v>
      </c>
      <c r="AY2934" s="253" t="s">
        <v>164</v>
      </c>
    </row>
    <row r="2935" s="14" customFormat="1">
      <c r="A2935" s="14"/>
      <c r="B2935" s="254"/>
      <c r="C2935" s="255"/>
      <c r="D2935" s="240" t="s">
        <v>174</v>
      </c>
      <c r="E2935" s="256" t="s">
        <v>21</v>
      </c>
      <c r="F2935" s="257" t="s">
        <v>80</v>
      </c>
      <c r="G2935" s="255"/>
      <c r="H2935" s="258">
        <v>1</v>
      </c>
      <c r="I2935" s="259"/>
      <c r="J2935" s="255"/>
      <c r="K2935" s="255"/>
      <c r="L2935" s="260"/>
      <c r="M2935" s="261"/>
      <c r="N2935" s="262"/>
      <c r="O2935" s="262"/>
      <c r="P2935" s="262"/>
      <c r="Q2935" s="262"/>
      <c r="R2935" s="262"/>
      <c r="S2935" s="262"/>
      <c r="T2935" s="263"/>
      <c r="U2935" s="14"/>
      <c r="V2935" s="14"/>
      <c r="W2935" s="14"/>
      <c r="X2935" s="14"/>
      <c r="Y2935" s="14"/>
      <c r="Z2935" s="14"/>
      <c r="AA2935" s="14"/>
      <c r="AB2935" s="14"/>
      <c r="AC2935" s="14"/>
      <c r="AD2935" s="14"/>
      <c r="AE2935" s="14"/>
      <c r="AT2935" s="264" t="s">
        <v>174</v>
      </c>
      <c r="AU2935" s="264" t="s">
        <v>82</v>
      </c>
      <c r="AV2935" s="14" t="s">
        <v>82</v>
      </c>
      <c r="AW2935" s="14" t="s">
        <v>34</v>
      </c>
      <c r="AX2935" s="14" t="s">
        <v>73</v>
      </c>
      <c r="AY2935" s="264" t="s">
        <v>164</v>
      </c>
    </row>
    <row r="2936" s="16" customFormat="1">
      <c r="A2936" s="16"/>
      <c r="B2936" s="287"/>
      <c r="C2936" s="288"/>
      <c r="D2936" s="240" t="s">
        <v>174</v>
      </c>
      <c r="E2936" s="289" t="s">
        <v>21</v>
      </c>
      <c r="F2936" s="290" t="s">
        <v>514</v>
      </c>
      <c r="G2936" s="288"/>
      <c r="H2936" s="291">
        <v>5</v>
      </c>
      <c r="I2936" s="292"/>
      <c r="J2936" s="288"/>
      <c r="K2936" s="288"/>
      <c r="L2936" s="293"/>
      <c r="M2936" s="294"/>
      <c r="N2936" s="295"/>
      <c r="O2936" s="295"/>
      <c r="P2936" s="295"/>
      <c r="Q2936" s="295"/>
      <c r="R2936" s="295"/>
      <c r="S2936" s="295"/>
      <c r="T2936" s="296"/>
      <c r="U2936" s="16"/>
      <c r="V2936" s="16"/>
      <c r="W2936" s="16"/>
      <c r="X2936" s="16"/>
      <c r="Y2936" s="16"/>
      <c r="Z2936" s="16"/>
      <c r="AA2936" s="16"/>
      <c r="AB2936" s="16"/>
      <c r="AC2936" s="16"/>
      <c r="AD2936" s="16"/>
      <c r="AE2936" s="16"/>
      <c r="AT2936" s="297" t="s">
        <v>174</v>
      </c>
      <c r="AU2936" s="297" t="s">
        <v>82</v>
      </c>
      <c r="AV2936" s="16" t="s">
        <v>186</v>
      </c>
      <c r="AW2936" s="16" t="s">
        <v>34</v>
      </c>
      <c r="AX2936" s="16" t="s">
        <v>73</v>
      </c>
      <c r="AY2936" s="297" t="s">
        <v>164</v>
      </c>
    </row>
    <row r="2937" s="15" customFormat="1">
      <c r="A2937" s="15"/>
      <c r="B2937" s="276"/>
      <c r="C2937" s="277"/>
      <c r="D2937" s="240" t="s">
        <v>174</v>
      </c>
      <c r="E2937" s="278" t="s">
        <v>21</v>
      </c>
      <c r="F2937" s="279" t="s">
        <v>225</v>
      </c>
      <c r="G2937" s="277"/>
      <c r="H2937" s="280">
        <v>7</v>
      </c>
      <c r="I2937" s="281"/>
      <c r="J2937" s="277"/>
      <c r="K2937" s="277"/>
      <c r="L2937" s="282"/>
      <c r="M2937" s="283"/>
      <c r="N2937" s="284"/>
      <c r="O2937" s="284"/>
      <c r="P2937" s="284"/>
      <c r="Q2937" s="284"/>
      <c r="R2937" s="284"/>
      <c r="S2937" s="284"/>
      <c r="T2937" s="285"/>
      <c r="U2937" s="15"/>
      <c r="V2937" s="15"/>
      <c r="W2937" s="15"/>
      <c r="X2937" s="15"/>
      <c r="Y2937" s="15"/>
      <c r="Z2937" s="15"/>
      <c r="AA2937" s="15"/>
      <c r="AB2937" s="15"/>
      <c r="AC2937" s="15"/>
      <c r="AD2937" s="15"/>
      <c r="AE2937" s="15"/>
      <c r="AT2937" s="286" t="s">
        <v>174</v>
      </c>
      <c r="AU2937" s="286" t="s">
        <v>82</v>
      </c>
      <c r="AV2937" s="15" t="s">
        <v>171</v>
      </c>
      <c r="AW2937" s="15" t="s">
        <v>34</v>
      </c>
      <c r="AX2937" s="15" t="s">
        <v>80</v>
      </c>
      <c r="AY2937" s="286" t="s">
        <v>164</v>
      </c>
    </row>
    <row r="2938" s="2" customFormat="1" ht="16.5" customHeight="1">
      <c r="A2938" s="39"/>
      <c r="B2938" s="40"/>
      <c r="C2938" s="265" t="s">
        <v>2892</v>
      </c>
      <c r="D2938" s="265" t="s">
        <v>178</v>
      </c>
      <c r="E2938" s="266" t="s">
        <v>2893</v>
      </c>
      <c r="F2938" s="267" t="s">
        <v>2894</v>
      </c>
      <c r="G2938" s="268" t="s">
        <v>229</v>
      </c>
      <c r="H2938" s="269">
        <v>2</v>
      </c>
      <c r="I2938" s="270"/>
      <c r="J2938" s="271">
        <f>ROUND(I2938*H2938,2)</f>
        <v>0</v>
      </c>
      <c r="K2938" s="267" t="s">
        <v>21</v>
      </c>
      <c r="L2938" s="272"/>
      <c r="M2938" s="273" t="s">
        <v>21</v>
      </c>
      <c r="N2938" s="274" t="s">
        <v>44</v>
      </c>
      <c r="O2938" s="85"/>
      <c r="P2938" s="236">
        <f>O2938*H2938</f>
        <v>0</v>
      </c>
      <c r="Q2938" s="236">
        <v>0.070000000000000007</v>
      </c>
      <c r="R2938" s="236">
        <f>Q2938*H2938</f>
        <v>0.14000000000000001</v>
      </c>
      <c r="S2938" s="236">
        <v>0</v>
      </c>
      <c r="T2938" s="237">
        <f>S2938*H2938</f>
        <v>0</v>
      </c>
      <c r="U2938" s="39"/>
      <c r="V2938" s="39"/>
      <c r="W2938" s="39"/>
      <c r="X2938" s="39"/>
      <c r="Y2938" s="39"/>
      <c r="Z2938" s="39"/>
      <c r="AA2938" s="39"/>
      <c r="AB2938" s="39"/>
      <c r="AC2938" s="39"/>
      <c r="AD2938" s="39"/>
      <c r="AE2938" s="39"/>
      <c r="AR2938" s="238" t="s">
        <v>382</v>
      </c>
      <c r="AT2938" s="238" t="s">
        <v>178</v>
      </c>
      <c r="AU2938" s="238" t="s">
        <v>82</v>
      </c>
      <c r="AY2938" s="18" t="s">
        <v>164</v>
      </c>
      <c r="BE2938" s="239">
        <f>IF(N2938="základní",J2938,0)</f>
        <v>0</v>
      </c>
      <c r="BF2938" s="239">
        <f>IF(N2938="snížená",J2938,0)</f>
        <v>0</v>
      </c>
      <c r="BG2938" s="239">
        <f>IF(N2938="zákl. přenesená",J2938,0)</f>
        <v>0</v>
      </c>
      <c r="BH2938" s="239">
        <f>IF(N2938="sníž. přenesená",J2938,0)</f>
        <v>0</v>
      </c>
      <c r="BI2938" s="239">
        <f>IF(N2938="nulová",J2938,0)</f>
        <v>0</v>
      </c>
      <c r="BJ2938" s="18" t="s">
        <v>80</v>
      </c>
      <c r="BK2938" s="239">
        <f>ROUND(I2938*H2938,2)</f>
        <v>0</v>
      </c>
      <c r="BL2938" s="18" t="s">
        <v>277</v>
      </c>
      <c r="BM2938" s="238" t="s">
        <v>2895</v>
      </c>
    </row>
    <row r="2939" s="2" customFormat="1">
      <c r="A2939" s="39"/>
      <c r="B2939" s="40"/>
      <c r="C2939" s="41"/>
      <c r="D2939" s="240" t="s">
        <v>173</v>
      </c>
      <c r="E2939" s="41"/>
      <c r="F2939" s="241" t="s">
        <v>2894</v>
      </c>
      <c r="G2939" s="41"/>
      <c r="H2939" s="41"/>
      <c r="I2939" s="147"/>
      <c r="J2939" s="41"/>
      <c r="K2939" s="41"/>
      <c r="L2939" s="45"/>
      <c r="M2939" s="242"/>
      <c r="N2939" s="243"/>
      <c r="O2939" s="85"/>
      <c r="P2939" s="85"/>
      <c r="Q2939" s="85"/>
      <c r="R2939" s="85"/>
      <c r="S2939" s="85"/>
      <c r="T2939" s="86"/>
      <c r="U2939" s="39"/>
      <c r="V2939" s="39"/>
      <c r="W2939" s="39"/>
      <c r="X2939" s="39"/>
      <c r="Y2939" s="39"/>
      <c r="Z2939" s="39"/>
      <c r="AA2939" s="39"/>
      <c r="AB2939" s="39"/>
      <c r="AC2939" s="39"/>
      <c r="AD2939" s="39"/>
      <c r="AE2939" s="39"/>
      <c r="AT2939" s="18" t="s">
        <v>173</v>
      </c>
      <c r="AU2939" s="18" t="s">
        <v>82</v>
      </c>
    </row>
    <row r="2940" s="2" customFormat="1" ht="16.5" customHeight="1">
      <c r="A2940" s="39"/>
      <c r="B2940" s="40"/>
      <c r="C2940" s="265" t="s">
        <v>2896</v>
      </c>
      <c r="D2940" s="265" t="s">
        <v>178</v>
      </c>
      <c r="E2940" s="266" t="s">
        <v>2897</v>
      </c>
      <c r="F2940" s="267" t="s">
        <v>2898</v>
      </c>
      <c r="G2940" s="268" t="s">
        <v>229</v>
      </c>
      <c r="H2940" s="269">
        <v>5</v>
      </c>
      <c r="I2940" s="270"/>
      <c r="J2940" s="271">
        <f>ROUND(I2940*H2940,2)</f>
        <v>0</v>
      </c>
      <c r="K2940" s="267" t="s">
        <v>21</v>
      </c>
      <c r="L2940" s="272"/>
      <c r="M2940" s="273" t="s">
        <v>21</v>
      </c>
      <c r="N2940" s="274" t="s">
        <v>44</v>
      </c>
      <c r="O2940" s="85"/>
      <c r="P2940" s="236">
        <f>O2940*H2940</f>
        <v>0</v>
      </c>
      <c r="Q2940" s="236">
        <v>0.34499999999999997</v>
      </c>
      <c r="R2940" s="236">
        <f>Q2940*H2940</f>
        <v>1.7249999999999999</v>
      </c>
      <c r="S2940" s="236">
        <v>0</v>
      </c>
      <c r="T2940" s="237">
        <f>S2940*H2940</f>
        <v>0</v>
      </c>
      <c r="U2940" s="39"/>
      <c r="V2940" s="39"/>
      <c r="W2940" s="39"/>
      <c r="X2940" s="39"/>
      <c r="Y2940" s="39"/>
      <c r="Z2940" s="39"/>
      <c r="AA2940" s="39"/>
      <c r="AB2940" s="39"/>
      <c r="AC2940" s="39"/>
      <c r="AD2940" s="39"/>
      <c r="AE2940" s="39"/>
      <c r="AR2940" s="238" t="s">
        <v>382</v>
      </c>
      <c r="AT2940" s="238" t="s">
        <v>178</v>
      </c>
      <c r="AU2940" s="238" t="s">
        <v>82</v>
      </c>
      <c r="AY2940" s="18" t="s">
        <v>164</v>
      </c>
      <c r="BE2940" s="239">
        <f>IF(N2940="základní",J2940,0)</f>
        <v>0</v>
      </c>
      <c r="BF2940" s="239">
        <f>IF(N2940="snížená",J2940,0)</f>
        <v>0</v>
      </c>
      <c r="BG2940" s="239">
        <f>IF(N2940="zákl. přenesená",J2940,0)</f>
        <v>0</v>
      </c>
      <c r="BH2940" s="239">
        <f>IF(N2940="sníž. přenesená",J2940,0)</f>
        <v>0</v>
      </c>
      <c r="BI2940" s="239">
        <f>IF(N2940="nulová",J2940,0)</f>
        <v>0</v>
      </c>
      <c r="BJ2940" s="18" t="s">
        <v>80</v>
      </c>
      <c r="BK2940" s="239">
        <f>ROUND(I2940*H2940,2)</f>
        <v>0</v>
      </c>
      <c r="BL2940" s="18" t="s">
        <v>277</v>
      </c>
      <c r="BM2940" s="238" t="s">
        <v>2899</v>
      </c>
    </row>
    <row r="2941" s="2" customFormat="1">
      <c r="A2941" s="39"/>
      <c r="B2941" s="40"/>
      <c r="C2941" s="41"/>
      <c r="D2941" s="240" t="s">
        <v>173</v>
      </c>
      <c r="E2941" s="41"/>
      <c r="F2941" s="241" t="s">
        <v>2898</v>
      </c>
      <c r="G2941" s="41"/>
      <c r="H2941" s="41"/>
      <c r="I2941" s="147"/>
      <c r="J2941" s="41"/>
      <c r="K2941" s="41"/>
      <c r="L2941" s="45"/>
      <c r="M2941" s="242"/>
      <c r="N2941" s="243"/>
      <c r="O2941" s="85"/>
      <c r="P2941" s="85"/>
      <c r="Q2941" s="85"/>
      <c r="R2941" s="85"/>
      <c r="S2941" s="85"/>
      <c r="T2941" s="86"/>
      <c r="U2941" s="39"/>
      <c r="V2941" s="39"/>
      <c r="W2941" s="39"/>
      <c r="X2941" s="39"/>
      <c r="Y2941" s="39"/>
      <c r="Z2941" s="39"/>
      <c r="AA2941" s="39"/>
      <c r="AB2941" s="39"/>
      <c r="AC2941" s="39"/>
      <c r="AD2941" s="39"/>
      <c r="AE2941" s="39"/>
      <c r="AT2941" s="18" t="s">
        <v>173</v>
      </c>
      <c r="AU2941" s="18" t="s">
        <v>82</v>
      </c>
    </row>
    <row r="2942" s="2" customFormat="1" ht="16.5" customHeight="1">
      <c r="A2942" s="39"/>
      <c r="B2942" s="40"/>
      <c r="C2942" s="265" t="s">
        <v>2900</v>
      </c>
      <c r="D2942" s="265" t="s">
        <v>178</v>
      </c>
      <c r="E2942" s="266" t="s">
        <v>2901</v>
      </c>
      <c r="F2942" s="267" t="s">
        <v>2902</v>
      </c>
      <c r="G2942" s="268" t="s">
        <v>229</v>
      </c>
      <c r="H2942" s="269">
        <v>6</v>
      </c>
      <c r="I2942" s="270"/>
      <c r="J2942" s="271">
        <f>ROUND(I2942*H2942,2)</f>
        <v>0</v>
      </c>
      <c r="K2942" s="267" t="s">
        <v>21</v>
      </c>
      <c r="L2942" s="272"/>
      <c r="M2942" s="273" t="s">
        <v>21</v>
      </c>
      <c r="N2942" s="274" t="s">
        <v>44</v>
      </c>
      <c r="O2942" s="85"/>
      <c r="P2942" s="236">
        <f>O2942*H2942</f>
        <v>0</v>
      </c>
      <c r="Q2942" s="236">
        <v>0.001</v>
      </c>
      <c r="R2942" s="236">
        <f>Q2942*H2942</f>
        <v>0.0060000000000000001</v>
      </c>
      <c r="S2942" s="236">
        <v>0</v>
      </c>
      <c r="T2942" s="237">
        <f>S2942*H2942</f>
        <v>0</v>
      </c>
      <c r="U2942" s="39"/>
      <c r="V2942" s="39"/>
      <c r="W2942" s="39"/>
      <c r="X2942" s="39"/>
      <c r="Y2942" s="39"/>
      <c r="Z2942" s="39"/>
      <c r="AA2942" s="39"/>
      <c r="AB2942" s="39"/>
      <c r="AC2942" s="39"/>
      <c r="AD2942" s="39"/>
      <c r="AE2942" s="39"/>
      <c r="AR2942" s="238" t="s">
        <v>382</v>
      </c>
      <c r="AT2942" s="238" t="s">
        <v>178</v>
      </c>
      <c r="AU2942" s="238" t="s">
        <v>82</v>
      </c>
      <c r="AY2942" s="18" t="s">
        <v>164</v>
      </c>
      <c r="BE2942" s="239">
        <f>IF(N2942="základní",J2942,0)</f>
        <v>0</v>
      </c>
      <c r="BF2942" s="239">
        <f>IF(N2942="snížená",J2942,0)</f>
        <v>0</v>
      </c>
      <c r="BG2942" s="239">
        <f>IF(N2942="zákl. přenesená",J2942,0)</f>
        <v>0</v>
      </c>
      <c r="BH2942" s="239">
        <f>IF(N2942="sníž. přenesená",J2942,0)</f>
        <v>0</v>
      </c>
      <c r="BI2942" s="239">
        <f>IF(N2942="nulová",J2942,0)</f>
        <v>0</v>
      </c>
      <c r="BJ2942" s="18" t="s">
        <v>80</v>
      </c>
      <c r="BK2942" s="239">
        <f>ROUND(I2942*H2942,2)</f>
        <v>0</v>
      </c>
      <c r="BL2942" s="18" t="s">
        <v>277</v>
      </c>
      <c r="BM2942" s="238" t="s">
        <v>2903</v>
      </c>
    </row>
    <row r="2943" s="2" customFormat="1">
      <c r="A2943" s="39"/>
      <c r="B2943" s="40"/>
      <c r="C2943" s="41"/>
      <c r="D2943" s="240" t="s">
        <v>173</v>
      </c>
      <c r="E2943" s="41"/>
      <c r="F2943" s="241" t="s">
        <v>2902</v>
      </c>
      <c r="G2943" s="41"/>
      <c r="H2943" s="41"/>
      <c r="I2943" s="147"/>
      <c r="J2943" s="41"/>
      <c r="K2943" s="41"/>
      <c r="L2943" s="45"/>
      <c r="M2943" s="242"/>
      <c r="N2943" s="243"/>
      <c r="O2943" s="85"/>
      <c r="P2943" s="85"/>
      <c r="Q2943" s="85"/>
      <c r="R2943" s="85"/>
      <c r="S2943" s="85"/>
      <c r="T2943" s="86"/>
      <c r="U2943" s="39"/>
      <c r="V2943" s="39"/>
      <c r="W2943" s="39"/>
      <c r="X2943" s="39"/>
      <c r="Y2943" s="39"/>
      <c r="Z2943" s="39"/>
      <c r="AA2943" s="39"/>
      <c r="AB2943" s="39"/>
      <c r="AC2943" s="39"/>
      <c r="AD2943" s="39"/>
      <c r="AE2943" s="39"/>
      <c r="AT2943" s="18" t="s">
        <v>173</v>
      </c>
      <c r="AU2943" s="18" t="s">
        <v>82</v>
      </c>
    </row>
    <row r="2944" s="13" customFormat="1">
      <c r="A2944" s="13"/>
      <c r="B2944" s="244"/>
      <c r="C2944" s="245"/>
      <c r="D2944" s="240" t="s">
        <v>174</v>
      </c>
      <c r="E2944" s="246" t="s">
        <v>21</v>
      </c>
      <c r="F2944" s="247" t="s">
        <v>2904</v>
      </c>
      <c r="G2944" s="245"/>
      <c r="H2944" s="246" t="s">
        <v>21</v>
      </c>
      <c r="I2944" s="248"/>
      <c r="J2944" s="245"/>
      <c r="K2944" s="245"/>
      <c r="L2944" s="249"/>
      <c r="M2944" s="250"/>
      <c r="N2944" s="251"/>
      <c r="O2944" s="251"/>
      <c r="P2944" s="251"/>
      <c r="Q2944" s="251"/>
      <c r="R2944" s="251"/>
      <c r="S2944" s="251"/>
      <c r="T2944" s="252"/>
      <c r="U2944" s="13"/>
      <c r="V2944" s="13"/>
      <c r="W2944" s="13"/>
      <c r="X2944" s="13"/>
      <c r="Y2944" s="13"/>
      <c r="Z2944" s="13"/>
      <c r="AA2944" s="13"/>
      <c r="AB2944" s="13"/>
      <c r="AC2944" s="13"/>
      <c r="AD2944" s="13"/>
      <c r="AE2944" s="13"/>
      <c r="AT2944" s="253" t="s">
        <v>174</v>
      </c>
      <c r="AU2944" s="253" t="s">
        <v>82</v>
      </c>
      <c r="AV2944" s="13" t="s">
        <v>80</v>
      </c>
      <c r="AW2944" s="13" t="s">
        <v>34</v>
      </c>
      <c r="AX2944" s="13" t="s">
        <v>73</v>
      </c>
      <c r="AY2944" s="253" t="s">
        <v>164</v>
      </c>
    </row>
    <row r="2945" s="13" customFormat="1">
      <c r="A2945" s="13"/>
      <c r="B2945" s="244"/>
      <c r="C2945" s="245"/>
      <c r="D2945" s="240" t="s">
        <v>174</v>
      </c>
      <c r="E2945" s="246" t="s">
        <v>21</v>
      </c>
      <c r="F2945" s="247" t="s">
        <v>2905</v>
      </c>
      <c r="G2945" s="245"/>
      <c r="H2945" s="246" t="s">
        <v>21</v>
      </c>
      <c r="I2945" s="248"/>
      <c r="J2945" s="245"/>
      <c r="K2945" s="245"/>
      <c r="L2945" s="249"/>
      <c r="M2945" s="250"/>
      <c r="N2945" s="251"/>
      <c r="O2945" s="251"/>
      <c r="P2945" s="251"/>
      <c r="Q2945" s="251"/>
      <c r="R2945" s="251"/>
      <c r="S2945" s="251"/>
      <c r="T2945" s="252"/>
      <c r="U2945" s="13"/>
      <c r="V2945" s="13"/>
      <c r="W2945" s="13"/>
      <c r="X2945" s="13"/>
      <c r="Y2945" s="13"/>
      <c r="Z2945" s="13"/>
      <c r="AA2945" s="13"/>
      <c r="AB2945" s="13"/>
      <c r="AC2945" s="13"/>
      <c r="AD2945" s="13"/>
      <c r="AE2945" s="13"/>
      <c r="AT2945" s="253" t="s">
        <v>174</v>
      </c>
      <c r="AU2945" s="253" t="s">
        <v>82</v>
      </c>
      <c r="AV2945" s="13" t="s">
        <v>80</v>
      </c>
      <c r="AW2945" s="13" t="s">
        <v>34</v>
      </c>
      <c r="AX2945" s="13" t="s">
        <v>73</v>
      </c>
      <c r="AY2945" s="253" t="s">
        <v>164</v>
      </c>
    </row>
    <row r="2946" s="14" customFormat="1">
      <c r="A2946" s="14"/>
      <c r="B2946" s="254"/>
      <c r="C2946" s="255"/>
      <c r="D2946" s="240" t="s">
        <v>174</v>
      </c>
      <c r="E2946" s="256" t="s">
        <v>21</v>
      </c>
      <c r="F2946" s="257" t="s">
        <v>80</v>
      </c>
      <c r="G2946" s="255"/>
      <c r="H2946" s="258">
        <v>1</v>
      </c>
      <c r="I2946" s="259"/>
      <c r="J2946" s="255"/>
      <c r="K2946" s="255"/>
      <c r="L2946" s="260"/>
      <c r="M2946" s="261"/>
      <c r="N2946" s="262"/>
      <c r="O2946" s="262"/>
      <c r="P2946" s="262"/>
      <c r="Q2946" s="262"/>
      <c r="R2946" s="262"/>
      <c r="S2946" s="262"/>
      <c r="T2946" s="263"/>
      <c r="U2946" s="14"/>
      <c r="V2946" s="14"/>
      <c r="W2946" s="14"/>
      <c r="X2946" s="14"/>
      <c r="Y2946" s="14"/>
      <c r="Z2946" s="14"/>
      <c r="AA2946" s="14"/>
      <c r="AB2946" s="14"/>
      <c r="AC2946" s="14"/>
      <c r="AD2946" s="14"/>
      <c r="AE2946" s="14"/>
      <c r="AT2946" s="264" t="s">
        <v>174</v>
      </c>
      <c r="AU2946" s="264" t="s">
        <v>82</v>
      </c>
      <c r="AV2946" s="14" t="s">
        <v>82</v>
      </c>
      <c r="AW2946" s="14" t="s">
        <v>34</v>
      </c>
      <c r="AX2946" s="14" t="s">
        <v>73</v>
      </c>
      <c r="AY2946" s="264" t="s">
        <v>164</v>
      </c>
    </row>
    <row r="2947" s="13" customFormat="1">
      <c r="A2947" s="13"/>
      <c r="B2947" s="244"/>
      <c r="C2947" s="245"/>
      <c r="D2947" s="240" t="s">
        <v>174</v>
      </c>
      <c r="E2947" s="246" t="s">
        <v>21</v>
      </c>
      <c r="F2947" s="247" t="s">
        <v>2906</v>
      </c>
      <c r="G2947" s="245"/>
      <c r="H2947" s="246" t="s">
        <v>21</v>
      </c>
      <c r="I2947" s="248"/>
      <c r="J2947" s="245"/>
      <c r="K2947" s="245"/>
      <c r="L2947" s="249"/>
      <c r="M2947" s="250"/>
      <c r="N2947" s="251"/>
      <c r="O2947" s="251"/>
      <c r="P2947" s="251"/>
      <c r="Q2947" s="251"/>
      <c r="R2947" s="251"/>
      <c r="S2947" s="251"/>
      <c r="T2947" s="252"/>
      <c r="U2947" s="13"/>
      <c r="V2947" s="13"/>
      <c r="W2947" s="13"/>
      <c r="X2947" s="13"/>
      <c r="Y2947" s="13"/>
      <c r="Z2947" s="13"/>
      <c r="AA2947" s="13"/>
      <c r="AB2947" s="13"/>
      <c r="AC2947" s="13"/>
      <c r="AD2947" s="13"/>
      <c r="AE2947" s="13"/>
      <c r="AT2947" s="253" t="s">
        <v>174</v>
      </c>
      <c r="AU2947" s="253" t="s">
        <v>82</v>
      </c>
      <c r="AV2947" s="13" t="s">
        <v>80</v>
      </c>
      <c r="AW2947" s="13" t="s">
        <v>34</v>
      </c>
      <c r="AX2947" s="13" t="s">
        <v>73</v>
      </c>
      <c r="AY2947" s="253" t="s">
        <v>164</v>
      </c>
    </row>
    <row r="2948" s="14" customFormat="1">
      <c r="A2948" s="14"/>
      <c r="B2948" s="254"/>
      <c r="C2948" s="255"/>
      <c r="D2948" s="240" t="s">
        <v>174</v>
      </c>
      <c r="E2948" s="256" t="s">
        <v>21</v>
      </c>
      <c r="F2948" s="257" t="s">
        <v>80</v>
      </c>
      <c r="G2948" s="255"/>
      <c r="H2948" s="258">
        <v>1</v>
      </c>
      <c r="I2948" s="259"/>
      <c r="J2948" s="255"/>
      <c r="K2948" s="255"/>
      <c r="L2948" s="260"/>
      <c r="M2948" s="261"/>
      <c r="N2948" s="262"/>
      <c r="O2948" s="262"/>
      <c r="P2948" s="262"/>
      <c r="Q2948" s="262"/>
      <c r="R2948" s="262"/>
      <c r="S2948" s="262"/>
      <c r="T2948" s="263"/>
      <c r="U2948" s="14"/>
      <c r="V2948" s="14"/>
      <c r="W2948" s="14"/>
      <c r="X2948" s="14"/>
      <c r="Y2948" s="14"/>
      <c r="Z2948" s="14"/>
      <c r="AA2948" s="14"/>
      <c r="AB2948" s="14"/>
      <c r="AC2948" s="14"/>
      <c r="AD2948" s="14"/>
      <c r="AE2948" s="14"/>
      <c r="AT2948" s="264" t="s">
        <v>174</v>
      </c>
      <c r="AU2948" s="264" t="s">
        <v>82</v>
      </c>
      <c r="AV2948" s="14" t="s">
        <v>82</v>
      </c>
      <c r="AW2948" s="14" t="s">
        <v>34</v>
      </c>
      <c r="AX2948" s="14" t="s">
        <v>73</v>
      </c>
      <c r="AY2948" s="264" t="s">
        <v>164</v>
      </c>
    </row>
    <row r="2949" s="13" customFormat="1">
      <c r="A2949" s="13"/>
      <c r="B2949" s="244"/>
      <c r="C2949" s="245"/>
      <c r="D2949" s="240" t="s">
        <v>174</v>
      </c>
      <c r="E2949" s="246" t="s">
        <v>21</v>
      </c>
      <c r="F2949" s="247" t="s">
        <v>2907</v>
      </c>
      <c r="G2949" s="245"/>
      <c r="H2949" s="246" t="s">
        <v>21</v>
      </c>
      <c r="I2949" s="248"/>
      <c r="J2949" s="245"/>
      <c r="K2949" s="245"/>
      <c r="L2949" s="249"/>
      <c r="M2949" s="250"/>
      <c r="N2949" s="251"/>
      <c r="O2949" s="251"/>
      <c r="P2949" s="251"/>
      <c r="Q2949" s="251"/>
      <c r="R2949" s="251"/>
      <c r="S2949" s="251"/>
      <c r="T2949" s="252"/>
      <c r="U2949" s="13"/>
      <c r="V2949" s="13"/>
      <c r="W2949" s="13"/>
      <c r="X2949" s="13"/>
      <c r="Y2949" s="13"/>
      <c r="Z2949" s="13"/>
      <c r="AA2949" s="13"/>
      <c r="AB2949" s="13"/>
      <c r="AC2949" s="13"/>
      <c r="AD2949" s="13"/>
      <c r="AE2949" s="13"/>
      <c r="AT2949" s="253" t="s">
        <v>174</v>
      </c>
      <c r="AU2949" s="253" t="s">
        <v>82</v>
      </c>
      <c r="AV2949" s="13" t="s">
        <v>80</v>
      </c>
      <c r="AW2949" s="13" t="s">
        <v>34</v>
      </c>
      <c r="AX2949" s="13" t="s">
        <v>73</v>
      </c>
      <c r="AY2949" s="253" t="s">
        <v>164</v>
      </c>
    </row>
    <row r="2950" s="14" customFormat="1">
      <c r="A2950" s="14"/>
      <c r="B2950" s="254"/>
      <c r="C2950" s="255"/>
      <c r="D2950" s="240" t="s">
        <v>174</v>
      </c>
      <c r="E2950" s="256" t="s">
        <v>21</v>
      </c>
      <c r="F2950" s="257" t="s">
        <v>80</v>
      </c>
      <c r="G2950" s="255"/>
      <c r="H2950" s="258">
        <v>1</v>
      </c>
      <c r="I2950" s="259"/>
      <c r="J2950" s="255"/>
      <c r="K2950" s="255"/>
      <c r="L2950" s="260"/>
      <c r="M2950" s="261"/>
      <c r="N2950" s="262"/>
      <c r="O2950" s="262"/>
      <c r="P2950" s="262"/>
      <c r="Q2950" s="262"/>
      <c r="R2950" s="262"/>
      <c r="S2950" s="262"/>
      <c r="T2950" s="263"/>
      <c r="U2950" s="14"/>
      <c r="V2950" s="14"/>
      <c r="W2950" s="14"/>
      <c r="X2950" s="14"/>
      <c r="Y2950" s="14"/>
      <c r="Z2950" s="14"/>
      <c r="AA2950" s="14"/>
      <c r="AB2950" s="14"/>
      <c r="AC2950" s="14"/>
      <c r="AD2950" s="14"/>
      <c r="AE2950" s="14"/>
      <c r="AT2950" s="264" t="s">
        <v>174</v>
      </c>
      <c r="AU2950" s="264" t="s">
        <v>82</v>
      </c>
      <c r="AV2950" s="14" t="s">
        <v>82</v>
      </c>
      <c r="AW2950" s="14" t="s">
        <v>34</v>
      </c>
      <c r="AX2950" s="14" t="s">
        <v>73</v>
      </c>
      <c r="AY2950" s="264" t="s">
        <v>164</v>
      </c>
    </row>
    <row r="2951" s="13" customFormat="1">
      <c r="A2951" s="13"/>
      <c r="B2951" s="244"/>
      <c r="C2951" s="245"/>
      <c r="D2951" s="240" t="s">
        <v>174</v>
      </c>
      <c r="E2951" s="246" t="s">
        <v>21</v>
      </c>
      <c r="F2951" s="247" t="s">
        <v>2908</v>
      </c>
      <c r="G2951" s="245"/>
      <c r="H2951" s="246" t="s">
        <v>21</v>
      </c>
      <c r="I2951" s="248"/>
      <c r="J2951" s="245"/>
      <c r="K2951" s="245"/>
      <c r="L2951" s="249"/>
      <c r="M2951" s="250"/>
      <c r="N2951" s="251"/>
      <c r="O2951" s="251"/>
      <c r="P2951" s="251"/>
      <c r="Q2951" s="251"/>
      <c r="R2951" s="251"/>
      <c r="S2951" s="251"/>
      <c r="T2951" s="252"/>
      <c r="U2951" s="13"/>
      <c r="V2951" s="13"/>
      <c r="W2951" s="13"/>
      <c r="X2951" s="13"/>
      <c r="Y2951" s="13"/>
      <c r="Z2951" s="13"/>
      <c r="AA2951" s="13"/>
      <c r="AB2951" s="13"/>
      <c r="AC2951" s="13"/>
      <c r="AD2951" s="13"/>
      <c r="AE2951" s="13"/>
      <c r="AT2951" s="253" t="s">
        <v>174</v>
      </c>
      <c r="AU2951" s="253" t="s">
        <v>82</v>
      </c>
      <c r="AV2951" s="13" t="s">
        <v>80</v>
      </c>
      <c r="AW2951" s="13" t="s">
        <v>34</v>
      </c>
      <c r="AX2951" s="13" t="s">
        <v>73</v>
      </c>
      <c r="AY2951" s="253" t="s">
        <v>164</v>
      </c>
    </row>
    <row r="2952" s="14" customFormat="1">
      <c r="A2952" s="14"/>
      <c r="B2952" s="254"/>
      <c r="C2952" s="255"/>
      <c r="D2952" s="240" t="s">
        <v>174</v>
      </c>
      <c r="E2952" s="256" t="s">
        <v>21</v>
      </c>
      <c r="F2952" s="257" t="s">
        <v>80</v>
      </c>
      <c r="G2952" s="255"/>
      <c r="H2952" s="258">
        <v>1</v>
      </c>
      <c r="I2952" s="259"/>
      <c r="J2952" s="255"/>
      <c r="K2952" s="255"/>
      <c r="L2952" s="260"/>
      <c r="M2952" s="261"/>
      <c r="N2952" s="262"/>
      <c r="O2952" s="262"/>
      <c r="P2952" s="262"/>
      <c r="Q2952" s="262"/>
      <c r="R2952" s="262"/>
      <c r="S2952" s="262"/>
      <c r="T2952" s="263"/>
      <c r="U2952" s="14"/>
      <c r="V2952" s="14"/>
      <c r="W2952" s="14"/>
      <c r="X2952" s="14"/>
      <c r="Y2952" s="14"/>
      <c r="Z2952" s="14"/>
      <c r="AA2952" s="14"/>
      <c r="AB2952" s="14"/>
      <c r="AC2952" s="14"/>
      <c r="AD2952" s="14"/>
      <c r="AE2952" s="14"/>
      <c r="AT2952" s="264" t="s">
        <v>174</v>
      </c>
      <c r="AU2952" s="264" t="s">
        <v>82</v>
      </c>
      <c r="AV2952" s="14" t="s">
        <v>82</v>
      </c>
      <c r="AW2952" s="14" t="s">
        <v>34</v>
      </c>
      <c r="AX2952" s="14" t="s">
        <v>73</v>
      </c>
      <c r="AY2952" s="264" t="s">
        <v>164</v>
      </c>
    </row>
    <row r="2953" s="13" customFormat="1">
      <c r="A2953" s="13"/>
      <c r="B2953" s="244"/>
      <c r="C2953" s="245"/>
      <c r="D2953" s="240" t="s">
        <v>174</v>
      </c>
      <c r="E2953" s="246" t="s">
        <v>21</v>
      </c>
      <c r="F2953" s="247" t="s">
        <v>2909</v>
      </c>
      <c r="G2953" s="245"/>
      <c r="H2953" s="246" t="s">
        <v>21</v>
      </c>
      <c r="I2953" s="248"/>
      <c r="J2953" s="245"/>
      <c r="K2953" s="245"/>
      <c r="L2953" s="249"/>
      <c r="M2953" s="250"/>
      <c r="N2953" s="251"/>
      <c r="O2953" s="251"/>
      <c r="P2953" s="251"/>
      <c r="Q2953" s="251"/>
      <c r="R2953" s="251"/>
      <c r="S2953" s="251"/>
      <c r="T2953" s="252"/>
      <c r="U2953" s="13"/>
      <c r="V2953" s="13"/>
      <c r="W2953" s="13"/>
      <c r="X2953" s="13"/>
      <c r="Y2953" s="13"/>
      <c r="Z2953" s="13"/>
      <c r="AA2953" s="13"/>
      <c r="AB2953" s="13"/>
      <c r="AC2953" s="13"/>
      <c r="AD2953" s="13"/>
      <c r="AE2953" s="13"/>
      <c r="AT2953" s="253" t="s">
        <v>174</v>
      </c>
      <c r="AU2953" s="253" t="s">
        <v>82</v>
      </c>
      <c r="AV2953" s="13" t="s">
        <v>80</v>
      </c>
      <c r="AW2953" s="13" t="s">
        <v>34</v>
      </c>
      <c r="AX2953" s="13" t="s">
        <v>73</v>
      </c>
      <c r="AY2953" s="253" t="s">
        <v>164</v>
      </c>
    </row>
    <row r="2954" s="14" customFormat="1">
      <c r="A2954" s="14"/>
      <c r="B2954" s="254"/>
      <c r="C2954" s="255"/>
      <c r="D2954" s="240" t="s">
        <v>174</v>
      </c>
      <c r="E2954" s="256" t="s">
        <v>21</v>
      </c>
      <c r="F2954" s="257" t="s">
        <v>82</v>
      </c>
      <c r="G2954" s="255"/>
      <c r="H2954" s="258">
        <v>2</v>
      </c>
      <c r="I2954" s="259"/>
      <c r="J2954" s="255"/>
      <c r="K2954" s="255"/>
      <c r="L2954" s="260"/>
      <c r="M2954" s="261"/>
      <c r="N2954" s="262"/>
      <c r="O2954" s="262"/>
      <c r="P2954" s="262"/>
      <c r="Q2954" s="262"/>
      <c r="R2954" s="262"/>
      <c r="S2954" s="262"/>
      <c r="T2954" s="263"/>
      <c r="U2954" s="14"/>
      <c r="V2954" s="14"/>
      <c r="W2954" s="14"/>
      <c r="X2954" s="14"/>
      <c r="Y2954" s="14"/>
      <c r="Z2954" s="14"/>
      <c r="AA2954" s="14"/>
      <c r="AB2954" s="14"/>
      <c r="AC2954" s="14"/>
      <c r="AD2954" s="14"/>
      <c r="AE2954" s="14"/>
      <c r="AT2954" s="264" t="s">
        <v>174</v>
      </c>
      <c r="AU2954" s="264" t="s">
        <v>82</v>
      </c>
      <c r="AV2954" s="14" t="s">
        <v>82</v>
      </c>
      <c r="AW2954" s="14" t="s">
        <v>34</v>
      </c>
      <c r="AX2954" s="14" t="s">
        <v>73</v>
      </c>
      <c r="AY2954" s="264" t="s">
        <v>164</v>
      </c>
    </row>
    <row r="2955" s="15" customFormat="1">
      <c r="A2955" s="15"/>
      <c r="B2955" s="276"/>
      <c r="C2955" s="277"/>
      <c r="D2955" s="240" t="s">
        <v>174</v>
      </c>
      <c r="E2955" s="278" t="s">
        <v>21</v>
      </c>
      <c r="F2955" s="279" t="s">
        <v>225</v>
      </c>
      <c r="G2955" s="277"/>
      <c r="H2955" s="280">
        <v>6</v>
      </c>
      <c r="I2955" s="281"/>
      <c r="J2955" s="277"/>
      <c r="K2955" s="277"/>
      <c r="L2955" s="282"/>
      <c r="M2955" s="283"/>
      <c r="N2955" s="284"/>
      <c r="O2955" s="284"/>
      <c r="P2955" s="284"/>
      <c r="Q2955" s="284"/>
      <c r="R2955" s="284"/>
      <c r="S2955" s="284"/>
      <c r="T2955" s="285"/>
      <c r="U2955" s="15"/>
      <c r="V2955" s="15"/>
      <c r="W2955" s="15"/>
      <c r="X2955" s="15"/>
      <c r="Y2955" s="15"/>
      <c r="Z2955" s="15"/>
      <c r="AA2955" s="15"/>
      <c r="AB2955" s="15"/>
      <c r="AC2955" s="15"/>
      <c r="AD2955" s="15"/>
      <c r="AE2955" s="15"/>
      <c r="AT2955" s="286" t="s">
        <v>174</v>
      </c>
      <c r="AU2955" s="286" t="s">
        <v>82</v>
      </c>
      <c r="AV2955" s="15" t="s">
        <v>171</v>
      </c>
      <c r="AW2955" s="15" t="s">
        <v>34</v>
      </c>
      <c r="AX2955" s="15" t="s">
        <v>80</v>
      </c>
      <c r="AY2955" s="286" t="s">
        <v>164</v>
      </c>
    </row>
    <row r="2956" s="2" customFormat="1" ht="16.5" customHeight="1">
      <c r="A2956" s="39"/>
      <c r="B2956" s="40"/>
      <c r="C2956" s="227" t="s">
        <v>2910</v>
      </c>
      <c r="D2956" s="227" t="s">
        <v>166</v>
      </c>
      <c r="E2956" s="228" t="s">
        <v>2911</v>
      </c>
      <c r="F2956" s="229" t="s">
        <v>2912</v>
      </c>
      <c r="G2956" s="230" t="s">
        <v>229</v>
      </c>
      <c r="H2956" s="231">
        <v>4</v>
      </c>
      <c r="I2956" s="232"/>
      <c r="J2956" s="233">
        <f>ROUND(I2956*H2956,2)</f>
        <v>0</v>
      </c>
      <c r="K2956" s="229" t="s">
        <v>170</v>
      </c>
      <c r="L2956" s="45"/>
      <c r="M2956" s="234" t="s">
        <v>21</v>
      </c>
      <c r="N2956" s="235" t="s">
        <v>44</v>
      </c>
      <c r="O2956" s="85"/>
      <c r="P2956" s="236">
        <f>O2956*H2956</f>
        <v>0</v>
      </c>
      <c r="Q2956" s="236">
        <v>0</v>
      </c>
      <c r="R2956" s="236">
        <f>Q2956*H2956</f>
        <v>0</v>
      </c>
      <c r="S2956" s="236">
        <v>0</v>
      </c>
      <c r="T2956" s="237">
        <f>S2956*H2956</f>
        <v>0</v>
      </c>
      <c r="U2956" s="39"/>
      <c r="V2956" s="39"/>
      <c r="W2956" s="39"/>
      <c r="X2956" s="39"/>
      <c r="Y2956" s="39"/>
      <c r="Z2956" s="39"/>
      <c r="AA2956" s="39"/>
      <c r="AB2956" s="39"/>
      <c r="AC2956" s="39"/>
      <c r="AD2956" s="39"/>
      <c r="AE2956" s="39"/>
      <c r="AR2956" s="238" t="s">
        <v>277</v>
      </c>
      <c r="AT2956" s="238" t="s">
        <v>166</v>
      </c>
      <c r="AU2956" s="238" t="s">
        <v>82</v>
      </c>
      <c r="AY2956" s="18" t="s">
        <v>164</v>
      </c>
      <c r="BE2956" s="239">
        <f>IF(N2956="základní",J2956,0)</f>
        <v>0</v>
      </c>
      <c r="BF2956" s="239">
        <f>IF(N2956="snížená",J2956,0)</f>
        <v>0</v>
      </c>
      <c r="BG2956" s="239">
        <f>IF(N2956="zákl. přenesená",J2956,0)</f>
        <v>0</v>
      </c>
      <c r="BH2956" s="239">
        <f>IF(N2956="sníž. přenesená",J2956,0)</f>
        <v>0</v>
      </c>
      <c r="BI2956" s="239">
        <f>IF(N2956="nulová",J2956,0)</f>
        <v>0</v>
      </c>
      <c r="BJ2956" s="18" t="s">
        <v>80</v>
      </c>
      <c r="BK2956" s="239">
        <f>ROUND(I2956*H2956,2)</f>
        <v>0</v>
      </c>
      <c r="BL2956" s="18" t="s">
        <v>277</v>
      </c>
      <c r="BM2956" s="238" t="s">
        <v>2913</v>
      </c>
    </row>
    <row r="2957" s="2" customFormat="1">
      <c r="A2957" s="39"/>
      <c r="B2957" s="40"/>
      <c r="C2957" s="41"/>
      <c r="D2957" s="240" t="s">
        <v>173</v>
      </c>
      <c r="E2957" s="41"/>
      <c r="F2957" s="241" t="s">
        <v>2912</v>
      </c>
      <c r="G2957" s="41"/>
      <c r="H2957" s="41"/>
      <c r="I2957" s="147"/>
      <c r="J2957" s="41"/>
      <c r="K2957" s="41"/>
      <c r="L2957" s="45"/>
      <c r="M2957" s="242"/>
      <c r="N2957" s="243"/>
      <c r="O2957" s="85"/>
      <c r="P2957" s="85"/>
      <c r="Q2957" s="85"/>
      <c r="R2957" s="85"/>
      <c r="S2957" s="85"/>
      <c r="T2957" s="86"/>
      <c r="U2957" s="39"/>
      <c r="V2957" s="39"/>
      <c r="W2957" s="39"/>
      <c r="X2957" s="39"/>
      <c r="Y2957" s="39"/>
      <c r="Z2957" s="39"/>
      <c r="AA2957" s="39"/>
      <c r="AB2957" s="39"/>
      <c r="AC2957" s="39"/>
      <c r="AD2957" s="39"/>
      <c r="AE2957" s="39"/>
      <c r="AT2957" s="18" t="s">
        <v>173</v>
      </c>
      <c r="AU2957" s="18" t="s">
        <v>82</v>
      </c>
    </row>
    <row r="2958" s="13" customFormat="1">
      <c r="A2958" s="13"/>
      <c r="B2958" s="244"/>
      <c r="C2958" s="245"/>
      <c r="D2958" s="240" t="s">
        <v>174</v>
      </c>
      <c r="E2958" s="246" t="s">
        <v>21</v>
      </c>
      <c r="F2958" s="247" t="s">
        <v>2888</v>
      </c>
      <c r="G2958" s="245"/>
      <c r="H2958" s="246" t="s">
        <v>21</v>
      </c>
      <c r="I2958" s="248"/>
      <c r="J2958" s="245"/>
      <c r="K2958" s="245"/>
      <c r="L2958" s="249"/>
      <c r="M2958" s="250"/>
      <c r="N2958" s="251"/>
      <c r="O2958" s="251"/>
      <c r="P2958" s="251"/>
      <c r="Q2958" s="251"/>
      <c r="R2958" s="251"/>
      <c r="S2958" s="251"/>
      <c r="T2958" s="252"/>
      <c r="U2958" s="13"/>
      <c r="V2958" s="13"/>
      <c r="W2958" s="13"/>
      <c r="X2958" s="13"/>
      <c r="Y2958" s="13"/>
      <c r="Z2958" s="13"/>
      <c r="AA2958" s="13"/>
      <c r="AB2958" s="13"/>
      <c r="AC2958" s="13"/>
      <c r="AD2958" s="13"/>
      <c r="AE2958" s="13"/>
      <c r="AT2958" s="253" t="s">
        <v>174</v>
      </c>
      <c r="AU2958" s="253" t="s">
        <v>82</v>
      </c>
      <c r="AV2958" s="13" t="s">
        <v>80</v>
      </c>
      <c r="AW2958" s="13" t="s">
        <v>34</v>
      </c>
      <c r="AX2958" s="13" t="s">
        <v>73</v>
      </c>
      <c r="AY2958" s="253" t="s">
        <v>164</v>
      </c>
    </row>
    <row r="2959" s="13" customFormat="1">
      <c r="A2959" s="13"/>
      <c r="B2959" s="244"/>
      <c r="C2959" s="245"/>
      <c r="D2959" s="240" t="s">
        <v>174</v>
      </c>
      <c r="E2959" s="246" t="s">
        <v>21</v>
      </c>
      <c r="F2959" s="247" t="s">
        <v>2914</v>
      </c>
      <c r="G2959" s="245"/>
      <c r="H2959" s="246" t="s">
        <v>21</v>
      </c>
      <c r="I2959" s="248"/>
      <c r="J2959" s="245"/>
      <c r="K2959" s="245"/>
      <c r="L2959" s="249"/>
      <c r="M2959" s="250"/>
      <c r="N2959" s="251"/>
      <c r="O2959" s="251"/>
      <c r="P2959" s="251"/>
      <c r="Q2959" s="251"/>
      <c r="R2959" s="251"/>
      <c r="S2959" s="251"/>
      <c r="T2959" s="252"/>
      <c r="U2959" s="13"/>
      <c r="V2959" s="13"/>
      <c r="W2959" s="13"/>
      <c r="X2959" s="13"/>
      <c r="Y2959" s="13"/>
      <c r="Z2959" s="13"/>
      <c r="AA2959" s="13"/>
      <c r="AB2959" s="13"/>
      <c r="AC2959" s="13"/>
      <c r="AD2959" s="13"/>
      <c r="AE2959" s="13"/>
      <c r="AT2959" s="253" t="s">
        <v>174</v>
      </c>
      <c r="AU2959" s="253" t="s">
        <v>82</v>
      </c>
      <c r="AV2959" s="13" t="s">
        <v>80</v>
      </c>
      <c r="AW2959" s="13" t="s">
        <v>34</v>
      </c>
      <c r="AX2959" s="13" t="s">
        <v>73</v>
      </c>
      <c r="AY2959" s="253" t="s">
        <v>164</v>
      </c>
    </row>
    <row r="2960" s="14" customFormat="1">
      <c r="A2960" s="14"/>
      <c r="B2960" s="254"/>
      <c r="C2960" s="255"/>
      <c r="D2960" s="240" t="s">
        <v>174</v>
      </c>
      <c r="E2960" s="256" t="s">
        <v>21</v>
      </c>
      <c r="F2960" s="257" t="s">
        <v>171</v>
      </c>
      <c r="G2960" s="255"/>
      <c r="H2960" s="258">
        <v>4</v>
      </c>
      <c r="I2960" s="259"/>
      <c r="J2960" s="255"/>
      <c r="K2960" s="255"/>
      <c r="L2960" s="260"/>
      <c r="M2960" s="261"/>
      <c r="N2960" s="262"/>
      <c r="O2960" s="262"/>
      <c r="P2960" s="262"/>
      <c r="Q2960" s="262"/>
      <c r="R2960" s="262"/>
      <c r="S2960" s="262"/>
      <c r="T2960" s="263"/>
      <c r="U2960" s="14"/>
      <c r="V2960" s="14"/>
      <c r="W2960" s="14"/>
      <c r="X2960" s="14"/>
      <c r="Y2960" s="14"/>
      <c r="Z2960" s="14"/>
      <c r="AA2960" s="14"/>
      <c r="AB2960" s="14"/>
      <c r="AC2960" s="14"/>
      <c r="AD2960" s="14"/>
      <c r="AE2960" s="14"/>
      <c r="AT2960" s="264" t="s">
        <v>174</v>
      </c>
      <c r="AU2960" s="264" t="s">
        <v>82</v>
      </c>
      <c r="AV2960" s="14" t="s">
        <v>82</v>
      </c>
      <c r="AW2960" s="14" t="s">
        <v>34</v>
      </c>
      <c r="AX2960" s="14" t="s">
        <v>80</v>
      </c>
      <c r="AY2960" s="264" t="s">
        <v>164</v>
      </c>
    </row>
    <row r="2961" s="2" customFormat="1" ht="16.5" customHeight="1">
      <c r="A2961" s="39"/>
      <c r="B2961" s="40"/>
      <c r="C2961" s="265" t="s">
        <v>2915</v>
      </c>
      <c r="D2961" s="265" t="s">
        <v>178</v>
      </c>
      <c r="E2961" s="266" t="s">
        <v>2916</v>
      </c>
      <c r="F2961" s="267" t="s">
        <v>2917</v>
      </c>
      <c r="G2961" s="268" t="s">
        <v>229</v>
      </c>
      <c r="H2961" s="269">
        <v>4</v>
      </c>
      <c r="I2961" s="270"/>
      <c r="J2961" s="271">
        <f>ROUND(I2961*H2961,2)</f>
        <v>0</v>
      </c>
      <c r="K2961" s="267" t="s">
        <v>170</v>
      </c>
      <c r="L2961" s="272"/>
      <c r="M2961" s="273" t="s">
        <v>21</v>
      </c>
      <c r="N2961" s="274" t="s">
        <v>44</v>
      </c>
      <c r="O2961" s="85"/>
      <c r="P2961" s="236">
        <f>O2961*H2961</f>
        <v>0</v>
      </c>
      <c r="Q2961" s="236">
        <v>0</v>
      </c>
      <c r="R2961" s="236">
        <f>Q2961*H2961</f>
        <v>0</v>
      </c>
      <c r="S2961" s="236">
        <v>0</v>
      </c>
      <c r="T2961" s="237">
        <f>S2961*H2961</f>
        <v>0</v>
      </c>
      <c r="U2961" s="39"/>
      <c r="V2961" s="39"/>
      <c r="W2961" s="39"/>
      <c r="X2961" s="39"/>
      <c r="Y2961" s="39"/>
      <c r="Z2961" s="39"/>
      <c r="AA2961" s="39"/>
      <c r="AB2961" s="39"/>
      <c r="AC2961" s="39"/>
      <c r="AD2961" s="39"/>
      <c r="AE2961" s="39"/>
      <c r="AR2961" s="238" t="s">
        <v>382</v>
      </c>
      <c r="AT2961" s="238" t="s">
        <v>178</v>
      </c>
      <c r="AU2961" s="238" t="s">
        <v>82</v>
      </c>
      <c r="AY2961" s="18" t="s">
        <v>164</v>
      </c>
      <c r="BE2961" s="239">
        <f>IF(N2961="základní",J2961,0)</f>
        <v>0</v>
      </c>
      <c r="BF2961" s="239">
        <f>IF(N2961="snížená",J2961,0)</f>
        <v>0</v>
      </c>
      <c r="BG2961" s="239">
        <f>IF(N2961="zákl. přenesená",J2961,0)</f>
        <v>0</v>
      </c>
      <c r="BH2961" s="239">
        <f>IF(N2961="sníž. přenesená",J2961,0)</f>
        <v>0</v>
      </c>
      <c r="BI2961" s="239">
        <f>IF(N2961="nulová",J2961,0)</f>
        <v>0</v>
      </c>
      <c r="BJ2961" s="18" t="s">
        <v>80</v>
      </c>
      <c r="BK2961" s="239">
        <f>ROUND(I2961*H2961,2)</f>
        <v>0</v>
      </c>
      <c r="BL2961" s="18" t="s">
        <v>277</v>
      </c>
      <c r="BM2961" s="238" t="s">
        <v>2918</v>
      </c>
    </row>
    <row r="2962" s="2" customFormat="1">
      <c r="A2962" s="39"/>
      <c r="B2962" s="40"/>
      <c r="C2962" s="41"/>
      <c r="D2962" s="240" t="s">
        <v>173</v>
      </c>
      <c r="E2962" s="41"/>
      <c r="F2962" s="241" t="s">
        <v>2917</v>
      </c>
      <c r="G2962" s="41"/>
      <c r="H2962" s="41"/>
      <c r="I2962" s="147"/>
      <c r="J2962" s="41"/>
      <c r="K2962" s="41"/>
      <c r="L2962" s="45"/>
      <c r="M2962" s="242"/>
      <c r="N2962" s="243"/>
      <c r="O2962" s="85"/>
      <c r="P2962" s="85"/>
      <c r="Q2962" s="85"/>
      <c r="R2962" s="85"/>
      <c r="S2962" s="85"/>
      <c r="T2962" s="86"/>
      <c r="U2962" s="39"/>
      <c r="V2962" s="39"/>
      <c r="W2962" s="39"/>
      <c r="X2962" s="39"/>
      <c r="Y2962" s="39"/>
      <c r="Z2962" s="39"/>
      <c r="AA2962" s="39"/>
      <c r="AB2962" s="39"/>
      <c r="AC2962" s="39"/>
      <c r="AD2962" s="39"/>
      <c r="AE2962" s="39"/>
      <c r="AT2962" s="18" t="s">
        <v>173</v>
      </c>
      <c r="AU2962" s="18" t="s">
        <v>82</v>
      </c>
    </row>
    <row r="2963" s="2" customFormat="1" ht="16.5" customHeight="1">
      <c r="A2963" s="39"/>
      <c r="B2963" s="40"/>
      <c r="C2963" s="265" t="s">
        <v>2919</v>
      </c>
      <c r="D2963" s="265" t="s">
        <v>178</v>
      </c>
      <c r="E2963" s="266" t="s">
        <v>2920</v>
      </c>
      <c r="F2963" s="267" t="s">
        <v>2921</v>
      </c>
      <c r="G2963" s="268" t="s">
        <v>229</v>
      </c>
      <c r="H2963" s="269">
        <v>4</v>
      </c>
      <c r="I2963" s="270"/>
      <c r="J2963" s="271">
        <f>ROUND(I2963*H2963,2)</f>
        <v>0</v>
      </c>
      <c r="K2963" s="267" t="s">
        <v>170</v>
      </c>
      <c r="L2963" s="272"/>
      <c r="M2963" s="273" t="s">
        <v>21</v>
      </c>
      <c r="N2963" s="274" t="s">
        <v>44</v>
      </c>
      <c r="O2963" s="85"/>
      <c r="P2963" s="236">
        <f>O2963*H2963</f>
        <v>0</v>
      </c>
      <c r="Q2963" s="236">
        <v>0</v>
      </c>
      <c r="R2963" s="236">
        <f>Q2963*H2963</f>
        <v>0</v>
      </c>
      <c r="S2963" s="236">
        <v>0</v>
      </c>
      <c r="T2963" s="237">
        <f>S2963*H2963</f>
        <v>0</v>
      </c>
      <c r="U2963" s="39"/>
      <c r="V2963" s="39"/>
      <c r="W2963" s="39"/>
      <c r="X2963" s="39"/>
      <c r="Y2963" s="39"/>
      <c r="Z2963" s="39"/>
      <c r="AA2963" s="39"/>
      <c r="AB2963" s="39"/>
      <c r="AC2963" s="39"/>
      <c r="AD2963" s="39"/>
      <c r="AE2963" s="39"/>
      <c r="AR2963" s="238" t="s">
        <v>382</v>
      </c>
      <c r="AT2963" s="238" t="s">
        <v>178</v>
      </c>
      <c r="AU2963" s="238" t="s">
        <v>82</v>
      </c>
      <c r="AY2963" s="18" t="s">
        <v>164</v>
      </c>
      <c r="BE2963" s="239">
        <f>IF(N2963="základní",J2963,0)</f>
        <v>0</v>
      </c>
      <c r="BF2963" s="239">
        <f>IF(N2963="snížená",J2963,0)</f>
        <v>0</v>
      </c>
      <c r="BG2963" s="239">
        <f>IF(N2963="zákl. přenesená",J2963,0)</f>
        <v>0</v>
      </c>
      <c r="BH2963" s="239">
        <f>IF(N2963="sníž. přenesená",J2963,0)</f>
        <v>0</v>
      </c>
      <c r="BI2963" s="239">
        <f>IF(N2963="nulová",J2963,0)</f>
        <v>0</v>
      </c>
      <c r="BJ2963" s="18" t="s">
        <v>80</v>
      </c>
      <c r="BK2963" s="239">
        <f>ROUND(I2963*H2963,2)</f>
        <v>0</v>
      </c>
      <c r="BL2963" s="18" t="s">
        <v>277</v>
      </c>
      <c r="BM2963" s="238" t="s">
        <v>2922</v>
      </c>
    </row>
    <row r="2964" s="2" customFormat="1">
      <c r="A2964" s="39"/>
      <c r="B2964" s="40"/>
      <c r="C2964" s="41"/>
      <c r="D2964" s="240" t="s">
        <v>173</v>
      </c>
      <c r="E2964" s="41"/>
      <c r="F2964" s="241" t="s">
        <v>2921</v>
      </c>
      <c r="G2964" s="41"/>
      <c r="H2964" s="41"/>
      <c r="I2964" s="147"/>
      <c r="J2964" s="41"/>
      <c r="K2964" s="41"/>
      <c r="L2964" s="45"/>
      <c r="M2964" s="242"/>
      <c r="N2964" s="243"/>
      <c r="O2964" s="85"/>
      <c r="P2964" s="85"/>
      <c r="Q2964" s="85"/>
      <c r="R2964" s="85"/>
      <c r="S2964" s="85"/>
      <c r="T2964" s="86"/>
      <c r="U2964" s="39"/>
      <c r="V2964" s="39"/>
      <c r="W2964" s="39"/>
      <c r="X2964" s="39"/>
      <c r="Y2964" s="39"/>
      <c r="Z2964" s="39"/>
      <c r="AA2964" s="39"/>
      <c r="AB2964" s="39"/>
      <c r="AC2964" s="39"/>
      <c r="AD2964" s="39"/>
      <c r="AE2964" s="39"/>
      <c r="AT2964" s="18" t="s">
        <v>173</v>
      </c>
      <c r="AU2964" s="18" t="s">
        <v>82</v>
      </c>
    </row>
    <row r="2965" s="2" customFormat="1" ht="16.5" customHeight="1">
      <c r="A2965" s="39"/>
      <c r="B2965" s="40"/>
      <c r="C2965" s="227" t="s">
        <v>2923</v>
      </c>
      <c r="D2965" s="227" t="s">
        <v>166</v>
      </c>
      <c r="E2965" s="228" t="s">
        <v>2924</v>
      </c>
      <c r="F2965" s="229" t="s">
        <v>2925</v>
      </c>
      <c r="G2965" s="230" t="s">
        <v>229</v>
      </c>
      <c r="H2965" s="231">
        <v>4</v>
      </c>
      <c r="I2965" s="232"/>
      <c r="J2965" s="233">
        <f>ROUND(I2965*H2965,2)</f>
        <v>0</v>
      </c>
      <c r="K2965" s="229" t="s">
        <v>170</v>
      </c>
      <c r="L2965" s="45"/>
      <c r="M2965" s="234" t="s">
        <v>21</v>
      </c>
      <c r="N2965" s="235" t="s">
        <v>44</v>
      </c>
      <c r="O2965" s="85"/>
      <c r="P2965" s="236">
        <f>O2965*H2965</f>
        <v>0</v>
      </c>
      <c r="Q2965" s="236">
        <v>0.00080000000000000004</v>
      </c>
      <c r="R2965" s="236">
        <f>Q2965*H2965</f>
        <v>0.0032000000000000002</v>
      </c>
      <c r="S2965" s="236">
        <v>0</v>
      </c>
      <c r="T2965" s="237">
        <f>S2965*H2965</f>
        <v>0</v>
      </c>
      <c r="U2965" s="39"/>
      <c r="V2965" s="39"/>
      <c r="W2965" s="39"/>
      <c r="X2965" s="39"/>
      <c r="Y2965" s="39"/>
      <c r="Z2965" s="39"/>
      <c r="AA2965" s="39"/>
      <c r="AB2965" s="39"/>
      <c r="AC2965" s="39"/>
      <c r="AD2965" s="39"/>
      <c r="AE2965" s="39"/>
      <c r="AR2965" s="238" t="s">
        <v>277</v>
      </c>
      <c r="AT2965" s="238" t="s">
        <v>166</v>
      </c>
      <c r="AU2965" s="238" t="s">
        <v>82</v>
      </c>
      <c r="AY2965" s="18" t="s">
        <v>164</v>
      </c>
      <c r="BE2965" s="239">
        <f>IF(N2965="základní",J2965,0)</f>
        <v>0</v>
      </c>
      <c r="BF2965" s="239">
        <f>IF(N2965="snížená",J2965,0)</f>
        <v>0</v>
      </c>
      <c r="BG2965" s="239">
        <f>IF(N2965="zákl. přenesená",J2965,0)</f>
        <v>0</v>
      </c>
      <c r="BH2965" s="239">
        <f>IF(N2965="sníž. přenesená",J2965,0)</f>
        <v>0</v>
      </c>
      <c r="BI2965" s="239">
        <f>IF(N2965="nulová",J2965,0)</f>
        <v>0</v>
      </c>
      <c r="BJ2965" s="18" t="s">
        <v>80</v>
      </c>
      <c r="BK2965" s="239">
        <f>ROUND(I2965*H2965,2)</f>
        <v>0</v>
      </c>
      <c r="BL2965" s="18" t="s">
        <v>277</v>
      </c>
      <c r="BM2965" s="238" t="s">
        <v>2926</v>
      </c>
    </row>
    <row r="2966" s="2" customFormat="1">
      <c r="A2966" s="39"/>
      <c r="B2966" s="40"/>
      <c r="C2966" s="41"/>
      <c r="D2966" s="240" t="s">
        <v>173</v>
      </c>
      <c r="E2966" s="41"/>
      <c r="F2966" s="241" t="s">
        <v>2925</v>
      </c>
      <c r="G2966" s="41"/>
      <c r="H2966" s="41"/>
      <c r="I2966" s="147"/>
      <c r="J2966" s="41"/>
      <c r="K2966" s="41"/>
      <c r="L2966" s="45"/>
      <c r="M2966" s="242"/>
      <c r="N2966" s="243"/>
      <c r="O2966" s="85"/>
      <c r="P2966" s="85"/>
      <c r="Q2966" s="85"/>
      <c r="R2966" s="85"/>
      <c r="S2966" s="85"/>
      <c r="T2966" s="86"/>
      <c r="U2966" s="39"/>
      <c r="V2966" s="39"/>
      <c r="W2966" s="39"/>
      <c r="X2966" s="39"/>
      <c r="Y2966" s="39"/>
      <c r="Z2966" s="39"/>
      <c r="AA2966" s="39"/>
      <c r="AB2966" s="39"/>
      <c r="AC2966" s="39"/>
      <c r="AD2966" s="39"/>
      <c r="AE2966" s="39"/>
      <c r="AT2966" s="18" t="s">
        <v>173</v>
      </c>
      <c r="AU2966" s="18" t="s">
        <v>82</v>
      </c>
    </row>
    <row r="2967" s="13" customFormat="1">
      <c r="A2967" s="13"/>
      <c r="B2967" s="244"/>
      <c r="C2967" s="245"/>
      <c r="D2967" s="240" t="s">
        <v>174</v>
      </c>
      <c r="E2967" s="246" t="s">
        <v>21</v>
      </c>
      <c r="F2967" s="247" t="s">
        <v>2888</v>
      </c>
      <c r="G2967" s="245"/>
      <c r="H2967" s="246" t="s">
        <v>21</v>
      </c>
      <c r="I2967" s="248"/>
      <c r="J2967" s="245"/>
      <c r="K2967" s="245"/>
      <c r="L2967" s="249"/>
      <c r="M2967" s="250"/>
      <c r="N2967" s="251"/>
      <c r="O2967" s="251"/>
      <c r="P2967" s="251"/>
      <c r="Q2967" s="251"/>
      <c r="R2967" s="251"/>
      <c r="S2967" s="251"/>
      <c r="T2967" s="252"/>
      <c r="U2967" s="13"/>
      <c r="V2967" s="13"/>
      <c r="W2967" s="13"/>
      <c r="X2967" s="13"/>
      <c r="Y2967" s="13"/>
      <c r="Z2967" s="13"/>
      <c r="AA2967" s="13"/>
      <c r="AB2967" s="13"/>
      <c r="AC2967" s="13"/>
      <c r="AD2967" s="13"/>
      <c r="AE2967" s="13"/>
      <c r="AT2967" s="253" t="s">
        <v>174</v>
      </c>
      <c r="AU2967" s="253" t="s">
        <v>82</v>
      </c>
      <c r="AV2967" s="13" t="s">
        <v>80</v>
      </c>
      <c r="AW2967" s="13" t="s">
        <v>34</v>
      </c>
      <c r="AX2967" s="13" t="s">
        <v>73</v>
      </c>
      <c r="AY2967" s="253" t="s">
        <v>164</v>
      </c>
    </row>
    <row r="2968" s="13" customFormat="1">
      <c r="A2968" s="13"/>
      <c r="B2968" s="244"/>
      <c r="C2968" s="245"/>
      <c r="D2968" s="240" t="s">
        <v>174</v>
      </c>
      <c r="E2968" s="246" t="s">
        <v>21</v>
      </c>
      <c r="F2968" s="247" t="s">
        <v>2927</v>
      </c>
      <c r="G2968" s="245"/>
      <c r="H2968" s="246" t="s">
        <v>21</v>
      </c>
      <c r="I2968" s="248"/>
      <c r="J2968" s="245"/>
      <c r="K2968" s="245"/>
      <c r="L2968" s="249"/>
      <c r="M2968" s="250"/>
      <c r="N2968" s="251"/>
      <c r="O2968" s="251"/>
      <c r="P2968" s="251"/>
      <c r="Q2968" s="251"/>
      <c r="R2968" s="251"/>
      <c r="S2968" s="251"/>
      <c r="T2968" s="252"/>
      <c r="U2968" s="13"/>
      <c r="V2968" s="13"/>
      <c r="W2968" s="13"/>
      <c r="X2968" s="13"/>
      <c r="Y2968" s="13"/>
      <c r="Z2968" s="13"/>
      <c r="AA2968" s="13"/>
      <c r="AB2968" s="13"/>
      <c r="AC2968" s="13"/>
      <c r="AD2968" s="13"/>
      <c r="AE2968" s="13"/>
      <c r="AT2968" s="253" t="s">
        <v>174</v>
      </c>
      <c r="AU2968" s="253" t="s">
        <v>82</v>
      </c>
      <c r="AV2968" s="13" t="s">
        <v>80</v>
      </c>
      <c r="AW2968" s="13" t="s">
        <v>34</v>
      </c>
      <c r="AX2968" s="13" t="s">
        <v>73</v>
      </c>
      <c r="AY2968" s="253" t="s">
        <v>164</v>
      </c>
    </row>
    <row r="2969" s="14" customFormat="1">
      <c r="A2969" s="14"/>
      <c r="B2969" s="254"/>
      <c r="C2969" s="255"/>
      <c r="D2969" s="240" t="s">
        <v>174</v>
      </c>
      <c r="E2969" s="256" t="s">
        <v>21</v>
      </c>
      <c r="F2969" s="257" t="s">
        <v>171</v>
      </c>
      <c r="G2969" s="255"/>
      <c r="H2969" s="258">
        <v>4</v>
      </c>
      <c r="I2969" s="259"/>
      <c r="J2969" s="255"/>
      <c r="K2969" s="255"/>
      <c r="L2969" s="260"/>
      <c r="M2969" s="261"/>
      <c r="N2969" s="262"/>
      <c r="O2969" s="262"/>
      <c r="P2969" s="262"/>
      <c r="Q2969" s="262"/>
      <c r="R2969" s="262"/>
      <c r="S2969" s="262"/>
      <c r="T2969" s="263"/>
      <c r="U2969" s="14"/>
      <c r="V2969" s="14"/>
      <c r="W2969" s="14"/>
      <c r="X2969" s="14"/>
      <c r="Y2969" s="14"/>
      <c r="Z2969" s="14"/>
      <c r="AA2969" s="14"/>
      <c r="AB2969" s="14"/>
      <c r="AC2969" s="14"/>
      <c r="AD2969" s="14"/>
      <c r="AE2969" s="14"/>
      <c r="AT2969" s="264" t="s">
        <v>174</v>
      </c>
      <c r="AU2969" s="264" t="s">
        <v>82</v>
      </c>
      <c r="AV2969" s="14" t="s">
        <v>82</v>
      </c>
      <c r="AW2969" s="14" t="s">
        <v>34</v>
      </c>
      <c r="AX2969" s="14" t="s">
        <v>80</v>
      </c>
      <c r="AY2969" s="264" t="s">
        <v>164</v>
      </c>
    </row>
    <row r="2970" s="2" customFormat="1" ht="16.5" customHeight="1">
      <c r="A2970" s="39"/>
      <c r="B2970" s="40"/>
      <c r="C2970" s="265" t="s">
        <v>2928</v>
      </c>
      <c r="D2970" s="265" t="s">
        <v>178</v>
      </c>
      <c r="E2970" s="266" t="s">
        <v>2929</v>
      </c>
      <c r="F2970" s="267" t="s">
        <v>2930</v>
      </c>
      <c r="G2970" s="268" t="s">
        <v>229</v>
      </c>
      <c r="H2970" s="269">
        <v>4</v>
      </c>
      <c r="I2970" s="270"/>
      <c r="J2970" s="271">
        <f>ROUND(I2970*H2970,2)</f>
        <v>0</v>
      </c>
      <c r="K2970" s="267" t="s">
        <v>170</v>
      </c>
      <c r="L2970" s="272"/>
      <c r="M2970" s="273" t="s">
        <v>21</v>
      </c>
      <c r="N2970" s="274" t="s">
        <v>44</v>
      </c>
      <c r="O2970" s="85"/>
      <c r="P2970" s="236">
        <f>O2970*H2970</f>
        <v>0</v>
      </c>
      <c r="Q2970" s="236">
        <v>0.02</v>
      </c>
      <c r="R2970" s="236">
        <f>Q2970*H2970</f>
        <v>0.080000000000000002</v>
      </c>
      <c r="S2970" s="236">
        <v>0</v>
      </c>
      <c r="T2970" s="237">
        <f>S2970*H2970</f>
        <v>0</v>
      </c>
      <c r="U2970" s="39"/>
      <c r="V2970" s="39"/>
      <c r="W2970" s="39"/>
      <c r="X2970" s="39"/>
      <c r="Y2970" s="39"/>
      <c r="Z2970" s="39"/>
      <c r="AA2970" s="39"/>
      <c r="AB2970" s="39"/>
      <c r="AC2970" s="39"/>
      <c r="AD2970" s="39"/>
      <c r="AE2970" s="39"/>
      <c r="AR2970" s="238" t="s">
        <v>382</v>
      </c>
      <c r="AT2970" s="238" t="s">
        <v>178</v>
      </c>
      <c r="AU2970" s="238" t="s">
        <v>82</v>
      </c>
      <c r="AY2970" s="18" t="s">
        <v>164</v>
      </c>
      <c r="BE2970" s="239">
        <f>IF(N2970="základní",J2970,0)</f>
        <v>0</v>
      </c>
      <c r="BF2970" s="239">
        <f>IF(N2970="snížená",J2970,0)</f>
        <v>0</v>
      </c>
      <c r="BG2970" s="239">
        <f>IF(N2970="zákl. přenesená",J2970,0)</f>
        <v>0</v>
      </c>
      <c r="BH2970" s="239">
        <f>IF(N2970="sníž. přenesená",J2970,0)</f>
        <v>0</v>
      </c>
      <c r="BI2970" s="239">
        <f>IF(N2970="nulová",J2970,0)</f>
        <v>0</v>
      </c>
      <c r="BJ2970" s="18" t="s">
        <v>80</v>
      </c>
      <c r="BK2970" s="239">
        <f>ROUND(I2970*H2970,2)</f>
        <v>0</v>
      </c>
      <c r="BL2970" s="18" t="s">
        <v>277</v>
      </c>
      <c r="BM2970" s="238" t="s">
        <v>2931</v>
      </c>
    </row>
    <row r="2971" s="2" customFormat="1">
      <c r="A2971" s="39"/>
      <c r="B2971" s="40"/>
      <c r="C2971" s="41"/>
      <c r="D2971" s="240" t="s">
        <v>173</v>
      </c>
      <c r="E2971" s="41"/>
      <c r="F2971" s="241" t="s">
        <v>2930</v>
      </c>
      <c r="G2971" s="41"/>
      <c r="H2971" s="41"/>
      <c r="I2971" s="147"/>
      <c r="J2971" s="41"/>
      <c r="K2971" s="41"/>
      <c r="L2971" s="45"/>
      <c r="M2971" s="242"/>
      <c r="N2971" s="243"/>
      <c r="O2971" s="85"/>
      <c r="P2971" s="85"/>
      <c r="Q2971" s="85"/>
      <c r="R2971" s="85"/>
      <c r="S2971" s="85"/>
      <c r="T2971" s="86"/>
      <c r="U2971" s="39"/>
      <c r="V2971" s="39"/>
      <c r="W2971" s="39"/>
      <c r="X2971" s="39"/>
      <c r="Y2971" s="39"/>
      <c r="Z2971" s="39"/>
      <c r="AA2971" s="39"/>
      <c r="AB2971" s="39"/>
      <c r="AC2971" s="39"/>
      <c r="AD2971" s="39"/>
      <c r="AE2971" s="39"/>
      <c r="AT2971" s="18" t="s">
        <v>173</v>
      </c>
      <c r="AU2971" s="18" t="s">
        <v>82</v>
      </c>
    </row>
    <row r="2972" s="14" customFormat="1">
      <c r="A2972" s="14"/>
      <c r="B2972" s="254"/>
      <c r="C2972" s="255"/>
      <c r="D2972" s="240" t="s">
        <v>174</v>
      </c>
      <c r="E2972" s="256" t="s">
        <v>21</v>
      </c>
      <c r="F2972" s="257" t="s">
        <v>171</v>
      </c>
      <c r="G2972" s="255"/>
      <c r="H2972" s="258">
        <v>4</v>
      </c>
      <c r="I2972" s="259"/>
      <c r="J2972" s="255"/>
      <c r="K2972" s="255"/>
      <c r="L2972" s="260"/>
      <c r="M2972" s="261"/>
      <c r="N2972" s="262"/>
      <c r="O2972" s="262"/>
      <c r="P2972" s="262"/>
      <c r="Q2972" s="262"/>
      <c r="R2972" s="262"/>
      <c r="S2972" s="262"/>
      <c r="T2972" s="263"/>
      <c r="U2972" s="14"/>
      <c r="V2972" s="14"/>
      <c r="W2972" s="14"/>
      <c r="X2972" s="14"/>
      <c r="Y2972" s="14"/>
      <c r="Z2972" s="14"/>
      <c r="AA2972" s="14"/>
      <c r="AB2972" s="14"/>
      <c r="AC2972" s="14"/>
      <c r="AD2972" s="14"/>
      <c r="AE2972" s="14"/>
      <c r="AT2972" s="264" t="s">
        <v>174</v>
      </c>
      <c r="AU2972" s="264" t="s">
        <v>82</v>
      </c>
      <c r="AV2972" s="14" t="s">
        <v>82</v>
      </c>
      <c r="AW2972" s="14" t="s">
        <v>34</v>
      </c>
      <c r="AX2972" s="14" t="s">
        <v>80</v>
      </c>
      <c r="AY2972" s="264" t="s">
        <v>164</v>
      </c>
    </row>
    <row r="2973" s="2" customFormat="1" ht="21.75" customHeight="1">
      <c r="A2973" s="39"/>
      <c r="B2973" s="40"/>
      <c r="C2973" s="227" t="s">
        <v>2932</v>
      </c>
      <c r="D2973" s="227" t="s">
        <v>166</v>
      </c>
      <c r="E2973" s="228" t="s">
        <v>2933</v>
      </c>
      <c r="F2973" s="229" t="s">
        <v>2934</v>
      </c>
      <c r="G2973" s="230" t="s">
        <v>229</v>
      </c>
      <c r="H2973" s="231">
        <v>3</v>
      </c>
      <c r="I2973" s="232"/>
      <c r="J2973" s="233">
        <f>ROUND(I2973*H2973,2)</f>
        <v>0</v>
      </c>
      <c r="K2973" s="229" t="s">
        <v>170</v>
      </c>
      <c r="L2973" s="45"/>
      <c r="M2973" s="234" t="s">
        <v>21</v>
      </c>
      <c r="N2973" s="235" t="s">
        <v>44</v>
      </c>
      <c r="O2973" s="85"/>
      <c r="P2973" s="236">
        <f>O2973*H2973</f>
        <v>0</v>
      </c>
      <c r="Q2973" s="236">
        <v>0.016379999999999999</v>
      </c>
      <c r="R2973" s="236">
        <f>Q2973*H2973</f>
        <v>0.049139999999999996</v>
      </c>
      <c r="S2973" s="236">
        <v>0</v>
      </c>
      <c r="T2973" s="237">
        <f>S2973*H2973</f>
        <v>0</v>
      </c>
      <c r="U2973" s="39"/>
      <c r="V2973" s="39"/>
      <c r="W2973" s="39"/>
      <c r="X2973" s="39"/>
      <c r="Y2973" s="39"/>
      <c r="Z2973" s="39"/>
      <c r="AA2973" s="39"/>
      <c r="AB2973" s="39"/>
      <c r="AC2973" s="39"/>
      <c r="AD2973" s="39"/>
      <c r="AE2973" s="39"/>
      <c r="AR2973" s="238" t="s">
        <v>277</v>
      </c>
      <c r="AT2973" s="238" t="s">
        <v>166</v>
      </c>
      <c r="AU2973" s="238" t="s">
        <v>82</v>
      </c>
      <c r="AY2973" s="18" t="s">
        <v>164</v>
      </c>
      <c r="BE2973" s="239">
        <f>IF(N2973="základní",J2973,0)</f>
        <v>0</v>
      </c>
      <c r="BF2973" s="239">
        <f>IF(N2973="snížená",J2973,0)</f>
        <v>0</v>
      </c>
      <c r="BG2973" s="239">
        <f>IF(N2973="zákl. přenesená",J2973,0)</f>
        <v>0</v>
      </c>
      <c r="BH2973" s="239">
        <f>IF(N2973="sníž. přenesená",J2973,0)</f>
        <v>0</v>
      </c>
      <c r="BI2973" s="239">
        <f>IF(N2973="nulová",J2973,0)</f>
        <v>0</v>
      </c>
      <c r="BJ2973" s="18" t="s">
        <v>80</v>
      </c>
      <c r="BK2973" s="239">
        <f>ROUND(I2973*H2973,2)</f>
        <v>0</v>
      </c>
      <c r="BL2973" s="18" t="s">
        <v>277</v>
      </c>
      <c r="BM2973" s="238" t="s">
        <v>2935</v>
      </c>
    </row>
    <row r="2974" s="2" customFormat="1">
      <c r="A2974" s="39"/>
      <c r="B2974" s="40"/>
      <c r="C2974" s="41"/>
      <c r="D2974" s="240" t="s">
        <v>173</v>
      </c>
      <c r="E2974" s="41"/>
      <c r="F2974" s="241" t="s">
        <v>2934</v>
      </c>
      <c r="G2974" s="41"/>
      <c r="H2974" s="41"/>
      <c r="I2974" s="147"/>
      <c r="J2974" s="41"/>
      <c r="K2974" s="41"/>
      <c r="L2974" s="45"/>
      <c r="M2974" s="242"/>
      <c r="N2974" s="243"/>
      <c r="O2974" s="85"/>
      <c r="P2974" s="85"/>
      <c r="Q2974" s="85"/>
      <c r="R2974" s="85"/>
      <c r="S2974" s="85"/>
      <c r="T2974" s="86"/>
      <c r="U2974" s="39"/>
      <c r="V2974" s="39"/>
      <c r="W2974" s="39"/>
      <c r="X2974" s="39"/>
      <c r="Y2974" s="39"/>
      <c r="Z2974" s="39"/>
      <c r="AA2974" s="39"/>
      <c r="AB2974" s="39"/>
      <c r="AC2974" s="39"/>
      <c r="AD2974" s="39"/>
      <c r="AE2974" s="39"/>
      <c r="AT2974" s="18" t="s">
        <v>173</v>
      </c>
      <c r="AU2974" s="18" t="s">
        <v>82</v>
      </c>
    </row>
    <row r="2975" s="13" customFormat="1">
      <c r="A2975" s="13"/>
      <c r="B2975" s="244"/>
      <c r="C2975" s="245"/>
      <c r="D2975" s="240" t="s">
        <v>174</v>
      </c>
      <c r="E2975" s="246" t="s">
        <v>21</v>
      </c>
      <c r="F2975" s="247" t="s">
        <v>2936</v>
      </c>
      <c r="G2975" s="245"/>
      <c r="H2975" s="246" t="s">
        <v>21</v>
      </c>
      <c r="I2975" s="248"/>
      <c r="J2975" s="245"/>
      <c r="K2975" s="245"/>
      <c r="L2975" s="249"/>
      <c r="M2975" s="250"/>
      <c r="N2975" s="251"/>
      <c r="O2975" s="251"/>
      <c r="P2975" s="251"/>
      <c r="Q2975" s="251"/>
      <c r="R2975" s="251"/>
      <c r="S2975" s="251"/>
      <c r="T2975" s="252"/>
      <c r="U2975" s="13"/>
      <c r="V2975" s="13"/>
      <c r="W2975" s="13"/>
      <c r="X2975" s="13"/>
      <c r="Y2975" s="13"/>
      <c r="Z2975" s="13"/>
      <c r="AA2975" s="13"/>
      <c r="AB2975" s="13"/>
      <c r="AC2975" s="13"/>
      <c r="AD2975" s="13"/>
      <c r="AE2975" s="13"/>
      <c r="AT2975" s="253" t="s">
        <v>174</v>
      </c>
      <c r="AU2975" s="253" t="s">
        <v>82</v>
      </c>
      <c r="AV2975" s="13" t="s">
        <v>80</v>
      </c>
      <c r="AW2975" s="13" t="s">
        <v>34</v>
      </c>
      <c r="AX2975" s="13" t="s">
        <v>73</v>
      </c>
      <c r="AY2975" s="253" t="s">
        <v>164</v>
      </c>
    </row>
    <row r="2976" s="13" customFormat="1">
      <c r="A2976" s="13"/>
      <c r="B2976" s="244"/>
      <c r="C2976" s="245"/>
      <c r="D2976" s="240" t="s">
        <v>174</v>
      </c>
      <c r="E2976" s="246" t="s">
        <v>21</v>
      </c>
      <c r="F2976" s="247" t="s">
        <v>2937</v>
      </c>
      <c r="G2976" s="245"/>
      <c r="H2976" s="246" t="s">
        <v>21</v>
      </c>
      <c r="I2976" s="248"/>
      <c r="J2976" s="245"/>
      <c r="K2976" s="245"/>
      <c r="L2976" s="249"/>
      <c r="M2976" s="250"/>
      <c r="N2976" s="251"/>
      <c r="O2976" s="251"/>
      <c r="P2976" s="251"/>
      <c r="Q2976" s="251"/>
      <c r="R2976" s="251"/>
      <c r="S2976" s="251"/>
      <c r="T2976" s="252"/>
      <c r="U2976" s="13"/>
      <c r="V2976" s="13"/>
      <c r="W2976" s="13"/>
      <c r="X2976" s="13"/>
      <c r="Y2976" s="13"/>
      <c r="Z2976" s="13"/>
      <c r="AA2976" s="13"/>
      <c r="AB2976" s="13"/>
      <c r="AC2976" s="13"/>
      <c r="AD2976" s="13"/>
      <c r="AE2976" s="13"/>
      <c r="AT2976" s="253" t="s">
        <v>174</v>
      </c>
      <c r="AU2976" s="253" t="s">
        <v>82</v>
      </c>
      <c r="AV2976" s="13" t="s">
        <v>80</v>
      </c>
      <c r="AW2976" s="13" t="s">
        <v>34</v>
      </c>
      <c r="AX2976" s="13" t="s">
        <v>73</v>
      </c>
      <c r="AY2976" s="253" t="s">
        <v>164</v>
      </c>
    </row>
    <row r="2977" s="13" customFormat="1">
      <c r="A2977" s="13"/>
      <c r="B2977" s="244"/>
      <c r="C2977" s="245"/>
      <c r="D2977" s="240" t="s">
        <v>174</v>
      </c>
      <c r="E2977" s="246" t="s">
        <v>21</v>
      </c>
      <c r="F2977" s="247" t="s">
        <v>2938</v>
      </c>
      <c r="G2977" s="245"/>
      <c r="H2977" s="246" t="s">
        <v>21</v>
      </c>
      <c r="I2977" s="248"/>
      <c r="J2977" s="245"/>
      <c r="K2977" s="245"/>
      <c r="L2977" s="249"/>
      <c r="M2977" s="250"/>
      <c r="N2977" s="251"/>
      <c r="O2977" s="251"/>
      <c r="P2977" s="251"/>
      <c r="Q2977" s="251"/>
      <c r="R2977" s="251"/>
      <c r="S2977" s="251"/>
      <c r="T2977" s="252"/>
      <c r="U2977" s="13"/>
      <c r="V2977" s="13"/>
      <c r="W2977" s="13"/>
      <c r="X2977" s="13"/>
      <c r="Y2977" s="13"/>
      <c r="Z2977" s="13"/>
      <c r="AA2977" s="13"/>
      <c r="AB2977" s="13"/>
      <c r="AC2977" s="13"/>
      <c r="AD2977" s="13"/>
      <c r="AE2977" s="13"/>
      <c r="AT2977" s="253" t="s">
        <v>174</v>
      </c>
      <c r="AU2977" s="253" t="s">
        <v>82</v>
      </c>
      <c r="AV2977" s="13" t="s">
        <v>80</v>
      </c>
      <c r="AW2977" s="13" t="s">
        <v>34</v>
      </c>
      <c r="AX2977" s="13" t="s">
        <v>73</v>
      </c>
      <c r="AY2977" s="253" t="s">
        <v>164</v>
      </c>
    </row>
    <row r="2978" s="13" customFormat="1">
      <c r="A2978" s="13"/>
      <c r="B2978" s="244"/>
      <c r="C2978" s="245"/>
      <c r="D2978" s="240" t="s">
        <v>174</v>
      </c>
      <c r="E2978" s="246" t="s">
        <v>21</v>
      </c>
      <c r="F2978" s="247" t="s">
        <v>2939</v>
      </c>
      <c r="G2978" s="245"/>
      <c r="H2978" s="246" t="s">
        <v>21</v>
      </c>
      <c r="I2978" s="248"/>
      <c r="J2978" s="245"/>
      <c r="K2978" s="245"/>
      <c r="L2978" s="249"/>
      <c r="M2978" s="250"/>
      <c r="N2978" s="251"/>
      <c r="O2978" s="251"/>
      <c r="P2978" s="251"/>
      <c r="Q2978" s="251"/>
      <c r="R2978" s="251"/>
      <c r="S2978" s="251"/>
      <c r="T2978" s="252"/>
      <c r="U2978" s="13"/>
      <c r="V2978" s="13"/>
      <c r="W2978" s="13"/>
      <c r="X2978" s="13"/>
      <c r="Y2978" s="13"/>
      <c r="Z2978" s="13"/>
      <c r="AA2978" s="13"/>
      <c r="AB2978" s="13"/>
      <c r="AC2978" s="13"/>
      <c r="AD2978" s="13"/>
      <c r="AE2978" s="13"/>
      <c r="AT2978" s="253" t="s">
        <v>174</v>
      </c>
      <c r="AU2978" s="253" t="s">
        <v>82</v>
      </c>
      <c r="AV2978" s="13" t="s">
        <v>80</v>
      </c>
      <c r="AW2978" s="13" t="s">
        <v>34</v>
      </c>
      <c r="AX2978" s="13" t="s">
        <v>73</v>
      </c>
      <c r="AY2978" s="253" t="s">
        <v>164</v>
      </c>
    </row>
    <row r="2979" s="14" customFormat="1">
      <c r="A2979" s="14"/>
      <c r="B2979" s="254"/>
      <c r="C2979" s="255"/>
      <c r="D2979" s="240" t="s">
        <v>174</v>
      </c>
      <c r="E2979" s="256" t="s">
        <v>21</v>
      </c>
      <c r="F2979" s="257" t="s">
        <v>2940</v>
      </c>
      <c r="G2979" s="255"/>
      <c r="H2979" s="258">
        <v>3</v>
      </c>
      <c r="I2979" s="259"/>
      <c r="J2979" s="255"/>
      <c r="K2979" s="255"/>
      <c r="L2979" s="260"/>
      <c r="M2979" s="261"/>
      <c r="N2979" s="262"/>
      <c r="O2979" s="262"/>
      <c r="P2979" s="262"/>
      <c r="Q2979" s="262"/>
      <c r="R2979" s="262"/>
      <c r="S2979" s="262"/>
      <c r="T2979" s="263"/>
      <c r="U2979" s="14"/>
      <c r="V2979" s="14"/>
      <c r="W2979" s="14"/>
      <c r="X2979" s="14"/>
      <c r="Y2979" s="14"/>
      <c r="Z2979" s="14"/>
      <c r="AA2979" s="14"/>
      <c r="AB2979" s="14"/>
      <c r="AC2979" s="14"/>
      <c r="AD2979" s="14"/>
      <c r="AE2979" s="14"/>
      <c r="AT2979" s="264" t="s">
        <v>174</v>
      </c>
      <c r="AU2979" s="264" t="s">
        <v>82</v>
      </c>
      <c r="AV2979" s="14" t="s">
        <v>82</v>
      </c>
      <c r="AW2979" s="14" t="s">
        <v>34</v>
      </c>
      <c r="AX2979" s="14" t="s">
        <v>73</v>
      </c>
      <c r="AY2979" s="264" t="s">
        <v>164</v>
      </c>
    </row>
    <row r="2980" s="15" customFormat="1">
      <c r="A2980" s="15"/>
      <c r="B2980" s="276"/>
      <c r="C2980" s="277"/>
      <c r="D2980" s="240" t="s">
        <v>174</v>
      </c>
      <c r="E2980" s="278" t="s">
        <v>21</v>
      </c>
      <c r="F2980" s="279" t="s">
        <v>225</v>
      </c>
      <c r="G2980" s="277"/>
      <c r="H2980" s="280">
        <v>3</v>
      </c>
      <c r="I2980" s="281"/>
      <c r="J2980" s="277"/>
      <c r="K2980" s="277"/>
      <c r="L2980" s="282"/>
      <c r="M2980" s="283"/>
      <c r="N2980" s="284"/>
      <c r="O2980" s="284"/>
      <c r="P2980" s="284"/>
      <c r="Q2980" s="284"/>
      <c r="R2980" s="284"/>
      <c r="S2980" s="284"/>
      <c r="T2980" s="285"/>
      <c r="U2980" s="15"/>
      <c r="V2980" s="15"/>
      <c r="W2980" s="15"/>
      <c r="X2980" s="15"/>
      <c r="Y2980" s="15"/>
      <c r="Z2980" s="15"/>
      <c r="AA2980" s="15"/>
      <c r="AB2980" s="15"/>
      <c r="AC2980" s="15"/>
      <c r="AD2980" s="15"/>
      <c r="AE2980" s="15"/>
      <c r="AT2980" s="286" t="s">
        <v>174</v>
      </c>
      <c r="AU2980" s="286" t="s">
        <v>82</v>
      </c>
      <c r="AV2980" s="15" t="s">
        <v>171</v>
      </c>
      <c r="AW2980" s="15" t="s">
        <v>34</v>
      </c>
      <c r="AX2980" s="15" t="s">
        <v>80</v>
      </c>
      <c r="AY2980" s="286" t="s">
        <v>164</v>
      </c>
    </row>
    <row r="2981" s="2" customFormat="1" ht="16.5" customHeight="1">
      <c r="A2981" s="39"/>
      <c r="B2981" s="40"/>
      <c r="C2981" s="265" t="s">
        <v>2941</v>
      </c>
      <c r="D2981" s="265" t="s">
        <v>178</v>
      </c>
      <c r="E2981" s="266" t="s">
        <v>2942</v>
      </c>
      <c r="F2981" s="267" t="s">
        <v>2943</v>
      </c>
      <c r="G2981" s="268" t="s">
        <v>204</v>
      </c>
      <c r="H2981" s="269">
        <v>0.95999999999999996</v>
      </c>
      <c r="I2981" s="270"/>
      <c r="J2981" s="271">
        <f>ROUND(I2981*H2981,2)</f>
        <v>0</v>
      </c>
      <c r="K2981" s="267" t="s">
        <v>21</v>
      </c>
      <c r="L2981" s="272"/>
      <c r="M2981" s="273" t="s">
        <v>21</v>
      </c>
      <c r="N2981" s="274" t="s">
        <v>44</v>
      </c>
      <c r="O2981" s="85"/>
      <c r="P2981" s="236">
        <f>O2981*H2981</f>
        <v>0</v>
      </c>
      <c r="Q2981" s="236">
        <v>0.012</v>
      </c>
      <c r="R2981" s="236">
        <f>Q2981*H2981</f>
        <v>0.011519999999999999</v>
      </c>
      <c r="S2981" s="236">
        <v>0</v>
      </c>
      <c r="T2981" s="237">
        <f>S2981*H2981</f>
        <v>0</v>
      </c>
      <c r="U2981" s="39"/>
      <c r="V2981" s="39"/>
      <c r="W2981" s="39"/>
      <c r="X2981" s="39"/>
      <c r="Y2981" s="39"/>
      <c r="Z2981" s="39"/>
      <c r="AA2981" s="39"/>
      <c r="AB2981" s="39"/>
      <c r="AC2981" s="39"/>
      <c r="AD2981" s="39"/>
      <c r="AE2981" s="39"/>
      <c r="AR2981" s="238" t="s">
        <v>382</v>
      </c>
      <c r="AT2981" s="238" t="s">
        <v>178</v>
      </c>
      <c r="AU2981" s="238" t="s">
        <v>82</v>
      </c>
      <c r="AY2981" s="18" t="s">
        <v>164</v>
      </c>
      <c r="BE2981" s="239">
        <f>IF(N2981="základní",J2981,0)</f>
        <v>0</v>
      </c>
      <c r="BF2981" s="239">
        <f>IF(N2981="snížená",J2981,0)</f>
        <v>0</v>
      </c>
      <c r="BG2981" s="239">
        <f>IF(N2981="zákl. přenesená",J2981,0)</f>
        <v>0</v>
      </c>
      <c r="BH2981" s="239">
        <f>IF(N2981="sníž. přenesená",J2981,0)</f>
        <v>0</v>
      </c>
      <c r="BI2981" s="239">
        <f>IF(N2981="nulová",J2981,0)</f>
        <v>0</v>
      </c>
      <c r="BJ2981" s="18" t="s">
        <v>80</v>
      </c>
      <c r="BK2981" s="239">
        <f>ROUND(I2981*H2981,2)</f>
        <v>0</v>
      </c>
      <c r="BL2981" s="18" t="s">
        <v>277</v>
      </c>
      <c r="BM2981" s="238" t="s">
        <v>2944</v>
      </c>
    </row>
    <row r="2982" s="2" customFormat="1">
      <c r="A2982" s="39"/>
      <c r="B2982" s="40"/>
      <c r="C2982" s="41"/>
      <c r="D2982" s="240" t="s">
        <v>173</v>
      </c>
      <c r="E2982" s="41"/>
      <c r="F2982" s="241" t="s">
        <v>2943</v>
      </c>
      <c r="G2982" s="41"/>
      <c r="H2982" s="41"/>
      <c r="I2982" s="147"/>
      <c r="J2982" s="41"/>
      <c r="K2982" s="41"/>
      <c r="L2982" s="45"/>
      <c r="M2982" s="242"/>
      <c r="N2982" s="243"/>
      <c r="O2982" s="85"/>
      <c r="P2982" s="85"/>
      <c r="Q2982" s="85"/>
      <c r="R2982" s="85"/>
      <c r="S2982" s="85"/>
      <c r="T2982" s="86"/>
      <c r="U2982" s="39"/>
      <c r="V2982" s="39"/>
      <c r="W2982" s="39"/>
      <c r="X2982" s="39"/>
      <c r="Y2982" s="39"/>
      <c r="Z2982" s="39"/>
      <c r="AA2982" s="39"/>
      <c r="AB2982" s="39"/>
      <c r="AC2982" s="39"/>
      <c r="AD2982" s="39"/>
      <c r="AE2982" s="39"/>
      <c r="AT2982" s="18" t="s">
        <v>173</v>
      </c>
      <c r="AU2982" s="18" t="s">
        <v>82</v>
      </c>
    </row>
    <row r="2983" s="14" customFormat="1">
      <c r="A2983" s="14"/>
      <c r="B2983" s="254"/>
      <c r="C2983" s="255"/>
      <c r="D2983" s="240" t="s">
        <v>174</v>
      </c>
      <c r="E2983" s="256" t="s">
        <v>21</v>
      </c>
      <c r="F2983" s="257" t="s">
        <v>2945</v>
      </c>
      <c r="G2983" s="255"/>
      <c r="H2983" s="258">
        <v>0.95999999999999996</v>
      </c>
      <c r="I2983" s="259"/>
      <c r="J2983" s="255"/>
      <c r="K2983" s="255"/>
      <c r="L2983" s="260"/>
      <c r="M2983" s="261"/>
      <c r="N2983" s="262"/>
      <c r="O2983" s="262"/>
      <c r="P2983" s="262"/>
      <c r="Q2983" s="262"/>
      <c r="R2983" s="262"/>
      <c r="S2983" s="262"/>
      <c r="T2983" s="263"/>
      <c r="U2983" s="14"/>
      <c r="V2983" s="14"/>
      <c r="W2983" s="14"/>
      <c r="X2983" s="14"/>
      <c r="Y2983" s="14"/>
      <c r="Z2983" s="14"/>
      <c r="AA2983" s="14"/>
      <c r="AB2983" s="14"/>
      <c r="AC2983" s="14"/>
      <c r="AD2983" s="14"/>
      <c r="AE2983" s="14"/>
      <c r="AT2983" s="264" t="s">
        <v>174</v>
      </c>
      <c r="AU2983" s="264" t="s">
        <v>82</v>
      </c>
      <c r="AV2983" s="14" t="s">
        <v>82</v>
      </c>
      <c r="AW2983" s="14" t="s">
        <v>34</v>
      </c>
      <c r="AX2983" s="14" t="s">
        <v>73</v>
      </c>
      <c r="AY2983" s="264" t="s">
        <v>164</v>
      </c>
    </row>
    <row r="2984" s="15" customFormat="1">
      <c r="A2984" s="15"/>
      <c r="B2984" s="276"/>
      <c r="C2984" s="277"/>
      <c r="D2984" s="240" t="s">
        <v>174</v>
      </c>
      <c r="E2984" s="278" t="s">
        <v>21</v>
      </c>
      <c r="F2984" s="279" t="s">
        <v>225</v>
      </c>
      <c r="G2984" s="277"/>
      <c r="H2984" s="280">
        <v>0.95999999999999996</v>
      </c>
      <c r="I2984" s="281"/>
      <c r="J2984" s="277"/>
      <c r="K2984" s="277"/>
      <c r="L2984" s="282"/>
      <c r="M2984" s="283"/>
      <c r="N2984" s="284"/>
      <c r="O2984" s="284"/>
      <c r="P2984" s="284"/>
      <c r="Q2984" s="284"/>
      <c r="R2984" s="284"/>
      <c r="S2984" s="284"/>
      <c r="T2984" s="285"/>
      <c r="U2984" s="15"/>
      <c r="V2984" s="15"/>
      <c r="W2984" s="15"/>
      <c r="X2984" s="15"/>
      <c r="Y2984" s="15"/>
      <c r="Z2984" s="15"/>
      <c r="AA2984" s="15"/>
      <c r="AB2984" s="15"/>
      <c r="AC2984" s="15"/>
      <c r="AD2984" s="15"/>
      <c r="AE2984" s="15"/>
      <c r="AT2984" s="286" t="s">
        <v>174</v>
      </c>
      <c r="AU2984" s="286" t="s">
        <v>82</v>
      </c>
      <c r="AV2984" s="15" t="s">
        <v>171</v>
      </c>
      <c r="AW2984" s="15" t="s">
        <v>34</v>
      </c>
      <c r="AX2984" s="15" t="s">
        <v>80</v>
      </c>
      <c r="AY2984" s="286" t="s">
        <v>164</v>
      </c>
    </row>
    <row r="2985" s="2" customFormat="1" ht="16.5" customHeight="1">
      <c r="A2985" s="39"/>
      <c r="B2985" s="40"/>
      <c r="C2985" s="265" t="s">
        <v>2946</v>
      </c>
      <c r="D2985" s="265" t="s">
        <v>178</v>
      </c>
      <c r="E2985" s="266" t="s">
        <v>2947</v>
      </c>
      <c r="F2985" s="267" t="s">
        <v>2948</v>
      </c>
      <c r="G2985" s="268" t="s">
        <v>204</v>
      </c>
      <c r="H2985" s="269">
        <v>0.47999999999999998</v>
      </c>
      <c r="I2985" s="270"/>
      <c r="J2985" s="271">
        <f>ROUND(I2985*H2985,2)</f>
        <v>0</v>
      </c>
      <c r="K2985" s="267" t="s">
        <v>21</v>
      </c>
      <c r="L2985" s="272"/>
      <c r="M2985" s="273" t="s">
        <v>21</v>
      </c>
      <c r="N2985" s="274" t="s">
        <v>44</v>
      </c>
      <c r="O2985" s="85"/>
      <c r="P2985" s="236">
        <f>O2985*H2985</f>
        <v>0</v>
      </c>
      <c r="Q2985" s="236">
        <v>0.012</v>
      </c>
      <c r="R2985" s="236">
        <f>Q2985*H2985</f>
        <v>0.0057599999999999995</v>
      </c>
      <c r="S2985" s="236">
        <v>0</v>
      </c>
      <c r="T2985" s="237">
        <f>S2985*H2985</f>
        <v>0</v>
      </c>
      <c r="U2985" s="39"/>
      <c r="V2985" s="39"/>
      <c r="W2985" s="39"/>
      <c r="X2985" s="39"/>
      <c r="Y2985" s="39"/>
      <c r="Z2985" s="39"/>
      <c r="AA2985" s="39"/>
      <c r="AB2985" s="39"/>
      <c r="AC2985" s="39"/>
      <c r="AD2985" s="39"/>
      <c r="AE2985" s="39"/>
      <c r="AR2985" s="238" t="s">
        <v>382</v>
      </c>
      <c r="AT2985" s="238" t="s">
        <v>178</v>
      </c>
      <c r="AU2985" s="238" t="s">
        <v>82</v>
      </c>
      <c r="AY2985" s="18" t="s">
        <v>164</v>
      </c>
      <c r="BE2985" s="239">
        <f>IF(N2985="základní",J2985,0)</f>
        <v>0</v>
      </c>
      <c r="BF2985" s="239">
        <f>IF(N2985="snížená",J2985,0)</f>
        <v>0</v>
      </c>
      <c r="BG2985" s="239">
        <f>IF(N2985="zákl. přenesená",J2985,0)</f>
        <v>0</v>
      </c>
      <c r="BH2985" s="239">
        <f>IF(N2985="sníž. přenesená",J2985,0)</f>
        <v>0</v>
      </c>
      <c r="BI2985" s="239">
        <f>IF(N2985="nulová",J2985,0)</f>
        <v>0</v>
      </c>
      <c r="BJ2985" s="18" t="s">
        <v>80</v>
      </c>
      <c r="BK2985" s="239">
        <f>ROUND(I2985*H2985,2)</f>
        <v>0</v>
      </c>
      <c r="BL2985" s="18" t="s">
        <v>277</v>
      </c>
      <c r="BM2985" s="238" t="s">
        <v>2949</v>
      </c>
    </row>
    <row r="2986" s="2" customFormat="1">
      <c r="A2986" s="39"/>
      <c r="B2986" s="40"/>
      <c r="C2986" s="41"/>
      <c r="D2986" s="240" t="s">
        <v>173</v>
      </c>
      <c r="E2986" s="41"/>
      <c r="F2986" s="241" t="s">
        <v>2948</v>
      </c>
      <c r="G2986" s="41"/>
      <c r="H2986" s="41"/>
      <c r="I2986" s="147"/>
      <c r="J2986" s="41"/>
      <c r="K2986" s="41"/>
      <c r="L2986" s="45"/>
      <c r="M2986" s="242"/>
      <c r="N2986" s="243"/>
      <c r="O2986" s="85"/>
      <c r="P2986" s="85"/>
      <c r="Q2986" s="85"/>
      <c r="R2986" s="85"/>
      <c r="S2986" s="85"/>
      <c r="T2986" s="86"/>
      <c r="U2986" s="39"/>
      <c r="V2986" s="39"/>
      <c r="W2986" s="39"/>
      <c r="X2986" s="39"/>
      <c r="Y2986" s="39"/>
      <c r="Z2986" s="39"/>
      <c r="AA2986" s="39"/>
      <c r="AB2986" s="39"/>
      <c r="AC2986" s="39"/>
      <c r="AD2986" s="39"/>
      <c r="AE2986" s="39"/>
      <c r="AT2986" s="18" t="s">
        <v>173</v>
      </c>
      <c r="AU2986" s="18" t="s">
        <v>82</v>
      </c>
    </row>
    <row r="2987" s="13" customFormat="1">
      <c r="A2987" s="13"/>
      <c r="B2987" s="244"/>
      <c r="C2987" s="245"/>
      <c r="D2987" s="240" t="s">
        <v>174</v>
      </c>
      <c r="E2987" s="246" t="s">
        <v>21</v>
      </c>
      <c r="F2987" s="247" t="s">
        <v>2950</v>
      </c>
      <c r="G2987" s="245"/>
      <c r="H2987" s="246" t="s">
        <v>21</v>
      </c>
      <c r="I2987" s="248"/>
      <c r="J2987" s="245"/>
      <c r="K2987" s="245"/>
      <c r="L2987" s="249"/>
      <c r="M2987" s="250"/>
      <c r="N2987" s="251"/>
      <c r="O2987" s="251"/>
      <c r="P2987" s="251"/>
      <c r="Q2987" s="251"/>
      <c r="R2987" s="251"/>
      <c r="S2987" s="251"/>
      <c r="T2987" s="252"/>
      <c r="U2987" s="13"/>
      <c r="V2987" s="13"/>
      <c r="W2987" s="13"/>
      <c r="X2987" s="13"/>
      <c r="Y2987" s="13"/>
      <c r="Z2987" s="13"/>
      <c r="AA2987" s="13"/>
      <c r="AB2987" s="13"/>
      <c r="AC2987" s="13"/>
      <c r="AD2987" s="13"/>
      <c r="AE2987" s="13"/>
      <c r="AT2987" s="253" t="s">
        <v>174</v>
      </c>
      <c r="AU2987" s="253" t="s">
        <v>82</v>
      </c>
      <c r="AV2987" s="13" t="s">
        <v>80</v>
      </c>
      <c r="AW2987" s="13" t="s">
        <v>34</v>
      </c>
      <c r="AX2987" s="13" t="s">
        <v>73</v>
      </c>
      <c r="AY2987" s="253" t="s">
        <v>164</v>
      </c>
    </row>
    <row r="2988" s="14" customFormat="1">
      <c r="A2988" s="14"/>
      <c r="B2988" s="254"/>
      <c r="C2988" s="255"/>
      <c r="D2988" s="240" t="s">
        <v>174</v>
      </c>
      <c r="E2988" s="256" t="s">
        <v>21</v>
      </c>
      <c r="F2988" s="257" t="s">
        <v>2408</v>
      </c>
      <c r="G2988" s="255"/>
      <c r="H2988" s="258">
        <v>0.47999999999999998</v>
      </c>
      <c r="I2988" s="259"/>
      <c r="J2988" s="255"/>
      <c r="K2988" s="255"/>
      <c r="L2988" s="260"/>
      <c r="M2988" s="261"/>
      <c r="N2988" s="262"/>
      <c r="O2988" s="262"/>
      <c r="P2988" s="262"/>
      <c r="Q2988" s="262"/>
      <c r="R2988" s="262"/>
      <c r="S2988" s="262"/>
      <c r="T2988" s="263"/>
      <c r="U2988" s="14"/>
      <c r="V2988" s="14"/>
      <c r="W2988" s="14"/>
      <c r="X2988" s="14"/>
      <c r="Y2988" s="14"/>
      <c r="Z2988" s="14"/>
      <c r="AA2988" s="14"/>
      <c r="AB2988" s="14"/>
      <c r="AC2988" s="14"/>
      <c r="AD2988" s="14"/>
      <c r="AE2988" s="14"/>
      <c r="AT2988" s="264" t="s">
        <v>174</v>
      </c>
      <c r="AU2988" s="264" t="s">
        <v>82</v>
      </c>
      <c r="AV2988" s="14" t="s">
        <v>82</v>
      </c>
      <c r="AW2988" s="14" t="s">
        <v>34</v>
      </c>
      <c r="AX2988" s="14" t="s">
        <v>73</v>
      </c>
      <c r="AY2988" s="264" t="s">
        <v>164</v>
      </c>
    </row>
    <row r="2989" s="15" customFormat="1">
      <c r="A2989" s="15"/>
      <c r="B2989" s="276"/>
      <c r="C2989" s="277"/>
      <c r="D2989" s="240" t="s">
        <v>174</v>
      </c>
      <c r="E2989" s="278" t="s">
        <v>21</v>
      </c>
      <c r="F2989" s="279" t="s">
        <v>225</v>
      </c>
      <c r="G2989" s="277"/>
      <c r="H2989" s="280">
        <v>0.47999999999999998</v>
      </c>
      <c r="I2989" s="281"/>
      <c r="J2989" s="277"/>
      <c r="K2989" s="277"/>
      <c r="L2989" s="282"/>
      <c r="M2989" s="283"/>
      <c r="N2989" s="284"/>
      <c r="O2989" s="284"/>
      <c r="P2989" s="284"/>
      <c r="Q2989" s="284"/>
      <c r="R2989" s="284"/>
      <c r="S2989" s="284"/>
      <c r="T2989" s="285"/>
      <c r="U2989" s="15"/>
      <c r="V2989" s="15"/>
      <c r="W2989" s="15"/>
      <c r="X2989" s="15"/>
      <c r="Y2989" s="15"/>
      <c r="Z2989" s="15"/>
      <c r="AA2989" s="15"/>
      <c r="AB2989" s="15"/>
      <c r="AC2989" s="15"/>
      <c r="AD2989" s="15"/>
      <c r="AE2989" s="15"/>
      <c r="AT2989" s="286" t="s">
        <v>174</v>
      </c>
      <c r="AU2989" s="286" t="s">
        <v>82</v>
      </c>
      <c r="AV2989" s="15" t="s">
        <v>171</v>
      </c>
      <c r="AW2989" s="15" t="s">
        <v>34</v>
      </c>
      <c r="AX2989" s="15" t="s">
        <v>80</v>
      </c>
      <c r="AY2989" s="286" t="s">
        <v>164</v>
      </c>
    </row>
    <row r="2990" s="2" customFormat="1" ht="16.5" customHeight="1">
      <c r="A2990" s="39"/>
      <c r="B2990" s="40"/>
      <c r="C2990" s="227" t="s">
        <v>2951</v>
      </c>
      <c r="D2990" s="227" t="s">
        <v>166</v>
      </c>
      <c r="E2990" s="228" t="s">
        <v>2952</v>
      </c>
      <c r="F2990" s="229" t="s">
        <v>2953</v>
      </c>
      <c r="G2990" s="230" t="s">
        <v>229</v>
      </c>
      <c r="H2990" s="231">
        <v>3</v>
      </c>
      <c r="I2990" s="232"/>
      <c r="J2990" s="233">
        <f>ROUND(I2990*H2990,2)</f>
        <v>0</v>
      </c>
      <c r="K2990" s="229" t="s">
        <v>21</v>
      </c>
      <c r="L2990" s="45"/>
      <c r="M2990" s="234" t="s">
        <v>21</v>
      </c>
      <c r="N2990" s="235" t="s">
        <v>44</v>
      </c>
      <c r="O2990" s="85"/>
      <c r="P2990" s="236">
        <f>O2990*H2990</f>
        <v>0</v>
      </c>
      <c r="Q2990" s="236">
        <v>0.00051999999999999995</v>
      </c>
      <c r="R2990" s="236">
        <f>Q2990*H2990</f>
        <v>0.0015599999999999998</v>
      </c>
      <c r="S2990" s="236">
        <v>0</v>
      </c>
      <c r="T2990" s="237">
        <f>S2990*H2990</f>
        <v>0</v>
      </c>
      <c r="U2990" s="39"/>
      <c r="V2990" s="39"/>
      <c r="W2990" s="39"/>
      <c r="X2990" s="39"/>
      <c r="Y2990" s="39"/>
      <c r="Z2990" s="39"/>
      <c r="AA2990" s="39"/>
      <c r="AB2990" s="39"/>
      <c r="AC2990" s="39"/>
      <c r="AD2990" s="39"/>
      <c r="AE2990" s="39"/>
      <c r="AR2990" s="238" t="s">
        <v>277</v>
      </c>
      <c r="AT2990" s="238" t="s">
        <v>166</v>
      </c>
      <c r="AU2990" s="238" t="s">
        <v>82</v>
      </c>
      <c r="AY2990" s="18" t="s">
        <v>164</v>
      </c>
      <c r="BE2990" s="239">
        <f>IF(N2990="základní",J2990,0)</f>
        <v>0</v>
      </c>
      <c r="BF2990" s="239">
        <f>IF(N2990="snížená",J2990,0)</f>
        <v>0</v>
      </c>
      <c r="BG2990" s="239">
        <f>IF(N2990="zákl. přenesená",J2990,0)</f>
        <v>0</v>
      </c>
      <c r="BH2990" s="239">
        <f>IF(N2990="sníž. přenesená",J2990,0)</f>
        <v>0</v>
      </c>
      <c r="BI2990" s="239">
        <f>IF(N2990="nulová",J2990,0)</f>
        <v>0</v>
      </c>
      <c r="BJ2990" s="18" t="s">
        <v>80</v>
      </c>
      <c r="BK2990" s="239">
        <f>ROUND(I2990*H2990,2)</f>
        <v>0</v>
      </c>
      <c r="BL2990" s="18" t="s">
        <v>277</v>
      </c>
      <c r="BM2990" s="238" t="s">
        <v>2954</v>
      </c>
    </row>
    <row r="2991" s="2" customFormat="1">
      <c r="A2991" s="39"/>
      <c r="B2991" s="40"/>
      <c r="C2991" s="41"/>
      <c r="D2991" s="240" t="s">
        <v>173</v>
      </c>
      <c r="E2991" s="41"/>
      <c r="F2991" s="241" t="s">
        <v>2953</v>
      </c>
      <c r="G2991" s="41"/>
      <c r="H2991" s="41"/>
      <c r="I2991" s="147"/>
      <c r="J2991" s="41"/>
      <c r="K2991" s="41"/>
      <c r="L2991" s="45"/>
      <c r="M2991" s="242"/>
      <c r="N2991" s="243"/>
      <c r="O2991" s="85"/>
      <c r="P2991" s="85"/>
      <c r="Q2991" s="85"/>
      <c r="R2991" s="85"/>
      <c r="S2991" s="85"/>
      <c r="T2991" s="86"/>
      <c r="U2991" s="39"/>
      <c r="V2991" s="39"/>
      <c r="W2991" s="39"/>
      <c r="X2991" s="39"/>
      <c r="Y2991" s="39"/>
      <c r="Z2991" s="39"/>
      <c r="AA2991" s="39"/>
      <c r="AB2991" s="39"/>
      <c r="AC2991" s="39"/>
      <c r="AD2991" s="39"/>
      <c r="AE2991" s="39"/>
      <c r="AT2991" s="18" t="s">
        <v>173</v>
      </c>
      <c r="AU2991" s="18" t="s">
        <v>82</v>
      </c>
    </row>
    <row r="2992" s="13" customFormat="1">
      <c r="A2992" s="13"/>
      <c r="B2992" s="244"/>
      <c r="C2992" s="245"/>
      <c r="D2992" s="240" t="s">
        <v>174</v>
      </c>
      <c r="E2992" s="246" t="s">
        <v>21</v>
      </c>
      <c r="F2992" s="247" t="s">
        <v>2955</v>
      </c>
      <c r="G2992" s="245"/>
      <c r="H2992" s="246" t="s">
        <v>21</v>
      </c>
      <c r="I2992" s="248"/>
      <c r="J2992" s="245"/>
      <c r="K2992" s="245"/>
      <c r="L2992" s="249"/>
      <c r="M2992" s="250"/>
      <c r="N2992" s="251"/>
      <c r="O2992" s="251"/>
      <c r="P2992" s="251"/>
      <c r="Q2992" s="251"/>
      <c r="R2992" s="251"/>
      <c r="S2992" s="251"/>
      <c r="T2992" s="252"/>
      <c r="U2992" s="13"/>
      <c r="V2992" s="13"/>
      <c r="W2992" s="13"/>
      <c r="X2992" s="13"/>
      <c r="Y2992" s="13"/>
      <c r="Z2992" s="13"/>
      <c r="AA2992" s="13"/>
      <c r="AB2992" s="13"/>
      <c r="AC2992" s="13"/>
      <c r="AD2992" s="13"/>
      <c r="AE2992" s="13"/>
      <c r="AT2992" s="253" t="s">
        <v>174</v>
      </c>
      <c r="AU2992" s="253" t="s">
        <v>82</v>
      </c>
      <c r="AV2992" s="13" t="s">
        <v>80</v>
      </c>
      <c r="AW2992" s="13" t="s">
        <v>34</v>
      </c>
      <c r="AX2992" s="13" t="s">
        <v>73</v>
      </c>
      <c r="AY2992" s="253" t="s">
        <v>164</v>
      </c>
    </row>
    <row r="2993" s="13" customFormat="1">
      <c r="A2993" s="13"/>
      <c r="B2993" s="244"/>
      <c r="C2993" s="245"/>
      <c r="D2993" s="240" t="s">
        <v>174</v>
      </c>
      <c r="E2993" s="246" t="s">
        <v>21</v>
      </c>
      <c r="F2993" s="247" t="s">
        <v>2939</v>
      </c>
      <c r="G2993" s="245"/>
      <c r="H2993" s="246" t="s">
        <v>21</v>
      </c>
      <c r="I2993" s="248"/>
      <c r="J2993" s="245"/>
      <c r="K2993" s="245"/>
      <c r="L2993" s="249"/>
      <c r="M2993" s="250"/>
      <c r="N2993" s="251"/>
      <c r="O2993" s="251"/>
      <c r="P2993" s="251"/>
      <c r="Q2993" s="251"/>
      <c r="R2993" s="251"/>
      <c r="S2993" s="251"/>
      <c r="T2993" s="252"/>
      <c r="U2993" s="13"/>
      <c r="V2993" s="13"/>
      <c r="W2993" s="13"/>
      <c r="X2993" s="13"/>
      <c r="Y2993" s="13"/>
      <c r="Z2993" s="13"/>
      <c r="AA2993" s="13"/>
      <c r="AB2993" s="13"/>
      <c r="AC2993" s="13"/>
      <c r="AD2993" s="13"/>
      <c r="AE2993" s="13"/>
      <c r="AT2993" s="253" t="s">
        <v>174</v>
      </c>
      <c r="AU2993" s="253" t="s">
        <v>82</v>
      </c>
      <c r="AV2993" s="13" t="s">
        <v>80</v>
      </c>
      <c r="AW2993" s="13" t="s">
        <v>34</v>
      </c>
      <c r="AX2993" s="13" t="s">
        <v>73</v>
      </c>
      <c r="AY2993" s="253" t="s">
        <v>164</v>
      </c>
    </row>
    <row r="2994" s="14" customFormat="1">
      <c r="A2994" s="14"/>
      <c r="B2994" s="254"/>
      <c r="C2994" s="255"/>
      <c r="D2994" s="240" t="s">
        <v>174</v>
      </c>
      <c r="E2994" s="256" t="s">
        <v>21</v>
      </c>
      <c r="F2994" s="257" t="s">
        <v>2940</v>
      </c>
      <c r="G2994" s="255"/>
      <c r="H2994" s="258">
        <v>3</v>
      </c>
      <c r="I2994" s="259"/>
      <c r="J2994" s="255"/>
      <c r="K2994" s="255"/>
      <c r="L2994" s="260"/>
      <c r="M2994" s="261"/>
      <c r="N2994" s="262"/>
      <c r="O2994" s="262"/>
      <c r="P2994" s="262"/>
      <c r="Q2994" s="262"/>
      <c r="R2994" s="262"/>
      <c r="S2994" s="262"/>
      <c r="T2994" s="263"/>
      <c r="U2994" s="14"/>
      <c r="V2994" s="14"/>
      <c r="W2994" s="14"/>
      <c r="X2994" s="14"/>
      <c r="Y2994" s="14"/>
      <c r="Z2994" s="14"/>
      <c r="AA2994" s="14"/>
      <c r="AB2994" s="14"/>
      <c r="AC2994" s="14"/>
      <c r="AD2994" s="14"/>
      <c r="AE2994" s="14"/>
      <c r="AT2994" s="264" t="s">
        <v>174</v>
      </c>
      <c r="AU2994" s="264" t="s">
        <v>82</v>
      </c>
      <c r="AV2994" s="14" t="s">
        <v>82</v>
      </c>
      <c r="AW2994" s="14" t="s">
        <v>34</v>
      </c>
      <c r="AX2994" s="14" t="s">
        <v>73</v>
      </c>
      <c r="AY2994" s="264" t="s">
        <v>164</v>
      </c>
    </row>
    <row r="2995" s="15" customFormat="1">
      <c r="A2995" s="15"/>
      <c r="B2995" s="276"/>
      <c r="C2995" s="277"/>
      <c r="D2995" s="240" t="s">
        <v>174</v>
      </c>
      <c r="E2995" s="278" t="s">
        <v>21</v>
      </c>
      <c r="F2995" s="279" t="s">
        <v>225</v>
      </c>
      <c r="G2995" s="277"/>
      <c r="H2995" s="280">
        <v>3</v>
      </c>
      <c r="I2995" s="281"/>
      <c r="J2995" s="277"/>
      <c r="K2995" s="277"/>
      <c r="L2995" s="282"/>
      <c r="M2995" s="283"/>
      <c r="N2995" s="284"/>
      <c r="O2995" s="284"/>
      <c r="P2995" s="284"/>
      <c r="Q2995" s="284"/>
      <c r="R2995" s="284"/>
      <c r="S2995" s="284"/>
      <c r="T2995" s="285"/>
      <c r="U2995" s="15"/>
      <c r="V2995" s="15"/>
      <c r="W2995" s="15"/>
      <c r="X2995" s="15"/>
      <c r="Y2995" s="15"/>
      <c r="Z2995" s="15"/>
      <c r="AA2995" s="15"/>
      <c r="AB2995" s="15"/>
      <c r="AC2995" s="15"/>
      <c r="AD2995" s="15"/>
      <c r="AE2995" s="15"/>
      <c r="AT2995" s="286" t="s">
        <v>174</v>
      </c>
      <c r="AU2995" s="286" t="s">
        <v>82</v>
      </c>
      <c r="AV2995" s="15" t="s">
        <v>171</v>
      </c>
      <c r="AW2995" s="15" t="s">
        <v>34</v>
      </c>
      <c r="AX2995" s="15" t="s">
        <v>80</v>
      </c>
      <c r="AY2995" s="286" t="s">
        <v>164</v>
      </c>
    </row>
    <row r="2996" s="2" customFormat="1" ht="16.5" customHeight="1">
      <c r="A2996" s="39"/>
      <c r="B2996" s="40"/>
      <c r="C2996" s="227" t="s">
        <v>2956</v>
      </c>
      <c r="D2996" s="227" t="s">
        <v>166</v>
      </c>
      <c r="E2996" s="228" t="s">
        <v>2957</v>
      </c>
      <c r="F2996" s="229" t="s">
        <v>2958</v>
      </c>
      <c r="G2996" s="230" t="s">
        <v>229</v>
      </c>
      <c r="H2996" s="231">
        <v>3</v>
      </c>
      <c r="I2996" s="232"/>
      <c r="J2996" s="233">
        <f>ROUND(I2996*H2996,2)</f>
        <v>0</v>
      </c>
      <c r="K2996" s="229" t="s">
        <v>21</v>
      </c>
      <c r="L2996" s="45"/>
      <c r="M2996" s="234" t="s">
        <v>21</v>
      </c>
      <c r="N2996" s="235" t="s">
        <v>44</v>
      </c>
      <c r="O2996" s="85"/>
      <c r="P2996" s="236">
        <f>O2996*H2996</f>
        <v>0</v>
      </c>
      <c r="Q2996" s="236">
        <v>0</v>
      </c>
      <c r="R2996" s="236">
        <f>Q2996*H2996</f>
        <v>0</v>
      </c>
      <c r="S2996" s="236">
        <v>0</v>
      </c>
      <c r="T2996" s="237">
        <f>S2996*H2996</f>
        <v>0</v>
      </c>
      <c r="U2996" s="39"/>
      <c r="V2996" s="39"/>
      <c r="W2996" s="39"/>
      <c r="X2996" s="39"/>
      <c r="Y2996" s="39"/>
      <c r="Z2996" s="39"/>
      <c r="AA2996" s="39"/>
      <c r="AB2996" s="39"/>
      <c r="AC2996" s="39"/>
      <c r="AD2996" s="39"/>
      <c r="AE2996" s="39"/>
      <c r="AR2996" s="238" t="s">
        <v>277</v>
      </c>
      <c r="AT2996" s="238" t="s">
        <v>166</v>
      </c>
      <c r="AU2996" s="238" t="s">
        <v>82</v>
      </c>
      <c r="AY2996" s="18" t="s">
        <v>164</v>
      </c>
      <c r="BE2996" s="239">
        <f>IF(N2996="základní",J2996,0)</f>
        <v>0</v>
      </c>
      <c r="BF2996" s="239">
        <f>IF(N2996="snížená",J2996,0)</f>
        <v>0</v>
      </c>
      <c r="BG2996" s="239">
        <f>IF(N2996="zákl. přenesená",J2996,0)</f>
        <v>0</v>
      </c>
      <c r="BH2996" s="239">
        <f>IF(N2996="sníž. přenesená",J2996,0)</f>
        <v>0</v>
      </c>
      <c r="BI2996" s="239">
        <f>IF(N2996="nulová",J2996,0)</f>
        <v>0</v>
      </c>
      <c r="BJ2996" s="18" t="s">
        <v>80</v>
      </c>
      <c r="BK2996" s="239">
        <f>ROUND(I2996*H2996,2)</f>
        <v>0</v>
      </c>
      <c r="BL2996" s="18" t="s">
        <v>277</v>
      </c>
      <c r="BM2996" s="238" t="s">
        <v>2959</v>
      </c>
    </row>
    <row r="2997" s="2" customFormat="1">
      <c r="A2997" s="39"/>
      <c r="B2997" s="40"/>
      <c r="C2997" s="41"/>
      <c r="D2997" s="240" t="s">
        <v>173</v>
      </c>
      <c r="E2997" s="41"/>
      <c r="F2997" s="241" t="s">
        <v>2958</v>
      </c>
      <c r="G2997" s="41"/>
      <c r="H2997" s="41"/>
      <c r="I2997" s="147"/>
      <c r="J2997" s="41"/>
      <c r="K2997" s="41"/>
      <c r="L2997" s="45"/>
      <c r="M2997" s="242"/>
      <c r="N2997" s="243"/>
      <c r="O2997" s="85"/>
      <c r="P2997" s="85"/>
      <c r="Q2997" s="85"/>
      <c r="R2997" s="85"/>
      <c r="S2997" s="85"/>
      <c r="T2997" s="86"/>
      <c r="U2997" s="39"/>
      <c r="V2997" s="39"/>
      <c r="W2997" s="39"/>
      <c r="X2997" s="39"/>
      <c r="Y2997" s="39"/>
      <c r="Z2997" s="39"/>
      <c r="AA2997" s="39"/>
      <c r="AB2997" s="39"/>
      <c r="AC2997" s="39"/>
      <c r="AD2997" s="39"/>
      <c r="AE2997" s="39"/>
      <c r="AT2997" s="18" t="s">
        <v>173</v>
      </c>
      <c r="AU2997" s="18" t="s">
        <v>82</v>
      </c>
    </row>
    <row r="2998" s="13" customFormat="1">
      <c r="A2998" s="13"/>
      <c r="B2998" s="244"/>
      <c r="C2998" s="245"/>
      <c r="D2998" s="240" t="s">
        <v>174</v>
      </c>
      <c r="E2998" s="246" t="s">
        <v>21</v>
      </c>
      <c r="F2998" s="247" t="s">
        <v>2960</v>
      </c>
      <c r="G2998" s="245"/>
      <c r="H2998" s="246" t="s">
        <v>21</v>
      </c>
      <c r="I2998" s="248"/>
      <c r="J2998" s="245"/>
      <c r="K2998" s="245"/>
      <c r="L2998" s="249"/>
      <c r="M2998" s="250"/>
      <c r="N2998" s="251"/>
      <c r="O2998" s="251"/>
      <c r="P2998" s="251"/>
      <c r="Q2998" s="251"/>
      <c r="R2998" s="251"/>
      <c r="S2998" s="251"/>
      <c r="T2998" s="252"/>
      <c r="U2998" s="13"/>
      <c r="V2998" s="13"/>
      <c r="W2998" s="13"/>
      <c r="X2998" s="13"/>
      <c r="Y2998" s="13"/>
      <c r="Z2998" s="13"/>
      <c r="AA2998" s="13"/>
      <c r="AB2998" s="13"/>
      <c r="AC2998" s="13"/>
      <c r="AD2998" s="13"/>
      <c r="AE2998" s="13"/>
      <c r="AT2998" s="253" t="s">
        <v>174</v>
      </c>
      <c r="AU2998" s="253" t="s">
        <v>82</v>
      </c>
      <c r="AV2998" s="13" t="s">
        <v>80</v>
      </c>
      <c r="AW2998" s="13" t="s">
        <v>34</v>
      </c>
      <c r="AX2998" s="13" t="s">
        <v>73</v>
      </c>
      <c r="AY2998" s="253" t="s">
        <v>164</v>
      </c>
    </row>
    <row r="2999" s="14" customFormat="1">
      <c r="A2999" s="14"/>
      <c r="B2999" s="254"/>
      <c r="C2999" s="255"/>
      <c r="D2999" s="240" t="s">
        <v>174</v>
      </c>
      <c r="E2999" s="256" t="s">
        <v>21</v>
      </c>
      <c r="F2999" s="257" t="s">
        <v>2961</v>
      </c>
      <c r="G2999" s="255"/>
      <c r="H2999" s="258">
        <v>3</v>
      </c>
      <c r="I2999" s="259"/>
      <c r="J2999" s="255"/>
      <c r="K2999" s="255"/>
      <c r="L2999" s="260"/>
      <c r="M2999" s="261"/>
      <c r="N2999" s="262"/>
      <c r="O2999" s="262"/>
      <c r="P2999" s="262"/>
      <c r="Q2999" s="262"/>
      <c r="R2999" s="262"/>
      <c r="S2999" s="262"/>
      <c r="T2999" s="263"/>
      <c r="U2999" s="14"/>
      <c r="V2999" s="14"/>
      <c r="W2999" s="14"/>
      <c r="X2999" s="14"/>
      <c r="Y2999" s="14"/>
      <c r="Z2999" s="14"/>
      <c r="AA2999" s="14"/>
      <c r="AB2999" s="14"/>
      <c r="AC2999" s="14"/>
      <c r="AD2999" s="14"/>
      <c r="AE2999" s="14"/>
      <c r="AT2999" s="264" t="s">
        <v>174</v>
      </c>
      <c r="AU2999" s="264" t="s">
        <v>82</v>
      </c>
      <c r="AV2999" s="14" t="s">
        <v>82</v>
      </c>
      <c r="AW2999" s="14" t="s">
        <v>34</v>
      </c>
      <c r="AX2999" s="14" t="s">
        <v>80</v>
      </c>
      <c r="AY2999" s="264" t="s">
        <v>164</v>
      </c>
    </row>
    <row r="3000" s="2" customFormat="1" ht="16.5" customHeight="1">
      <c r="A3000" s="39"/>
      <c r="B3000" s="40"/>
      <c r="C3000" s="227" t="s">
        <v>2962</v>
      </c>
      <c r="D3000" s="227" t="s">
        <v>166</v>
      </c>
      <c r="E3000" s="228" t="s">
        <v>2963</v>
      </c>
      <c r="F3000" s="229" t="s">
        <v>2964</v>
      </c>
      <c r="G3000" s="230" t="s">
        <v>1107</v>
      </c>
      <c r="H3000" s="231">
        <v>4</v>
      </c>
      <c r="I3000" s="232"/>
      <c r="J3000" s="233">
        <f>ROUND(I3000*H3000,2)</f>
        <v>0</v>
      </c>
      <c r="K3000" s="229" t="s">
        <v>170</v>
      </c>
      <c r="L3000" s="45"/>
      <c r="M3000" s="234" t="s">
        <v>21</v>
      </c>
      <c r="N3000" s="235" t="s">
        <v>44</v>
      </c>
      <c r="O3000" s="85"/>
      <c r="P3000" s="236">
        <f>O3000*H3000</f>
        <v>0</v>
      </c>
      <c r="Q3000" s="236">
        <v>0.00051999999999999995</v>
      </c>
      <c r="R3000" s="236">
        <f>Q3000*H3000</f>
        <v>0.0020799999999999998</v>
      </c>
      <c r="S3000" s="236">
        <v>0</v>
      </c>
      <c r="T3000" s="237">
        <f>S3000*H3000</f>
        <v>0</v>
      </c>
      <c r="U3000" s="39"/>
      <c r="V3000" s="39"/>
      <c r="W3000" s="39"/>
      <c r="X3000" s="39"/>
      <c r="Y3000" s="39"/>
      <c r="Z3000" s="39"/>
      <c r="AA3000" s="39"/>
      <c r="AB3000" s="39"/>
      <c r="AC3000" s="39"/>
      <c r="AD3000" s="39"/>
      <c r="AE3000" s="39"/>
      <c r="AR3000" s="238" t="s">
        <v>277</v>
      </c>
      <c r="AT3000" s="238" t="s">
        <v>166</v>
      </c>
      <c r="AU3000" s="238" t="s">
        <v>82</v>
      </c>
      <c r="AY3000" s="18" t="s">
        <v>164</v>
      </c>
      <c r="BE3000" s="239">
        <f>IF(N3000="základní",J3000,0)</f>
        <v>0</v>
      </c>
      <c r="BF3000" s="239">
        <f>IF(N3000="snížená",J3000,0)</f>
        <v>0</v>
      </c>
      <c r="BG3000" s="239">
        <f>IF(N3000="zákl. přenesená",J3000,0)</f>
        <v>0</v>
      </c>
      <c r="BH3000" s="239">
        <f>IF(N3000="sníž. přenesená",J3000,0)</f>
        <v>0</v>
      </c>
      <c r="BI3000" s="239">
        <f>IF(N3000="nulová",J3000,0)</f>
        <v>0</v>
      </c>
      <c r="BJ3000" s="18" t="s">
        <v>80</v>
      </c>
      <c r="BK3000" s="239">
        <f>ROUND(I3000*H3000,2)</f>
        <v>0</v>
      </c>
      <c r="BL3000" s="18" t="s">
        <v>277</v>
      </c>
      <c r="BM3000" s="238" t="s">
        <v>2965</v>
      </c>
    </row>
    <row r="3001" s="2" customFormat="1">
      <c r="A3001" s="39"/>
      <c r="B3001" s="40"/>
      <c r="C3001" s="41"/>
      <c r="D3001" s="240" t="s">
        <v>173</v>
      </c>
      <c r="E3001" s="41"/>
      <c r="F3001" s="241" t="s">
        <v>2964</v>
      </c>
      <c r="G3001" s="41"/>
      <c r="H3001" s="41"/>
      <c r="I3001" s="147"/>
      <c r="J3001" s="41"/>
      <c r="K3001" s="41"/>
      <c r="L3001" s="45"/>
      <c r="M3001" s="242"/>
      <c r="N3001" s="243"/>
      <c r="O3001" s="85"/>
      <c r="P3001" s="85"/>
      <c r="Q3001" s="85"/>
      <c r="R3001" s="85"/>
      <c r="S3001" s="85"/>
      <c r="T3001" s="86"/>
      <c r="U3001" s="39"/>
      <c r="V3001" s="39"/>
      <c r="W3001" s="39"/>
      <c r="X3001" s="39"/>
      <c r="Y3001" s="39"/>
      <c r="Z3001" s="39"/>
      <c r="AA3001" s="39"/>
      <c r="AB3001" s="39"/>
      <c r="AC3001" s="39"/>
      <c r="AD3001" s="39"/>
      <c r="AE3001" s="39"/>
      <c r="AT3001" s="18" t="s">
        <v>173</v>
      </c>
      <c r="AU3001" s="18" t="s">
        <v>82</v>
      </c>
    </row>
    <row r="3002" s="13" customFormat="1">
      <c r="A3002" s="13"/>
      <c r="B3002" s="244"/>
      <c r="C3002" s="245"/>
      <c r="D3002" s="240" t="s">
        <v>174</v>
      </c>
      <c r="E3002" s="246" t="s">
        <v>21</v>
      </c>
      <c r="F3002" s="247" t="s">
        <v>2939</v>
      </c>
      <c r="G3002" s="245"/>
      <c r="H3002" s="246" t="s">
        <v>21</v>
      </c>
      <c r="I3002" s="248"/>
      <c r="J3002" s="245"/>
      <c r="K3002" s="245"/>
      <c r="L3002" s="249"/>
      <c r="M3002" s="250"/>
      <c r="N3002" s="251"/>
      <c r="O3002" s="251"/>
      <c r="P3002" s="251"/>
      <c r="Q3002" s="251"/>
      <c r="R3002" s="251"/>
      <c r="S3002" s="251"/>
      <c r="T3002" s="252"/>
      <c r="U3002" s="13"/>
      <c r="V3002" s="13"/>
      <c r="W3002" s="13"/>
      <c r="X3002" s="13"/>
      <c r="Y3002" s="13"/>
      <c r="Z3002" s="13"/>
      <c r="AA3002" s="13"/>
      <c r="AB3002" s="13"/>
      <c r="AC3002" s="13"/>
      <c r="AD3002" s="13"/>
      <c r="AE3002" s="13"/>
      <c r="AT3002" s="253" t="s">
        <v>174</v>
      </c>
      <c r="AU3002" s="253" t="s">
        <v>82</v>
      </c>
      <c r="AV3002" s="13" t="s">
        <v>80</v>
      </c>
      <c r="AW3002" s="13" t="s">
        <v>34</v>
      </c>
      <c r="AX3002" s="13" t="s">
        <v>73</v>
      </c>
      <c r="AY3002" s="253" t="s">
        <v>164</v>
      </c>
    </row>
    <row r="3003" s="14" customFormat="1">
      <c r="A3003" s="14"/>
      <c r="B3003" s="254"/>
      <c r="C3003" s="255"/>
      <c r="D3003" s="240" t="s">
        <v>174</v>
      </c>
      <c r="E3003" s="256" t="s">
        <v>21</v>
      </c>
      <c r="F3003" s="257" t="s">
        <v>2966</v>
      </c>
      <c r="G3003" s="255"/>
      <c r="H3003" s="258">
        <v>4</v>
      </c>
      <c r="I3003" s="259"/>
      <c r="J3003" s="255"/>
      <c r="K3003" s="255"/>
      <c r="L3003" s="260"/>
      <c r="M3003" s="261"/>
      <c r="N3003" s="262"/>
      <c r="O3003" s="262"/>
      <c r="P3003" s="262"/>
      <c r="Q3003" s="262"/>
      <c r="R3003" s="262"/>
      <c r="S3003" s="262"/>
      <c r="T3003" s="263"/>
      <c r="U3003" s="14"/>
      <c r="V3003" s="14"/>
      <c r="W3003" s="14"/>
      <c r="X3003" s="14"/>
      <c r="Y3003" s="14"/>
      <c r="Z3003" s="14"/>
      <c r="AA3003" s="14"/>
      <c r="AB3003" s="14"/>
      <c r="AC3003" s="14"/>
      <c r="AD3003" s="14"/>
      <c r="AE3003" s="14"/>
      <c r="AT3003" s="264" t="s">
        <v>174</v>
      </c>
      <c r="AU3003" s="264" t="s">
        <v>82</v>
      </c>
      <c r="AV3003" s="14" t="s">
        <v>82</v>
      </c>
      <c r="AW3003" s="14" t="s">
        <v>34</v>
      </c>
      <c r="AX3003" s="14" t="s">
        <v>80</v>
      </c>
      <c r="AY3003" s="264" t="s">
        <v>164</v>
      </c>
    </row>
    <row r="3004" s="2" customFormat="1" ht="16.5" customHeight="1">
      <c r="A3004" s="39"/>
      <c r="B3004" s="40"/>
      <c r="C3004" s="227" t="s">
        <v>2967</v>
      </c>
      <c r="D3004" s="227" t="s">
        <v>166</v>
      </c>
      <c r="E3004" s="228" t="s">
        <v>2968</v>
      </c>
      <c r="F3004" s="229" t="s">
        <v>2969</v>
      </c>
      <c r="G3004" s="230" t="s">
        <v>229</v>
      </c>
      <c r="H3004" s="231">
        <v>2</v>
      </c>
      <c r="I3004" s="232"/>
      <c r="J3004" s="233">
        <f>ROUND(I3004*H3004,2)</f>
        <v>0</v>
      </c>
      <c r="K3004" s="229" t="s">
        <v>21</v>
      </c>
      <c r="L3004" s="45"/>
      <c r="M3004" s="234" t="s">
        <v>21</v>
      </c>
      <c r="N3004" s="235" t="s">
        <v>44</v>
      </c>
      <c r="O3004" s="85"/>
      <c r="P3004" s="236">
        <f>O3004*H3004</f>
        <v>0</v>
      </c>
      <c r="Q3004" s="236">
        <v>0</v>
      </c>
      <c r="R3004" s="236">
        <f>Q3004*H3004</f>
        <v>0</v>
      </c>
      <c r="S3004" s="236">
        <v>0</v>
      </c>
      <c r="T3004" s="237">
        <f>S3004*H3004</f>
        <v>0</v>
      </c>
      <c r="U3004" s="39"/>
      <c r="V3004" s="39"/>
      <c r="W3004" s="39"/>
      <c r="X3004" s="39"/>
      <c r="Y3004" s="39"/>
      <c r="Z3004" s="39"/>
      <c r="AA3004" s="39"/>
      <c r="AB3004" s="39"/>
      <c r="AC3004" s="39"/>
      <c r="AD3004" s="39"/>
      <c r="AE3004" s="39"/>
      <c r="AR3004" s="238" t="s">
        <v>277</v>
      </c>
      <c r="AT3004" s="238" t="s">
        <v>166</v>
      </c>
      <c r="AU3004" s="238" t="s">
        <v>82</v>
      </c>
      <c r="AY3004" s="18" t="s">
        <v>164</v>
      </c>
      <c r="BE3004" s="239">
        <f>IF(N3004="základní",J3004,0)</f>
        <v>0</v>
      </c>
      <c r="BF3004" s="239">
        <f>IF(N3004="snížená",J3004,0)</f>
        <v>0</v>
      </c>
      <c r="BG3004" s="239">
        <f>IF(N3004="zákl. přenesená",J3004,0)</f>
        <v>0</v>
      </c>
      <c r="BH3004" s="239">
        <f>IF(N3004="sníž. přenesená",J3004,0)</f>
        <v>0</v>
      </c>
      <c r="BI3004" s="239">
        <f>IF(N3004="nulová",J3004,0)</f>
        <v>0</v>
      </c>
      <c r="BJ3004" s="18" t="s">
        <v>80</v>
      </c>
      <c r="BK3004" s="239">
        <f>ROUND(I3004*H3004,2)</f>
        <v>0</v>
      </c>
      <c r="BL3004" s="18" t="s">
        <v>277</v>
      </c>
      <c r="BM3004" s="238" t="s">
        <v>2970</v>
      </c>
    </row>
    <row r="3005" s="2" customFormat="1">
      <c r="A3005" s="39"/>
      <c r="B3005" s="40"/>
      <c r="C3005" s="41"/>
      <c r="D3005" s="240" t="s">
        <v>173</v>
      </c>
      <c r="E3005" s="41"/>
      <c r="F3005" s="241" t="s">
        <v>2969</v>
      </c>
      <c r="G3005" s="41"/>
      <c r="H3005" s="41"/>
      <c r="I3005" s="147"/>
      <c r="J3005" s="41"/>
      <c r="K3005" s="41"/>
      <c r="L3005" s="45"/>
      <c r="M3005" s="242"/>
      <c r="N3005" s="243"/>
      <c r="O3005" s="85"/>
      <c r="P3005" s="85"/>
      <c r="Q3005" s="85"/>
      <c r="R3005" s="85"/>
      <c r="S3005" s="85"/>
      <c r="T3005" s="86"/>
      <c r="U3005" s="39"/>
      <c r="V3005" s="39"/>
      <c r="W3005" s="39"/>
      <c r="X3005" s="39"/>
      <c r="Y3005" s="39"/>
      <c r="Z3005" s="39"/>
      <c r="AA3005" s="39"/>
      <c r="AB3005" s="39"/>
      <c r="AC3005" s="39"/>
      <c r="AD3005" s="39"/>
      <c r="AE3005" s="39"/>
      <c r="AT3005" s="18" t="s">
        <v>173</v>
      </c>
      <c r="AU3005" s="18" t="s">
        <v>82</v>
      </c>
    </row>
    <row r="3006" s="13" customFormat="1">
      <c r="A3006" s="13"/>
      <c r="B3006" s="244"/>
      <c r="C3006" s="245"/>
      <c r="D3006" s="240" t="s">
        <v>174</v>
      </c>
      <c r="E3006" s="246" t="s">
        <v>21</v>
      </c>
      <c r="F3006" s="247" t="s">
        <v>2971</v>
      </c>
      <c r="G3006" s="245"/>
      <c r="H3006" s="246" t="s">
        <v>21</v>
      </c>
      <c r="I3006" s="248"/>
      <c r="J3006" s="245"/>
      <c r="K3006" s="245"/>
      <c r="L3006" s="249"/>
      <c r="M3006" s="250"/>
      <c r="N3006" s="251"/>
      <c r="O3006" s="251"/>
      <c r="P3006" s="251"/>
      <c r="Q3006" s="251"/>
      <c r="R3006" s="251"/>
      <c r="S3006" s="251"/>
      <c r="T3006" s="252"/>
      <c r="U3006" s="13"/>
      <c r="V3006" s="13"/>
      <c r="W3006" s="13"/>
      <c r="X3006" s="13"/>
      <c r="Y3006" s="13"/>
      <c r="Z3006" s="13"/>
      <c r="AA3006" s="13"/>
      <c r="AB3006" s="13"/>
      <c r="AC3006" s="13"/>
      <c r="AD3006" s="13"/>
      <c r="AE3006" s="13"/>
      <c r="AT3006" s="253" t="s">
        <v>174</v>
      </c>
      <c r="AU3006" s="253" t="s">
        <v>82</v>
      </c>
      <c r="AV3006" s="13" t="s">
        <v>80</v>
      </c>
      <c r="AW3006" s="13" t="s">
        <v>34</v>
      </c>
      <c r="AX3006" s="13" t="s">
        <v>73</v>
      </c>
      <c r="AY3006" s="253" t="s">
        <v>164</v>
      </c>
    </row>
    <row r="3007" s="13" customFormat="1">
      <c r="A3007" s="13"/>
      <c r="B3007" s="244"/>
      <c r="C3007" s="245"/>
      <c r="D3007" s="240" t="s">
        <v>174</v>
      </c>
      <c r="E3007" s="246" t="s">
        <v>21</v>
      </c>
      <c r="F3007" s="247" t="s">
        <v>2972</v>
      </c>
      <c r="G3007" s="245"/>
      <c r="H3007" s="246" t="s">
        <v>21</v>
      </c>
      <c r="I3007" s="248"/>
      <c r="J3007" s="245"/>
      <c r="K3007" s="245"/>
      <c r="L3007" s="249"/>
      <c r="M3007" s="250"/>
      <c r="N3007" s="251"/>
      <c r="O3007" s="251"/>
      <c r="P3007" s="251"/>
      <c r="Q3007" s="251"/>
      <c r="R3007" s="251"/>
      <c r="S3007" s="251"/>
      <c r="T3007" s="252"/>
      <c r="U3007" s="13"/>
      <c r="V3007" s="13"/>
      <c r="W3007" s="13"/>
      <c r="X3007" s="13"/>
      <c r="Y3007" s="13"/>
      <c r="Z3007" s="13"/>
      <c r="AA3007" s="13"/>
      <c r="AB3007" s="13"/>
      <c r="AC3007" s="13"/>
      <c r="AD3007" s="13"/>
      <c r="AE3007" s="13"/>
      <c r="AT3007" s="253" t="s">
        <v>174</v>
      </c>
      <c r="AU3007" s="253" t="s">
        <v>82</v>
      </c>
      <c r="AV3007" s="13" t="s">
        <v>80</v>
      </c>
      <c r="AW3007" s="13" t="s">
        <v>34</v>
      </c>
      <c r="AX3007" s="13" t="s">
        <v>73</v>
      </c>
      <c r="AY3007" s="253" t="s">
        <v>164</v>
      </c>
    </row>
    <row r="3008" s="14" customFormat="1">
      <c r="A3008" s="14"/>
      <c r="B3008" s="254"/>
      <c r="C3008" s="255"/>
      <c r="D3008" s="240" t="s">
        <v>174</v>
      </c>
      <c r="E3008" s="256" t="s">
        <v>21</v>
      </c>
      <c r="F3008" s="257" t="s">
        <v>2356</v>
      </c>
      <c r="G3008" s="255"/>
      <c r="H3008" s="258">
        <v>2</v>
      </c>
      <c r="I3008" s="259"/>
      <c r="J3008" s="255"/>
      <c r="K3008" s="255"/>
      <c r="L3008" s="260"/>
      <c r="M3008" s="261"/>
      <c r="N3008" s="262"/>
      <c r="O3008" s="262"/>
      <c r="P3008" s="262"/>
      <c r="Q3008" s="262"/>
      <c r="R3008" s="262"/>
      <c r="S3008" s="262"/>
      <c r="T3008" s="263"/>
      <c r="U3008" s="14"/>
      <c r="V3008" s="14"/>
      <c r="W3008" s="14"/>
      <c r="X3008" s="14"/>
      <c r="Y3008" s="14"/>
      <c r="Z3008" s="14"/>
      <c r="AA3008" s="14"/>
      <c r="AB3008" s="14"/>
      <c r="AC3008" s="14"/>
      <c r="AD3008" s="14"/>
      <c r="AE3008" s="14"/>
      <c r="AT3008" s="264" t="s">
        <v>174</v>
      </c>
      <c r="AU3008" s="264" t="s">
        <v>82</v>
      </c>
      <c r="AV3008" s="14" t="s">
        <v>82</v>
      </c>
      <c r="AW3008" s="14" t="s">
        <v>34</v>
      </c>
      <c r="AX3008" s="14" t="s">
        <v>80</v>
      </c>
      <c r="AY3008" s="264" t="s">
        <v>164</v>
      </c>
    </row>
    <row r="3009" s="2" customFormat="1" ht="16.5" customHeight="1">
      <c r="A3009" s="39"/>
      <c r="B3009" s="40"/>
      <c r="C3009" s="227" t="s">
        <v>2973</v>
      </c>
      <c r="D3009" s="227" t="s">
        <v>166</v>
      </c>
      <c r="E3009" s="228" t="s">
        <v>2974</v>
      </c>
      <c r="F3009" s="229" t="s">
        <v>2975</v>
      </c>
      <c r="G3009" s="230" t="s">
        <v>1107</v>
      </c>
      <c r="H3009" s="231">
        <v>3</v>
      </c>
      <c r="I3009" s="232"/>
      <c r="J3009" s="233">
        <f>ROUND(I3009*H3009,2)</f>
        <v>0</v>
      </c>
      <c r="K3009" s="229" t="s">
        <v>170</v>
      </c>
      <c r="L3009" s="45"/>
      <c r="M3009" s="234" t="s">
        <v>21</v>
      </c>
      <c r="N3009" s="235" t="s">
        <v>44</v>
      </c>
      <c r="O3009" s="85"/>
      <c r="P3009" s="236">
        <f>O3009*H3009</f>
        <v>0</v>
      </c>
      <c r="Q3009" s="236">
        <v>0.00051999999999999995</v>
      </c>
      <c r="R3009" s="236">
        <f>Q3009*H3009</f>
        <v>0.0015599999999999998</v>
      </c>
      <c r="S3009" s="236">
        <v>0</v>
      </c>
      <c r="T3009" s="237">
        <f>S3009*H3009</f>
        <v>0</v>
      </c>
      <c r="U3009" s="39"/>
      <c r="V3009" s="39"/>
      <c r="W3009" s="39"/>
      <c r="X3009" s="39"/>
      <c r="Y3009" s="39"/>
      <c r="Z3009" s="39"/>
      <c r="AA3009" s="39"/>
      <c r="AB3009" s="39"/>
      <c r="AC3009" s="39"/>
      <c r="AD3009" s="39"/>
      <c r="AE3009" s="39"/>
      <c r="AR3009" s="238" t="s">
        <v>277</v>
      </c>
      <c r="AT3009" s="238" t="s">
        <v>166</v>
      </c>
      <c r="AU3009" s="238" t="s">
        <v>82</v>
      </c>
      <c r="AY3009" s="18" t="s">
        <v>164</v>
      </c>
      <c r="BE3009" s="239">
        <f>IF(N3009="základní",J3009,0)</f>
        <v>0</v>
      </c>
      <c r="BF3009" s="239">
        <f>IF(N3009="snížená",J3009,0)</f>
        <v>0</v>
      </c>
      <c r="BG3009" s="239">
        <f>IF(N3009="zákl. přenesená",J3009,0)</f>
        <v>0</v>
      </c>
      <c r="BH3009" s="239">
        <f>IF(N3009="sníž. přenesená",J3009,0)</f>
        <v>0</v>
      </c>
      <c r="BI3009" s="239">
        <f>IF(N3009="nulová",J3009,0)</f>
        <v>0</v>
      </c>
      <c r="BJ3009" s="18" t="s">
        <v>80</v>
      </c>
      <c r="BK3009" s="239">
        <f>ROUND(I3009*H3009,2)</f>
        <v>0</v>
      </c>
      <c r="BL3009" s="18" t="s">
        <v>277</v>
      </c>
      <c r="BM3009" s="238" t="s">
        <v>2976</v>
      </c>
    </row>
    <row r="3010" s="2" customFormat="1">
      <c r="A3010" s="39"/>
      <c r="B3010" s="40"/>
      <c r="C3010" s="41"/>
      <c r="D3010" s="240" t="s">
        <v>173</v>
      </c>
      <c r="E3010" s="41"/>
      <c r="F3010" s="241" t="s">
        <v>2975</v>
      </c>
      <c r="G3010" s="41"/>
      <c r="H3010" s="41"/>
      <c r="I3010" s="147"/>
      <c r="J3010" s="41"/>
      <c r="K3010" s="41"/>
      <c r="L3010" s="45"/>
      <c r="M3010" s="242"/>
      <c r="N3010" s="243"/>
      <c r="O3010" s="85"/>
      <c r="P3010" s="85"/>
      <c r="Q3010" s="85"/>
      <c r="R3010" s="85"/>
      <c r="S3010" s="85"/>
      <c r="T3010" s="86"/>
      <c r="U3010" s="39"/>
      <c r="V3010" s="39"/>
      <c r="W3010" s="39"/>
      <c r="X3010" s="39"/>
      <c r="Y3010" s="39"/>
      <c r="Z3010" s="39"/>
      <c r="AA3010" s="39"/>
      <c r="AB3010" s="39"/>
      <c r="AC3010" s="39"/>
      <c r="AD3010" s="39"/>
      <c r="AE3010" s="39"/>
      <c r="AT3010" s="18" t="s">
        <v>173</v>
      </c>
      <c r="AU3010" s="18" t="s">
        <v>82</v>
      </c>
    </row>
    <row r="3011" s="13" customFormat="1">
      <c r="A3011" s="13"/>
      <c r="B3011" s="244"/>
      <c r="C3011" s="245"/>
      <c r="D3011" s="240" t="s">
        <v>174</v>
      </c>
      <c r="E3011" s="246" t="s">
        <v>21</v>
      </c>
      <c r="F3011" s="247" t="s">
        <v>2939</v>
      </c>
      <c r="G3011" s="245"/>
      <c r="H3011" s="246" t="s">
        <v>21</v>
      </c>
      <c r="I3011" s="248"/>
      <c r="J3011" s="245"/>
      <c r="K3011" s="245"/>
      <c r="L3011" s="249"/>
      <c r="M3011" s="250"/>
      <c r="N3011" s="251"/>
      <c r="O3011" s="251"/>
      <c r="P3011" s="251"/>
      <c r="Q3011" s="251"/>
      <c r="R3011" s="251"/>
      <c r="S3011" s="251"/>
      <c r="T3011" s="252"/>
      <c r="U3011" s="13"/>
      <c r="V3011" s="13"/>
      <c r="W3011" s="13"/>
      <c r="X3011" s="13"/>
      <c r="Y3011" s="13"/>
      <c r="Z3011" s="13"/>
      <c r="AA3011" s="13"/>
      <c r="AB3011" s="13"/>
      <c r="AC3011" s="13"/>
      <c r="AD3011" s="13"/>
      <c r="AE3011" s="13"/>
      <c r="AT3011" s="253" t="s">
        <v>174</v>
      </c>
      <c r="AU3011" s="253" t="s">
        <v>82</v>
      </c>
      <c r="AV3011" s="13" t="s">
        <v>80</v>
      </c>
      <c r="AW3011" s="13" t="s">
        <v>34</v>
      </c>
      <c r="AX3011" s="13" t="s">
        <v>73</v>
      </c>
      <c r="AY3011" s="253" t="s">
        <v>164</v>
      </c>
    </row>
    <row r="3012" s="14" customFormat="1">
      <c r="A3012" s="14"/>
      <c r="B3012" s="254"/>
      <c r="C3012" s="255"/>
      <c r="D3012" s="240" t="s">
        <v>174</v>
      </c>
      <c r="E3012" s="256" t="s">
        <v>21</v>
      </c>
      <c r="F3012" s="257" t="s">
        <v>2940</v>
      </c>
      <c r="G3012" s="255"/>
      <c r="H3012" s="258">
        <v>3</v>
      </c>
      <c r="I3012" s="259"/>
      <c r="J3012" s="255"/>
      <c r="K3012" s="255"/>
      <c r="L3012" s="260"/>
      <c r="M3012" s="261"/>
      <c r="N3012" s="262"/>
      <c r="O3012" s="262"/>
      <c r="P3012" s="262"/>
      <c r="Q3012" s="262"/>
      <c r="R3012" s="262"/>
      <c r="S3012" s="262"/>
      <c r="T3012" s="263"/>
      <c r="U3012" s="14"/>
      <c r="V3012" s="14"/>
      <c r="W3012" s="14"/>
      <c r="X3012" s="14"/>
      <c r="Y3012" s="14"/>
      <c r="Z3012" s="14"/>
      <c r="AA3012" s="14"/>
      <c r="AB3012" s="14"/>
      <c r="AC3012" s="14"/>
      <c r="AD3012" s="14"/>
      <c r="AE3012" s="14"/>
      <c r="AT3012" s="264" t="s">
        <v>174</v>
      </c>
      <c r="AU3012" s="264" t="s">
        <v>82</v>
      </c>
      <c r="AV3012" s="14" t="s">
        <v>82</v>
      </c>
      <c r="AW3012" s="14" t="s">
        <v>34</v>
      </c>
      <c r="AX3012" s="14" t="s">
        <v>73</v>
      </c>
      <c r="AY3012" s="264" t="s">
        <v>164</v>
      </c>
    </row>
    <row r="3013" s="15" customFormat="1">
      <c r="A3013" s="15"/>
      <c r="B3013" s="276"/>
      <c r="C3013" s="277"/>
      <c r="D3013" s="240" t="s">
        <v>174</v>
      </c>
      <c r="E3013" s="278" t="s">
        <v>21</v>
      </c>
      <c r="F3013" s="279" t="s">
        <v>225</v>
      </c>
      <c r="G3013" s="277"/>
      <c r="H3013" s="280">
        <v>3</v>
      </c>
      <c r="I3013" s="281"/>
      <c r="J3013" s="277"/>
      <c r="K3013" s="277"/>
      <c r="L3013" s="282"/>
      <c r="M3013" s="283"/>
      <c r="N3013" s="284"/>
      <c r="O3013" s="284"/>
      <c r="P3013" s="284"/>
      <c r="Q3013" s="284"/>
      <c r="R3013" s="284"/>
      <c r="S3013" s="284"/>
      <c r="T3013" s="285"/>
      <c r="U3013" s="15"/>
      <c r="V3013" s="15"/>
      <c r="W3013" s="15"/>
      <c r="X3013" s="15"/>
      <c r="Y3013" s="15"/>
      <c r="Z3013" s="15"/>
      <c r="AA3013" s="15"/>
      <c r="AB3013" s="15"/>
      <c r="AC3013" s="15"/>
      <c r="AD3013" s="15"/>
      <c r="AE3013" s="15"/>
      <c r="AT3013" s="286" t="s">
        <v>174</v>
      </c>
      <c r="AU3013" s="286" t="s">
        <v>82</v>
      </c>
      <c r="AV3013" s="15" t="s">
        <v>171</v>
      </c>
      <c r="AW3013" s="15" t="s">
        <v>34</v>
      </c>
      <c r="AX3013" s="15" t="s">
        <v>80</v>
      </c>
      <c r="AY3013" s="286" t="s">
        <v>164</v>
      </c>
    </row>
    <row r="3014" s="2" customFormat="1" ht="21.75" customHeight="1">
      <c r="A3014" s="39"/>
      <c r="B3014" s="40"/>
      <c r="C3014" s="227" t="s">
        <v>2977</v>
      </c>
      <c r="D3014" s="227" t="s">
        <v>166</v>
      </c>
      <c r="E3014" s="228" t="s">
        <v>2978</v>
      </c>
      <c r="F3014" s="229" t="s">
        <v>2979</v>
      </c>
      <c r="G3014" s="230" t="s">
        <v>229</v>
      </c>
      <c r="H3014" s="231">
        <v>1</v>
      </c>
      <c r="I3014" s="232"/>
      <c r="J3014" s="233">
        <f>ROUND(I3014*H3014,2)</f>
        <v>0</v>
      </c>
      <c r="K3014" s="229" t="s">
        <v>170</v>
      </c>
      <c r="L3014" s="45"/>
      <c r="M3014" s="234" t="s">
        <v>21</v>
      </c>
      <c r="N3014" s="235" t="s">
        <v>44</v>
      </c>
      <c r="O3014" s="85"/>
      <c r="P3014" s="236">
        <f>O3014*H3014</f>
        <v>0</v>
      </c>
      <c r="Q3014" s="236">
        <v>0.028080000000000001</v>
      </c>
      <c r="R3014" s="236">
        <f>Q3014*H3014</f>
        <v>0.028080000000000001</v>
      </c>
      <c r="S3014" s="236">
        <v>0</v>
      </c>
      <c r="T3014" s="237">
        <f>S3014*H3014</f>
        <v>0</v>
      </c>
      <c r="U3014" s="39"/>
      <c r="V3014" s="39"/>
      <c r="W3014" s="39"/>
      <c r="X3014" s="39"/>
      <c r="Y3014" s="39"/>
      <c r="Z3014" s="39"/>
      <c r="AA3014" s="39"/>
      <c r="AB3014" s="39"/>
      <c r="AC3014" s="39"/>
      <c r="AD3014" s="39"/>
      <c r="AE3014" s="39"/>
      <c r="AR3014" s="238" t="s">
        <v>277</v>
      </c>
      <c r="AT3014" s="238" t="s">
        <v>166</v>
      </c>
      <c r="AU3014" s="238" t="s">
        <v>82</v>
      </c>
      <c r="AY3014" s="18" t="s">
        <v>164</v>
      </c>
      <c r="BE3014" s="239">
        <f>IF(N3014="základní",J3014,0)</f>
        <v>0</v>
      </c>
      <c r="BF3014" s="239">
        <f>IF(N3014="snížená",J3014,0)</f>
        <v>0</v>
      </c>
      <c r="BG3014" s="239">
        <f>IF(N3014="zákl. přenesená",J3014,0)</f>
        <v>0</v>
      </c>
      <c r="BH3014" s="239">
        <f>IF(N3014="sníž. přenesená",J3014,0)</f>
        <v>0</v>
      </c>
      <c r="BI3014" s="239">
        <f>IF(N3014="nulová",J3014,0)</f>
        <v>0</v>
      </c>
      <c r="BJ3014" s="18" t="s">
        <v>80</v>
      </c>
      <c r="BK3014" s="239">
        <f>ROUND(I3014*H3014,2)</f>
        <v>0</v>
      </c>
      <c r="BL3014" s="18" t="s">
        <v>277</v>
      </c>
      <c r="BM3014" s="238" t="s">
        <v>2980</v>
      </c>
    </row>
    <row r="3015" s="2" customFormat="1">
      <c r="A3015" s="39"/>
      <c r="B3015" s="40"/>
      <c r="C3015" s="41"/>
      <c r="D3015" s="240" t="s">
        <v>173</v>
      </c>
      <c r="E3015" s="41"/>
      <c r="F3015" s="241" t="s">
        <v>2979</v>
      </c>
      <c r="G3015" s="41"/>
      <c r="H3015" s="41"/>
      <c r="I3015" s="147"/>
      <c r="J3015" s="41"/>
      <c r="K3015" s="41"/>
      <c r="L3015" s="45"/>
      <c r="M3015" s="242"/>
      <c r="N3015" s="243"/>
      <c r="O3015" s="85"/>
      <c r="P3015" s="85"/>
      <c r="Q3015" s="85"/>
      <c r="R3015" s="85"/>
      <c r="S3015" s="85"/>
      <c r="T3015" s="86"/>
      <c r="U3015" s="39"/>
      <c r="V3015" s="39"/>
      <c r="W3015" s="39"/>
      <c r="X3015" s="39"/>
      <c r="Y3015" s="39"/>
      <c r="Z3015" s="39"/>
      <c r="AA3015" s="39"/>
      <c r="AB3015" s="39"/>
      <c r="AC3015" s="39"/>
      <c r="AD3015" s="39"/>
      <c r="AE3015" s="39"/>
      <c r="AT3015" s="18" t="s">
        <v>173</v>
      </c>
      <c r="AU3015" s="18" t="s">
        <v>82</v>
      </c>
    </row>
    <row r="3016" s="13" customFormat="1">
      <c r="A3016" s="13"/>
      <c r="B3016" s="244"/>
      <c r="C3016" s="245"/>
      <c r="D3016" s="240" t="s">
        <v>174</v>
      </c>
      <c r="E3016" s="246" t="s">
        <v>21</v>
      </c>
      <c r="F3016" s="247" t="s">
        <v>2981</v>
      </c>
      <c r="G3016" s="245"/>
      <c r="H3016" s="246" t="s">
        <v>21</v>
      </c>
      <c r="I3016" s="248"/>
      <c r="J3016" s="245"/>
      <c r="K3016" s="245"/>
      <c r="L3016" s="249"/>
      <c r="M3016" s="250"/>
      <c r="N3016" s="251"/>
      <c r="O3016" s="251"/>
      <c r="P3016" s="251"/>
      <c r="Q3016" s="251"/>
      <c r="R3016" s="251"/>
      <c r="S3016" s="251"/>
      <c r="T3016" s="252"/>
      <c r="U3016" s="13"/>
      <c r="V3016" s="13"/>
      <c r="W3016" s="13"/>
      <c r="X3016" s="13"/>
      <c r="Y3016" s="13"/>
      <c r="Z3016" s="13"/>
      <c r="AA3016" s="13"/>
      <c r="AB3016" s="13"/>
      <c r="AC3016" s="13"/>
      <c r="AD3016" s="13"/>
      <c r="AE3016" s="13"/>
      <c r="AT3016" s="253" t="s">
        <v>174</v>
      </c>
      <c r="AU3016" s="253" t="s">
        <v>82</v>
      </c>
      <c r="AV3016" s="13" t="s">
        <v>80</v>
      </c>
      <c r="AW3016" s="13" t="s">
        <v>34</v>
      </c>
      <c r="AX3016" s="13" t="s">
        <v>73</v>
      </c>
      <c r="AY3016" s="253" t="s">
        <v>164</v>
      </c>
    </row>
    <row r="3017" s="13" customFormat="1">
      <c r="A3017" s="13"/>
      <c r="B3017" s="244"/>
      <c r="C3017" s="245"/>
      <c r="D3017" s="240" t="s">
        <v>174</v>
      </c>
      <c r="E3017" s="246" t="s">
        <v>21</v>
      </c>
      <c r="F3017" s="247" t="s">
        <v>2908</v>
      </c>
      <c r="G3017" s="245"/>
      <c r="H3017" s="246" t="s">
        <v>21</v>
      </c>
      <c r="I3017" s="248"/>
      <c r="J3017" s="245"/>
      <c r="K3017" s="245"/>
      <c r="L3017" s="249"/>
      <c r="M3017" s="250"/>
      <c r="N3017" s="251"/>
      <c r="O3017" s="251"/>
      <c r="P3017" s="251"/>
      <c r="Q3017" s="251"/>
      <c r="R3017" s="251"/>
      <c r="S3017" s="251"/>
      <c r="T3017" s="252"/>
      <c r="U3017" s="13"/>
      <c r="V3017" s="13"/>
      <c r="W3017" s="13"/>
      <c r="X3017" s="13"/>
      <c r="Y3017" s="13"/>
      <c r="Z3017" s="13"/>
      <c r="AA3017" s="13"/>
      <c r="AB3017" s="13"/>
      <c r="AC3017" s="13"/>
      <c r="AD3017" s="13"/>
      <c r="AE3017" s="13"/>
      <c r="AT3017" s="253" t="s">
        <v>174</v>
      </c>
      <c r="AU3017" s="253" t="s">
        <v>82</v>
      </c>
      <c r="AV3017" s="13" t="s">
        <v>80</v>
      </c>
      <c r="AW3017" s="13" t="s">
        <v>34</v>
      </c>
      <c r="AX3017" s="13" t="s">
        <v>73</v>
      </c>
      <c r="AY3017" s="253" t="s">
        <v>164</v>
      </c>
    </row>
    <row r="3018" s="14" customFormat="1">
      <c r="A3018" s="14"/>
      <c r="B3018" s="254"/>
      <c r="C3018" s="255"/>
      <c r="D3018" s="240" t="s">
        <v>174</v>
      </c>
      <c r="E3018" s="256" t="s">
        <v>21</v>
      </c>
      <c r="F3018" s="257" t="s">
        <v>80</v>
      </c>
      <c r="G3018" s="255"/>
      <c r="H3018" s="258">
        <v>1</v>
      </c>
      <c r="I3018" s="259"/>
      <c r="J3018" s="255"/>
      <c r="K3018" s="255"/>
      <c r="L3018" s="260"/>
      <c r="M3018" s="261"/>
      <c r="N3018" s="262"/>
      <c r="O3018" s="262"/>
      <c r="P3018" s="262"/>
      <c r="Q3018" s="262"/>
      <c r="R3018" s="262"/>
      <c r="S3018" s="262"/>
      <c r="T3018" s="263"/>
      <c r="U3018" s="14"/>
      <c r="V3018" s="14"/>
      <c r="W3018" s="14"/>
      <c r="X3018" s="14"/>
      <c r="Y3018" s="14"/>
      <c r="Z3018" s="14"/>
      <c r="AA3018" s="14"/>
      <c r="AB3018" s="14"/>
      <c r="AC3018" s="14"/>
      <c r="AD3018" s="14"/>
      <c r="AE3018" s="14"/>
      <c r="AT3018" s="264" t="s">
        <v>174</v>
      </c>
      <c r="AU3018" s="264" t="s">
        <v>82</v>
      </c>
      <c r="AV3018" s="14" t="s">
        <v>82</v>
      </c>
      <c r="AW3018" s="14" t="s">
        <v>34</v>
      </c>
      <c r="AX3018" s="14" t="s">
        <v>80</v>
      </c>
      <c r="AY3018" s="264" t="s">
        <v>164</v>
      </c>
    </row>
    <row r="3019" s="2" customFormat="1" ht="16.5" customHeight="1">
      <c r="A3019" s="39"/>
      <c r="B3019" s="40"/>
      <c r="C3019" s="265" t="s">
        <v>2982</v>
      </c>
      <c r="D3019" s="265" t="s">
        <v>178</v>
      </c>
      <c r="E3019" s="266" t="s">
        <v>2983</v>
      </c>
      <c r="F3019" s="267" t="s">
        <v>2984</v>
      </c>
      <c r="G3019" s="268" t="s">
        <v>229</v>
      </c>
      <c r="H3019" s="269">
        <v>1</v>
      </c>
      <c r="I3019" s="270"/>
      <c r="J3019" s="271">
        <f>ROUND(I3019*H3019,2)</f>
        <v>0</v>
      </c>
      <c r="K3019" s="267" t="s">
        <v>21</v>
      </c>
      <c r="L3019" s="272"/>
      <c r="M3019" s="273" t="s">
        <v>21</v>
      </c>
      <c r="N3019" s="274" t="s">
        <v>44</v>
      </c>
      <c r="O3019" s="85"/>
      <c r="P3019" s="236">
        <f>O3019*H3019</f>
        <v>0</v>
      </c>
      <c r="Q3019" s="236">
        <v>0.035000000000000003</v>
      </c>
      <c r="R3019" s="236">
        <f>Q3019*H3019</f>
        <v>0.035000000000000003</v>
      </c>
      <c r="S3019" s="236">
        <v>0</v>
      </c>
      <c r="T3019" s="237">
        <f>S3019*H3019</f>
        <v>0</v>
      </c>
      <c r="U3019" s="39"/>
      <c r="V3019" s="39"/>
      <c r="W3019" s="39"/>
      <c r="X3019" s="39"/>
      <c r="Y3019" s="39"/>
      <c r="Z3019" s="39"/>
      <c r="AA3019" s="39"/>
      <c r="AB3019" s="39"/>
      <c r="AC3019" s="39"/>
      <c r="AD3019" s="39"/>
      <c r="AE3019" s="39"/>
      <c r="AR3019" s="238" t="s">
        <v>382</v>
      </c>
      <c r="AT3019" s="238" t="s">
        <v>178</v>
      </c>
      <c r="AU3019" s="238" t="s">
        <v>82</v>
      </c>
      <c r="AY3019" s="18" t="s">
        <v>164</v>
      </c>
      <c r="BE3019" s="239">
        <f>IF(N3019="základní",J3019,0)</f>
        <v>0</v>
      </c>
      <c r="BF3019" s="239">
        <f>IF(N3019="snížená",J3019,0)</f>
        <v>0</v>
      </c>
      <c r="BG3019" s="239">
        <f>IF(N3019="zákl. přenesená",J3019,0)</f>
        <v>0</v>
      </c>
      <c r="BH3019" s="239">
        <f>IF(N3019="sníž. přenesená",J3019,0)</f>
        <v>0</v>
      </c>
      <c r="BI3019" s="239">
        <f>IF(N3019="nulová",J3019,0)</f>
        <v>0</v>
      </c>
      <c r="BJ3019" s="18" t="s">
        <v>80</v>
      </c>
      <c r="BK3019" s="239">
        <f>ROUND(I3019*H3019,2)</f>
        <v>0</v>
      </c>
      <c r="BL3019" s="18" t="s">
        <v>277</v>
      </c>
      <c r="BM3019" s="238" t="s">
        <v>2985</v>
      </c>
    </row>
    <row r="3020" s="2" customFormat="1">
      <c r="A3020" s="39"/>
      <c r="B3020" s="40"/>
      <c r="C3020" s="41"/>
      <c r="D3020" s="240" t="s">
        <v>173</v>
      </c>
      <c r="E3020" s="41"/>
      <c r="F3020" s="241" t="s">
        <v>2984</v>
      </c>
      <c r="G3020" s="41"/>
      <c r="H3020" s="41"/>
      <c r="I3020" s="147"/>
      <c r="J3020" s="41"/>
      <c r="K3020" s="41"/>
      <c r="L3020" s="45"/>
      <c r="M3020" s="242"/>
      <c r="N3020" s="243"/>
      <c r="O3020" s="85"/>
      <c r="P3020" s="85"/>
      <c r="Q3020" s="85"/>
      <c r="R3020" s="85"/>
      <c r="S3020" s="85"/>
      <c r="T3020" s="86"/>
      <c r="U3020" s="39"/>
      <c r="V3020" s="39"/>
      <c r="W3020" s="39"/>
      <c r="X3020" s="39"/>
      <c r="Y3020" s="39"/>
      <c r="Z3020" s="39"/>
      <c r="AA3020" s="39"/>
      <c r="AB3020" s="39"/>
      <c r="AC3020" s="39"/>
      <c r="AD3020" s="39"/>
      <c r="AE3020" s="39"/>
      <c r="AT3020" s="18" t="s">
        <v>173</v>
      </c>
      <c r="AU3020" s="18" t="s">
        <v>82</v>
      </c>
    </row>
    <row r="3021" s="2" customFormat="1" ht="16.5" customHeight="1">
      <c r="A3021" s="39"/>
      <c r="B3021" s="40"/>
      <c r="C3021" s="227" t="s">
        <v>2986</v>
      </c>
      <c r="D3021" s="227" t="s">
        <v>166</v>
      </c>
      <c r="E3021" s="228" t="s">
        <v>2987</v>
      </c>
      <c r="F3021" s="229" t="s">
        <v>2988</v>
      </c>
      <c r="G3021" s="230" t="s">
        <v>229</v>
      </c>
      <c r="H3021" s="231">
        <v>1</v>
      </c>
      <c r="I3021" s="232"/>
      <c r="J3021" s="233">
        <f>ROUND(I3021*H3021,2)</f>
        <v>0</v>
      </c>
      <c r="K3021" s="229" t="s">
        <v>170</v>
      </c>
      <c r="L3021" s="45"/>
      <c r="M3021" s="234" t="s">
        <v>21</v>
      </c>
      <c r="N3021" s="235" t="s">
        <v>44</v>
      </c>
      <c r="O3021" s="85"/>
      <c r="P3021" s="236">
        <f>O3021*H3021</f>
        <v>0</v>
      </c>
      <c r="Q3021" s="236">
        <v>0</v>
      </c>
      <c r="R3021" s="236">
        <f>Q3021*H3021</f>
        <v>0</v>
      </c>
      <c r="S3021" s="236">
        <v>0</v>
      </c>
      <c r="T3021" s="237">
        <f>S3021*H3021</f>
        <v>0</v>
      </c>
      <c r="U3021" s="39"/>
      <c r="V3021" s="39"/>
      <c r="W3021" s="39"/>
      <c r="X3021" s="39"/>
      <c r="Y3021" s="39"/>
      <c r="Z3021" s="39"/>
      <c r="AA3021" s="39"/>
      <c r="AB3021" s="39"/>
      <c r="AC3021" s="39"/>
      <c r="AD3021" s="39"/>
      <c r="AE3021" s="39"/>
      <c r="AR3021" s="238" t="s">
        <v>277</v>
      </c>
      <c r="AT3021" s="238" t="s">
        <v>166</v>
      </c>
      <c r="AU3021" s="238" t="s">
        <v>82</v>
      </c>
      <c r="AY3021" s="18" t="s">
        <v>164</v>
      </c>
      <c r="BE3021" s="239">
        <f>IF(N3021="základní",J3021,0)</f>
        <v>0</v>
      </c>
      <c r="BF3021" s="239">
        <f>IF(N3021="snížená",J3021,0)</f>
        <v>0</v>
      </c>
      <c r="BG3021" s="239">
        <f>IF(N3021="zákl. přenesená",J3021,0)</f>
        <v>0</v>
      </c>
      <c r="BH3021" s="239">
        <f>IF(N3021="sníž. přenesená",J3021,0)</f>
        <v>0</v>
      </c>
      <c r="BI3021" s="239">
        <f>IF(N3021="nulová",J3021,0)</f>
        <v>0</v>
      </c>
      <c r="BJ3021" s="18" t="s">
        <v>80</v>
      </c>
      <c r="BK3021" s="239">
        <f>ROUND(I3021*H3021,2)</f>
        <v>0</v>
      </c>
      <c r="BL3021" s="18" t="s">
        <v>277</v>
      </c>
      <c r="BM3021" s="238" t="s">
        <v>2989</v>
      </c>
    </row>
    <row r="3022" s="2" customFormat="1">
      <c r="A3022" s="39"/>
      <c r="B3022" s="40"/>
      <c r="C3022" s="41"/>
      <c r="D3022" s="240" t="s">
        <v>173</v>
      </c>
      <c r="E3022" s="41"/>
      <c r="F3022" s="241" t="s">
        <v>2988</v>
      </c>
      <c r="G3022" s="41"/>
      <c r="H3022" s="41"/>
      <c r="I3022" s="147"/>
      <c r="J3022" s="41"/>
      <c r="K3022" s="41"/>
      <c r="L3022" s="45"/>
      <c r="M3022" s="242"/>
      <c r="N3022" s="243"/>
      <c r="O3022" s="85"/>
      <c r="P3022" s="85"/>
      <c r="Q3022" s="85"/>
      <c r="R3022" s="85"/>
      <c r="S3022" s="85"/>
      <c r="T3022" s="86"/>
      <c r="U3022" s="39"/>
      <c r="V3022" s="39"/>
      <c r="W3022" s="39"/>
      <c r="X3022" s="39"/>
      <c r="Y3022" s="39"/>
      <c r="Z3022" s="39"/>
      <c r="AA3022" s="39"/>
      <c r="AB3022" s="39"/>
      <c r="AC3022" s="39"/>
      <c r="AD3022" s="39"/>
      <c r="AE3022" s="39"/>
      <c r="AT3022" s="18" t="s">
        <v>173</v>
      </c>
      <c r="AU3022" s="18" t="s">
        <v>82</v>
      </c>
    </row>
    <row r="3023" s="13" customFormat="1">
      <c r="A3023" s="13"/>
      <c r="B3023" s="244"/>
      <c r="C3023" s="245"/>
      <c r="D3023" s="240" t="s">
        <v>174</v>
      </c>
      <c r="E3023" s="246" t="s">
        <v>21</v>
      </c>
      <c r="F3023" s="247" t="s">
        <v>2990</v>
      </c>
      <c r="G3023" s="245"/>
      <c r="H3023" s="246" t="s">
        <v>21</v>
      </c>
      <c r="I3023" s="248"/>
      <c r="J3023" s="245"/>
      <c r="K3023" s="245"/>
      <c r="L3023" s="249"/>
      <c r="M3023" s="250"/>
      <c r="N3023" s="251"/>
      <c r="O3023" s="251"/>
      <c r="P3023" s="251"/>
      <c r="Q3023" s="251"/>
      <c r="R3023" s="251"/>
      <c r="S3023" s="251"/>
      <c r="T3023" s="252"/>
      <c r="U3023" s="13"/>
      <c r="V3023" s="13"/>
      <c r="W3023" s="13"/>
      <c r="X3023" s="13"/>
      <c r="Y3023" s="13"/>
      <c r="Z3023" s="13"/>
      <c r="AA3023" s="13"/>
      <c r="AB3023" s="13"/>
      <c r="AC3023" s="13"/>
      <c r="AD3023" s="13"/>
      <c r="AE3023" s="13"/>
      <c r="AT3023" s="253" t="s">
        <v>174</v>
      </c>
      <c r="AU3023" s="253" t="s">
        <v>82</v>
      </c>
      <c r="AV3023" s="13" t="s">
        <v>80</v>
      </c>
      <c r="AW3023" s="13" t="s">
        <v>34</v>
      </c>
      <c r="AX3023" s="13" t="s">
        <v>73</v>
      </c>
      <c r="AY3023" s="253" t="s">
        <v>164</v>
      </c>
    </row>
    <row r="3024" s="13" customFormat="1">
      <c r="A3024" s="13"/>
      <c r="B3024" s="244"/>
      <c r="C3024" s="245"/>
      <c r="D3024" s="240" t="s">
        <v>174</v>
      </c>
      <c r="E3024" s="246" t="s">
        <v>21</v>
      </c>
      <c r="F3024" s="247" t="s">
        <v>2991</v>
      </c>
      <c r="G3024" s="245"/>
      <c r="H3024" s="246" t="s">
        <v>21</v>
      </c>
      <c r="I3024" s="248"/>
      <c r="J3024" s="245"/>
      <c r="K3024" s="245"/>
      <c r="L3024" s="249"/>
      <c r="M3024" s="250"/>
      <c r="N3024" s="251"/>
      <c r="O3024" s="251"/>
      <c r="P3024" s="251"/>
      <c r="Q3024" s="251"/>
      <c r="R3024" s="251"/>
      <c r="S3024" s="251"/>
      <c r="T3024" s="252"/>
      <c r="U3024" s="13"/>
      <c r="V3024" s="13"/>
      <c r="W3024" s="13"/>
      <c r="X3024" s="13"/>
      <c r="Y3024" s="13"/>
      <c r="Z3024" s="13"/>
      <c r="AA3024" s="13"/>
      <c r="AB3024" s="13"/>
      <c r="AC3024" s="13"/>
      <c r="AD3024" s="13"/>
      <c r="AE3024" s="13"/>
      <c r="AT3024" s="253" t="s">
        <v>174</v>
      </c>
      <c r="AU3024" s="253" t="s">
        <v>82</v>
      </c>
      <c r="AV3024" s="13" t="s">
        <v>80</v>
      </c>
      <c r="AW3024" s="13" t="s">
        <v>34</v>
      </c>
      <c r="AX3024" s="13" t="s">
        <v>73</v>
      </c>
      <c r="AY3024" s="253" t="s">
        <v>164</v>
      </c>
    </row>
    <row r="3025" s="14" customFormat="1">
      <c r="A3025" s="14"/>
      <c r="B3025" s="254"/>
      <c r="C3025" s="255"/>
      <c r="D3025" s="240" t="s">
        <v>174</v>
      </c>
      <c r="E3025" s="256" t="s">
        <v>21</v>
      </c>
      <c r="F3025" s="257" t="s">
        <v>80</v>
      </c>
      <c r="G3025" s="255"/>
      <c r="H3025" s="258">
        <v>1</v>
      </c>
      <c r="I3025" s="259"/>
      <c r="J3025" s="255"/>
      <c r="K3025" s="255"/>
      <c r="L3025" s="260"/>
      <c r="M3025" s="261"/>
      <c r="N3025" s="262"/>
      <c r="O3025" s="262"/>
      <c r="P3025" s="262"/>
      <c r="Q3025" s="262"/>
      <c r="R3025" s="262"/>
      <c r="S3025" s="262"/>
      <c r="T3025" s="263"/>
      <c r="U3025" s="14"/>
      <c r="V3025" s="14"/>
      <c r="W3025" s="14"/>
      <c r="X3025" s="14"/>
      <c r="Y3025" s="14"/>
      <c r="Z3025" s="14"/>
      <c r="AA3025" s="14"/>
      <c r="AB3025" s="14"/>
      <c r="AC3025" s="14"/>
      <c r="AD3025" s="14"/>
      <c r="AE3025" s="14"/>
      <c r="AT3025" s="264" t="s">
        <v>174</v>
      </c>
      <c r="AU3025" s="264" t="s">
        <v>82</v>
      </c>
      <c r="AV3025" s="14" t="s">
        <v>82</v>
      </c>
      <c r="AW3025" s="14" t="s">
        <v>34</v>
      </c>
      <c r="AX3025" s="14" t="s">
        <v>80</v>
      </c>
      <c r="AY3025" s="264" t="s">
        <v>164</v>
      </c>
    </row>
    <row r="3026" s="2" customFormat="1" ht="16.5" customHeight="1">
      <c r="A3026" s="39"/>
      <c r="B3026" s="40"/>
      <c r="C3026" s="265" t="s">
        <v>2992</v>
      </c>
      <c r="D3026" s="265" t="s">
        <v>178</v>
      </c>
      <c r="E3026" s="266" t="s">
        <v>2993</v>
      </c>
      <c r="F3026" s="267" t="s">
        <v>2994</v>
      </c>
      <c r="G3026" s="268" t="s">
        <v>229</v>
      </c>
      <c r="H3026" s="269">
        <v>1</v>
      </c>
      <c r="I3026" s="270"/>
      <c r="J3026" s="271">
        <f>ROUND(I3026*H3026,2)</f>
        <v>0</v>
      </c>
      <c r="K3026" s="267" t="s">
        <v>21</v>
      </c>
      <c r="L3026" s="272"/>
      <c r="M3026" s="273" t="s">
        <v>21</v>
      </c>
      <c r="N3026" s="274" t="s">
        <v>44</v>
      </c>
      <c r="O3026" s="85"/>
      <c r="P3026" s="236">
        <f>O3026*H3026</f>
        <v>0</v>
      </c>
      <c r="Q3026" s="236">
        <v>0.016</v>
      </c>
      <c r="R3026" s="236">
        <f>Q3026*H3026</f>
        <v>0.016</v>
      </c>
      <c r="S3026" s="236">
        <v>0</v>
      </c>
      <c r="T3026" s="237">
        <f>S3026*H3026</f>
        <v>0</v>
      </c>
      <c r="U3026" s="39"/>
      <c r="V3026" s="39"/>
      <c r="W3026" s="39"/>
      <c r="X3026" s="39"/>
      <c r="Y3026" s="39"/>
      <c r="Z3026" s="39"/>
      <c r="AA3026" s="39"/>
      <c r="AB3026" s="39"/>
      <c r="AC3026" s="39"/>
      <c r="AD3026" s="39"/>
      <c r="AE3026" s="39"/>
      <c r="AR3026" s="238" t="s">
        <v>382</v>
      </c>
      <c r="AT3026" s="238" t="s">
        <v>178</v>
      </c>
      <c r="AU3026" s="238" t="s">
        <v>82</v>
      </c>
      <c r="AY3026" s="18" t="s">
        <v>164</v>
      </c>
      <c r="BE3026" s="239">
        <f>IF(N3026="základní",J3026,0)</f>
        <v>0</v>
      </c>
      <c r="BF3026" s="239">
        <f>IF(N3026="snížená",J3026,0)</f>
        <v>0</v>
      </c>
      <c r="BG3026" s="239">
        <f>IF(N3026="zákl. přenesená",J3026,0)</f>
        <v>0</v>
      </c>
      <c r="BH3026" s="239">
        <f>IF(N3026="sníž. přenesená",J3026,0)</f>
        <v>0</v>
      </c>
      <c r="BI3026" s="239">
        <f>IF(N3026="nulová",J3026,0)</f>
        <v>0</v>
      </c>
      <c r="BJ3026" s="18" t="s">
        <v>80</v>
      </c>
      <c r="BK3026" s="239">
        <f>ROUND(I3026*H3026,2)</f>
        <v>0</v>
      </c>
      <c r="BL3026" s="18" t="s">
        <v>277</v>
      </c>
      <c r="BM3026" s="238" t="s">
        <v>2995</v>
      </c>
    </row>
    <row r="3027" s="2" customFormat="1">
      <c r="A3027" s="39"/>
      <c r="B3027" s="40"/>
      <c r="C3027" s="41"/>
      <c r="D3027" s="240" t="s">
        <v>173</v>
      </c>
      <c r="E3027" s="41"/>
      <c r="F3027" s="241" t="s">
        <v>2994</v>
      </c>
      <c r="G3027" s="41"/>
      <c r="H3027" s="41"/>
      <c r="I3027" s="147"/>
      <c r="J3027" s="41"/>
      <c r="K3027" s="41"/>
      <c r="L3027" s="45"/>
      <c r="M3027" s="242"/>
      <c r="N3027" s="243"/>
      <c r="O3027" s="85"/>
      <c r="P3027" s="85"/>
      <c r="Q3027" s="85"/>
      <c r="R3027" s="85"/>
      <c r="S3027" s="85"/>
      <c r="T3027" s="86"/>
      <c r="U3027" s="39"/>
      <c r="V3027" s="39"/>
      <c r="W3027" s="39"/>
      <c r="X3027" s="39"/>
      <c r="Y3027" s="39"/>
      <c r="Z3027" s="39"/>
      <c r="AA3027" s="39"/>
      <c r="AB3027" s="39"/>
      <c r="AC3027" s="39"/>
      <c r="AD3027" s="39"/>
      <c r="AE3027" s="39"/>
      <c r="AT3027" s="18" t="s">
        <v>173</v>
      </c>
      <c r="AU3027" s="18" t="s">
        <v>82</v>
      </c>
    </row>
    <row r="3028" s="2" customFormat="1" ht="16.5" customHeight="1">
      <c r="A3028" s="39"/>
      <c r="B3028" s="40"/>
      <c r="C3028" s="227" t="s">
        <v>2996</v>
      </c>
      <c r="D3028" s="227" t="s">
        <v>166</v>
      </c>
      <c r="E3028" s="228" t="s">
        <v>2997</v>
      </c>
      <c r="F3028" s="229" t="s">
        <v>2998</v>
      </c>
      <c r="G3028" s="230" t="s">
        <v>1107</v>
      </c>
      <c r="H3028" s="231">
        <v>1</v>
      </c>
      <c r="I3028" s="232"/>
      <c r="J3028" s="233">
        <f>ROUND(I3028*H3028,2)</f>
        <v>0</v>
      </c>
      <c r="K3028" s="229" t="s">
        <v>170</v>
      </c>
      <c r="L3028" s="45"/>
      <c r="M3028" s="234" t="s">
        <v>21</v>
      </c>
      <c r="N3028" s="235" t="s">
        <v>44</v>
      </c>
      <c r="O3028" s="85"/>
      <c r="P3028" s="236">
        <f>O3028*H3028</f>
        <v>0</v>
      </c>
      <c r="Q3028" s="236">
        <v>0.00080000000000000004</v>
      </c>
      <c r="R3028" s="236">
        <f>Q3028*H3028</f>
        <v>0.00080000000000000004</v>
      </c>
      <c r="S3028" s="236">
        <v>0</v>
      </c>
      <c r="T3028" s="237">
        <f>S3028*H3028</f>
        <v>0</v>
      </c>
      <c r="U3028" s="39"/>
      <c r="V3028" s="39"/>
      <c r="W3028" s="39"/>
      <c r="X3028" s="39"/>
      <c r="Y3028" s="39"/>
      <c r="Z3028" s="39"/>
      <c r="AA3028" s="39"/>
      <c r="AB3028" s="39"/>
      <c r="AC3028" s="39"/>
      <c r="AD3028" s="39"/>
      <c r="AE3028" s="39"/>
      <c r="AR3028" s="238" t="s">
        <v>277</v>
      </c>
      <c r="AT3028" s="238" t="s">
        <v>166</v>
      </c>
      <c r="AU3028" s="238" t="s">
        <v>82</v>
      </c>
      <c r="AY3028" s="18" t="s">
        <v>164</v>
      </c>
      <c r="BE3028" s="239">
        <f>IF(N3028="základní",J3028,0)</f>
        <v>0</v>
      </c>
      <c r="BF3028" s="239">
        <f>IF(N3028="snížená",J3028,0)</f>
        <v>0</v>
      </c>
      <c r="BG3028" s="239">
        <f>IF(N3028="zákl. přenesená",J3028,0)</f>
        <v>0</v>
      </c>
      <c r="BH3028" s="239">
        <f>IF(N3028="sníž. přenesená",J3028,0)</f>
        <v>0</v>
      </c>
      <c r="BI3028" s="239">
        <f>IF(N3028="nulová",J3028,0)</f>
        <v>0</v>
      </c>
      <c r="BJ3028" s="18" t="s">
        <v>80</v>
      </c>
      <c r="BK3028" s="239">
        <f>ROUND(I3028*H3028,2)</f>
        <v>0</v>
      </c>
      <c r="BL3028" s="18" t="s">
        <v>277</v>
      </c>
      <c r="BM3028" s="238" t="s">
        <v>2999</v>
      </c>
    </row>
    <row r="3029" s="2" customFormat="1">
      <c r="A3029" s="39"/>
      <c r="B3029" s="40"/>
      <c r="C3029" s="41"/>
      <c r="D3029" s="240" t="s">
        <v>173</v>
      </c>
      <c r="E3029" s="41"/>
      <c r="F3029" s="241" t="s">
        <v>2998</v>
      </c>
      <c r="G3029" s="41"/>
      <c r="H3029" s="41"/>
      <c r="I3029" s="147"/>
      <c r="J3029" s="41"/>
      <c r="K3029" s="41"/>
      <c r="L3029" s="45"/>
      <c r="M3029" s="242"/>
      <c r="N3029" s="243"/>
      <c r="O3029" s="85"/>
      <c r="P3029" s="85"/>
      <c r="Q3029" s="85"/>
      <c r="R3029" s="85"/>
      <c r="S3029" s="85"/>
      <c r="T3029" s="86"/>
      <c r="U3029" s="39"/>
      <c r="V3029" s="39"/>
      <c r="W3029" s="39"/>
      <c r="X3029" s="39"/>
      <c r="Y3029" s="39"/>
      <c r="Z3029" s="39"/>
      <c r="AA3029" s="39"/>
      <c r="AB3029" s="39"/>
      <c r="AC3029" s="39"/>
      <c r="AD3029" s="39"/>
      <c r="AE3029" s="39"/>
      <c r="AT3029" s="18" t="s">
        <v>173</v>
      </c>
      <c r="AU3029" s="18" t="s">
        <v>82</v>
      </c>
    </row>
    <row r="3030" s="13" customFormat="1">
      <c r="A3030" s="13"/>
      <c r="B3030" s="244"/>
      <c r="C3030" s="245"/>
      <c r="D3030" s="240" t="s">
        <v>174</v>
      </c>
      <c r="E3030" s="246" t="s">
        <v>21</v>
      </c>
      <c r="F3030" s="247" t="s">
        <v>2908</v>
      </c>
      <c r="G3030" s="245"/>
      <c r="H3030" s="246" t="s">
        <v>21</v>
      </c>
      <c r="I3030" s="248"/>
      <c r="J3030" s="245"/>
      <c r="K3030" s="245"/>
      <c r="L3030" s="249"/>
      <c r="M3030" s="250"/>
      <c r="N3030" s="251"/>
      <c r="O3030" s="251"/>
      <c r="P3030" s="251"/>
      <c r="Q3030" s="251"/>
      <c r="R3030" s="251"/>
      <c r="S3030" s="251"/>
      <c r="T3030" s="252"/>
      <c r="U3030" s="13"/>
      <c r="V3030" s="13"/>
      <c r="W3030" s="13"/>
      <c r="X3030" s="13"/>
      <c r="Y3030" s="13"/>
      <c r="Z3030" s="13"/>
      <c r="AA3030" s="13"/>
      <c r="AB3030" s="13"/>
      <c r="AC3030" s="13"/>
      <c r="AD3030" s="13"/>
      <c r="AE3030" s="13"/>
      <c r="AT3030" s="253" t="s">
        <v>174</v>
      </c>
      <c r="AU3030" s="253" t="s">
        <v>82</v>
      </c>
      <c r="AV3030" s="13" t="s">
        <v>80</v>
      </c>
      <c r="AW3030" s="13" t="s">
        <v>34</v>
      </c>
      <c r="AX3030" s="13" t="s">
        <v>73</v>
      </c>
      <c r="AY3030" s="253" t="s">
        <v>164</v>
      </c>
    </row>
    <row r="3031" s="14" customFormat="1">
      <c r="A3031" s="14"/>
      <c r="B3031" s="254"/>
      <c r="C3031" s="255"/>
      <c r="D3031" s="240" t="s">
        <v>174</v>
      </c>
      <c r="E3031" s="256" t="s">
        <v>21</v>
      </c>
      <c r="F3031" s="257" t="s">
        <v>80</v>
      </c>
      <c r="G3031" s="255"/>
      <c r="H3031" s="258">
        <v>1</v>
      </c>
      <c r="I3031" s="259"/>
      <c r="J3031" s="255"/>
      <c r="K3031" s="255"/>
      <c r="L3031" s="260"/>
      <c r="M3031" s="261"/>
      <c r="N3031" s="262"/>
      <c r="O3031" s="262"/>
      <c r="P3031" s="262"/>
      <c r="Q3031" s="262"/>
      <c r="R3031" s="262"/>
      <c r="S3031" s="262"/>
      <c r="T3031" s="263"/>
      <c r="U3031" s="14"/>
      <c r="V3031" s="14"/>
      <c r="W3031" s="14"/>
      <c r="X3031" s="14"/>
      <c r="Y3031" s="14"/>
      <c r="Z3031" s="14"/>
      <c r="AA3031" s="14"/>
      <c r="AB3031" s="14"/>
      <c r="AC3031" s="14"/>
      <c r="AD3031" s="14"/>
      <c r="AE3031" s="14"/>
      <c r="AT3031" s="264" t="s">
        <v>174</v>
      </c>
      <c r="AU3031" s="264" t="s">
        <v>82</v>
      </c>
      <c r="AV3031" s="14" t="s">
        <v>82</v>
      </c>
      <c r="AW3031" s="14" t="s">
        <v>34</v>
      </c>
      <c r="AX3031" s="14" t="s">
        <v>80</v>
      </c>
      <c r="AY3031" s="264" t="s">
        <v>164</v>
      </c>
    </row>
    <row r="3032" s="2" customFormat="1" ht="16.5" customHeight="1">
      <c r="A3032" s="39"/>
      <c r="B3032" s="40"/>
      <c r="C3032" s="227" t="s">
        <v>3000</v>
      </c>
      <c r="D3032" s="227" t="s">
        <v>166</v>
      </c>
      <c r="E3032" s="228" t="s">
        <v>3001</v>
      </c>
      <c r="F3032" s="229" t="s">
        <v>3002</v>
      </c>
      <c r="G3032" s="230" t="s">
        <v>1107</v>
      </c>
      <c r="H3032" s="231">
        <v>1</v>
      </c>
      <c r="I3032" s="232"/>
      <c r="J3032" s="233">
        <f>ROUND(I3032*H3032,2)</f>
        <v>0</v>
      </c>
      <c r="K3032" s="229" t="s">
        <v>170</v>
      </c>
      <c r="L3032" s="45"/>
      <c r="M3032" s="234" t="s">
        <v>21</v>
      </c>
      <c r="N3032" s="235" t="s">
        <v>44</v>
      </c>
      <c r="O3032" s="85"/>
      <c r="P3032" s="236">
        <f>O3032*H3032</f>
        <v>0</v>
      </c>
      <c r="Q3032" s="236">
        <v>0.00084999999999999995</v>
      </c>
      <c r="R3032" s="236">
        <f>Q3032*H3032</f>
        <v>0.00084999999999999995</v>
      </c>
      <c r="S3032" s="236">
        <v>0</v>
      </c>
      <c r="T3032" s="237">
        <f>S3032*H3032</f>
        <v>0</v>
      </c>
      <c r="U3032" s="39"/>
      <c r="V3032" s="39"/>
      <c r="W3032" s="39"/>
      <c r="X3032" s="39"/>
      <c r="Y3032" s="39"/>
      <c r="Z3032" s="39"/>
      <c r="AA3032" s="39"/>
      <c r="AB3032" s="39"/>
      <c r="AC3032" s="39"/>
      <c r="AD3032" s="39"/>
      <c r="AE3032" s="39"/>
      <c r="AR3032" s="238" t="s">
        <v>277</v>
      </c>
      <c r="AT3032" s="238" t="s">
        <v>166</v>
      </c>
      <c r="AU3032" s="238" t="s">
        <v>82</v>
      </c>
      <c r="AY3032" s="18" t="s">
        <v>164</v>
      </c>
      <c r="BE3032" s="239">
        <f>IF(N3032="základní",J3032,0)</f>
        <v>0</v>
      </c>
      <c r="BF3032" s="239">
        <f>IF(N3032="snížená",J3032,0)</f>
        <v>0</v>
      </c>
      <c r="BG3032" s="239">
        <f>IF(N3032="zákl. přenesená",J3032,0)</f>
        <v>0</v>
      </c>
      <c r="BH3032" s="239">
        <f>IF(N3032="sníž. přenesená",J3032,0)</f>
        <v>0</v>
      </c>
      <c r="BI3032" s="239">
        <f>IF(N3032="nulová",J3032,0)</f>
        <v>0</v>
      </c>
      <c r="BJ3032" s="18" t="s">
        <v>80</v>
      </c>
      <c r="BK3032" s="239">
        <f>ROUND(I3032*H3032,2)</f>
        <v>0</v>
      </c>
      <c r="BL3032" s="18" t="s">
        <v>277</v>
      </c>
      <c r="BM3032" s="238" t="s">
        <v>3003</v>
      </c>
    </row>
    <row r="3033" s="2" customFormat="1">
      <c r="A3033" s="39"/>
      <c r="B3033" s="40"/>
      <c r="C3033" s="41"/>
      <c r="D3033" s="240" t="s">
        <v>173</v>
      </c>
      <c r="E3033" s="41"/>
      <c r="F3033" s="241" t="s">
        <v>3002</v>
      </c>
      <c r="G3033" s="41"/>
      <c r="H3033" s="41"/>
      <c r="I3033" s="147"/>
      <c r="J3033" s="41"/>
      <c r="K3033" s="41"/>
      <c r="L3033" s="45"/>
      <c r="M3033" s="242"/>
      <c r="N3033" s="243"/>
      <c r="O3033" s="85"/>
      <c r="P3033" s="85"/>
      <c r="Q3033" s="85"/>
      <c r="R3033" s="85"/>
      <c r="S3033" s="85"/>
      <c r="T3033" s="86"/>
      <c r="U3033" s="39"/>
      <c r="V3033" s="39"/>
      <c r="W3033" s="39"/>
      <c r="X3033" s="39"/>
      <c r="Y3033" s="39"/>
      <c r="Z3033" s="39"/>
      <c r="AA3033" s="39"/>
      <c r="AB3033" s="39"/>
      <c r="AC3033" s="39"/>
      <c r="AD3033" s="39"/>
      <c r="AE3033" s="39"/>
      <c r="AT3033" s="18" t="s">
        <v>173</v>
      </c>
      <c r="AU3033" s="18" t="s">
        <v>82</v>
      </c>
    </row>
    <row r="3034" s="13" customFormat="1">
      <c r="A3034" s="13"/>
      <c r="B3034" s="244"/>
      <c r="C3034" s="245"/>
      <c r="D3034" s="240" t="s">
        <v>174</v>
      </c>
      <c r="E3034" s="246" t="s">
        <v>21</v>
      </c>
      <c r="F3034" s="247" t="s">
        <v>2908</v>
      </c>
      <c r="G3034" s="245"/>
      <c r="H3034" s="246" t="s">
        <v>21</v>
      </c>
      <c r="I3034" s="248"/>
      <c r="J3034" s="245"/>
      <c r="K3034" s="245"/>
      <c r="L3034" s="249"/>
      <c r="M3034" s="250"/>
      <c r="N3034" s="251"/>
      <c r="O3034" s="251"/>
      <c r="P3034" s="251"/>
      <c r="Q3034" s="251"/>
      <c r="R3034" s="251"/>
      <c r="S3034" s="251"/>
      <c r="T3034" s="252"/>
      <c r="U3034" s="13"/>
      <c r="V3034" s="13"/>
      <c r="W3034" s="13"/>
      <c r="X3034" s="13"/>
      <c r="Y3034" s="13"/>
      <c r="Z3034" s="13"/>
      <c r="AA3034" s="13"/>
      <c r="AB3034" s="13"/>
      <c r="AC3034" s="13"/>
      <c r="AD3034" s="13"/>
      <c r="AE3034" s="13"/>
      <c r="AT3034" s="253" t="s">
        <v>174</v>
      </c>
      <c r="AU3034" s="253" t="s">
        <v>82</v>
      </c>
      <c r="AV3034" s="13" t="s">
        <v>80</v>
      </c>
      <c r="AW3034" s="13" t="s">
        <v>34</v>
      </c>
      <c r="AX3034" s="13" t="s">
        <v>73</v>
      </c>
      <c r="AY3034" s="253" t="s">
        <v>164</v>
      </c>
    </row>
    <row r="3035" s="14" customFormat="1">
      <c r="A3035" s="14"/>
      <c r="B3035" s="254"/>
      <c r="C3035" s="255"/>
      <c r="D3035" s="240" t="s">
        <v>174</v>
      </c>
      <c r="E3035" s="256" t="s">
        <v>21</v>
      </c>
      <c r="F3035" s="257" t="s">
        <v>80</v>
      </c>
      <c r="G3035" s="255"/>
      <c r="H3035" s="258">
        <v>1</v>
      </c>
      <c r="I3035" s="259"/>
      <c r="J3035" s="255"/>
      <c r="K3035" s="255"/>
      <c r="L3035" s="260"/>
      <c r="M3035" s="261"/>
      <c r="N3035" s="262"/>
      <c r="O3035" s="262"/>
      <c r="P3035" s="262"/>
      <c r="Q3035" s="262"/>
      <c r="R3035" s="262"/>
      <c r="S3035" s="262"/>
      <c r="T3035" s="263"/>
      <c r="U3035" s="14"/>
      <c r="V3035" s="14"/>
      <c r="W3035" s="14"/>
      <c r="X3035" s="14"/>
      <c r="Y3035" s="14"/>
      <c r="Z3035" s="14"/>
      <c r="AA3035" s="14"/>
      <c r="AB3035" s="14"/>
      <c r="AC3035" s="14"/>
      <c r="AD3035" s="14"/>
      <c r="AE3035" s="14"/>
      <c r="AT3035" s="264" t="s">
        <v>174</v>
      </c>
      <c r="AU3035" s="264" t="s">
        <v>82</v>
      </c>
      <c r="AV3035" s="14" t="s">
        <v>82</v>
      </c>
      <c r="AW3035" s="14" t="s">
        <v>34</v>
      </c>
      <c r="AX3035" s="14" t="s">
        <v>80</v>
      </c>
      <c r="AY3035" s="264" t="s">
        <v>164</v>
      </c>
    </row>
    <row r="3036" s="2" customFormat="1" ht="16.5" customHeight="1">
      <c r="A3036" s="39"/>
      <c r="B3036" s="40"/>
      <c r="C3036" s="227" t="s">
        <v>3004</v>
      </c>
      <c r="D3036" s="227" t="s">
        <v>166</v>
      </c>
      <c r="E3036" s="228" t="s">
        <v>3005</v>
      </c>
      <c r="F3036" s="229" t="s">
        <v>3006</v>
      </c>
      <c r="G3036" s="230" t="s">
        <v>229</v>
      </c>
      <c r="H3036" s="231">
        <v>1</v>
      </c>
      <c r="I3036" s="232"/>
      <c r="J3036" s="233">
        <f>ROUND(I3036*H3036,2)</f>
        <v>0</v>
      </c>
      <c r="K3036" s="229" t="s">
        <v>21</v>
      </c>
      <c r="L3036" s="45"/>
      <c r="M3036" s="234" t="s">
        <v>21</v>
      </c>
      <c r="N3036" s="235" t="s">
        <v>44</v>
      </c>
      <c r="O3036" s="85"/>
      <c r="P3036" s="236">
        <f>O3036*H3036</f>
        <v>0</v>
      </c>
      <c r="Q3036" s="236">
        <v>0</v>
      </c>
      <c r="R3036" s="236">
        <f>Q3036*H3036</f>
        <v>0</v>
      </c>
      <c r="S3036" s="236">
        <v>0</v>
      </c>
      <c r="T3036" s="237">
        <f>S3036*H3036</f>
        <v>0</v>
      </c>
      <c r="U3036" s="39"/>
      <c r="V3036" s="39"/>
      <c r="W3036" s="39"/>
      <c r="X3036" s="39"/>
      <c r="Y3036" s="39"/>
      <c r="Z3036" s="39"/>
      <c r="AA3036" s="39"/>
      <c r="AB3036" s="39"/>
      <c r="AC3036" s="39"/>
      <c r="AD3036" s="39"/>
      <c r="AE3036" s="39"/>
      <c r="AR3036" s="238" t="s">
        <v>277</v>
      </c>
      <c r="AT3036" s="238" t="s">
        <v>166</v>
      </c>
      <c r="AU3036" s="238" t="s">
        <v>82</v>
      </c>
      <c r="AY3036" s="18" t="s">
        <v>164</v>
      </c>
      <c r="BE3036" s="239">
        <f>IF(N3036="základní",J3036,0)</f>
        <v>0</v>
      </c>
      <c r="BF3036" s="239">
        <f>IF(N3036="snížená",J3036,0)</f>
        <v>0</v>
      </c>
      <c r="BG3036" s="239">
        <f>IF(N3036="zákl. přenesená",J3036,0)</f>
        <v>0</v>
      </c>
      <c r="BH3036" s="239">
        <f>IF(N3036="sníž. přenesená",J3036,0)</f>
        <v>0</v>
      </c>
      <c r="BI3036" s="239">
        <f>IF(N3036="nulová",J3036,0)</f>
        <v>0</v>
      </c>
      <c r="BJ3036" s="18" t="s">
        <v>80</v>
      </c>
      <c r="BK3036" s="239">
        <f>ROUND(I3036*H3036,2)</f>
        <v>0</v>
      </c>
      <c r="BL3036" s="18" t="s">
        <v>277</v>
      </c>
      <c r="BM3036" s="238" t="s">
        <v>3007</v>
      </c>
    </row>
    <row r="3037" s="2" customFormat="1">
      <c r="A3037" s="39"/>
      <c r="B3037" s="40"/>
      <c r="C3037" s="41"/>
      <c r="D3037" s="240" t="s">
        <v>173</v>
      </c>
      <c r="E3037" s="41"/>
      <c r="F3037" s="241" t="s">
        <v>3006</v>
      </c>
      <c r="G3037" s="41"/>
      <c r="H3037" s="41"/>
      <c r="I3037" s="147"/>
      <c r="J3037" s="41"/>
      <c r="K3037" s="41"/>
      <c r="L3037" s="45"/>
      <c r="M3037" s="242"/>
      <c r="N3037" s="243"/>
      <c r="O3037" s="85"/>
      <c r="P3037" s="85"/>
      <c r="Q3037" s="85"/>
      <c r="R3037" s="85"/>
      <c r="S3037" s="85"/>
      <c r="T3037" s="86"/>
      <c r="U3037" s="39"/>
      <c r="V3037" s="39"/>
      <c r="W3037" s="39"/>
      <c r="X3037" s="39"/>
      <c r="Y3037" s="39"/>
      <c r="Z3037" s="39"/>
      <c r="AA3037" s="39"/>
      <c r="AB3037" s="39"/>
      <c r="AC3037" s="39"/>
      <c r="AD3037" s="39"/>
      <c r="AE3037" s="39"/>
      <c r="AT3037" s="18" t="s">
        <v>173</v>
      </c>
      <c r="AU3037" s="18" t="s">
        <v>82</v>
      </c>
    </row>
    <row r="3038" s="13" customFormat="1">
      <c r="A3038" s="13"/>
      <c r="B3038" s="244"/>
      <c r="C3038" s="245"/>
      <c r="D3038" s="240" t="s">
        <v>174</v>
      </c>
      <c r="E3038" s="246" t="s">
        <v>21</v>
      </c>
      <c r="F3038" s="247" t="s">
        <v>2908</v>
      </c>
      <c r="G3038" s="245"/>
      <c r="H3038" s="246" t="s">
        <v>21</v>
      </c>
      <c r="I3038" s="248"/>
      <c r="J3038" s="245"/>
      <c r="K3038" s="245"/>
      <c r="L3038" s="249"/>
      <c r="M3038" s="250"/>
      <c r="N3038" s="251"/>
      <c r="O3038" s="251"/>
      <c r="P3038" s="251"/>
      <c r="Q3038" s="251"/>
      <c r="R3038" s="251"/>
      <c r="S3038" s="251"/>
      <c r="T3038" s="252"/>
      <c r="U3038" s="13"/>
      <c r="V3038" s="13"/>
      <c r="W3038" s="13"/>
      <c r="X3038" s="13"/>
      <c r="Y3038" s="13"/>
      <c r="Z3038" s="13"/>
      <c r="AA3038" s="13"/>
      <c r="AB3038" s="13"/>
      <c r="AC3038" s="13"/>
      <c r="AD3038" s="13"/>
      <c r="AE3038" s="13"/>
      <c r="AT3038" s="253" t="s">
        <v>174</v>
      </c>
      <c r="AU3038" s="253" t="s">
        <v>82</v>
      </c>
      <c r="AV3038" s="13" t="s">
        <v>80</v>
      </c>
      <c r="AW3038" s="13" t="s">
        <v>34</v>
      </c>
      <c r="AX3038" s="13" t="s">
        <v>73</v>
      </c>
      <c r="AY3038" s="253" t="s">
        <v>164</v>
      </c>
    </row>
    <row r="3039" s="14" customFormat="1">
      <c r="A3039" s="14"/>
      <c r="B3039" s="254"/>
      <c r="C3039" s="255"/>
      <c r="D3039" s="240" t="s">
        <v>174</v>
      </c>
      <c r="E3039" s="256" t="s">
        <v>21</v>
      </c>
      <c r="F3039" s="257" t="s">
        <v>80</v>
      </c>
      <c r="G3039" s="255"/>
      <c r="H3039" s="258">
        <v>1</v>
      </c>
      <c r="I3039" s="259"/>
      <c r="J3039" s="255"/>
      <c r="K3039" s="255"/>
      <c r="L3039" s="260"/>
      <c r="M3039" s="261"/>
      <c r="N3039" s="262"/>
      <c r="O3039" s="262"/>
      <c r="P3039" s="262"/>
      <c r="Q3039" s="262"/>
      <c r="R3039" s="262"/>
      <c r="S3039" s="262"/>
      <c r="T3039" s="263"/>
      <c r="U3039" s="14"/>
      <c r="V3039" s="14"/>
      <c r="W3039" s="14"/>
      <c r="X3039" s="14"/>
      <c r="Y3039" s="14"/>
      <c r="Z3039" s="14"/>
      <c r="AA3039" s="14"/>
      <c r="AB3039" s="14"/>
      <c r="AC3039" s="14"/>
      <c r="AD3039" s="14"/>
      <c r="AE3039" s="14"/>
      <c r="AT3039" s="264" t="s">
        <v>174</v>
      </c>
      <c r="AU3039" s="264" t="s">
        <v>82</v>
      </c>
      <c r="AV3039" s="14" t="s">
        <v>82</v>
      </c>
      <c r="AW3039" s="14" t="s">
        <v>34</v>
      </c>
      <c r="AX3039" s="14" t="s">
        <v>80</v>
      </c>
      <c r="AY3039" s="264" t="s">
        <v>164</v>
      </c>
    </row>
    <row r="3040" s="2" customFormat="1" ht="21.75" customHeight="1">
      <c r="A3040" s="39"/>
      <c r="B3040" s="40"/>
      <c r="C3040" s="227" t="s">
        <v>3008</v>
      </c>
      <c r="D3040" s="227" t="s">
        <v>166</v>
      </c>
      <c r="E3040" s="228" t="s">
        <v>2397</v>
      </c>
      <c r="F3040" s="229" t="s">
        <v>2398</v>
      </c>
      <c r="G3040" s="230" t="s">
        <v>181</v>
      </c>
      <c r="H3040" s="231">
        <v>2.1150000000000002</v>
      </c>
      <c r="I3040" s="232"/>
      <c r="J3040" s="233">
        <f>ROUND(I3040*H3040,2)</f>
        <v>0</v>
      </c>
      <c r="K3040" s="229" t="s">
        <v>170</v>
      </c>
      <c r="L3040" s="45"/>
      <c r="M3040" s="234" t="s">
        <v>21</v>
      </c>
      <c r="N3040" s="235" t="s">
        <v>44</v>
      </c>
      <c r="O3040" s="85"/>
      <c r="P3040" s="236">
        <f>O3040*H3040</f>
        <v>0</v>
      </c>
      <c r="Q3040" s="236">
        <v>0</v>
      </c>
      <c r="R3040" s="236">
        <f>Q3040*H3040</f>
        <v>0</v>
      </c>
      <c r="S3040" s="236">
        <v>0</v>
      </c>
      <c r="T3040" s="237">
        <f>S3040*H3040</f>
        <v>0</v>
      </c>
      <c r="U3040" s="39"/>
      <c r="V3040" s="39"/>
      <c r="W3040" s="39"/>
      <c r="X3040" s="39"/>
      <c r="Y3040" s="39"/>
      <c r="Z3040" s="39"/>
      <c r="AA3040" s="39"/>
      <c r="AB3040" s="39"/>
      <c r="AC3040" s="39"/>
      <c r="AD3040" s="39"/>
      <c r="AE3040" s="39"/>
      <c r="AR3040" s="238" t="s">
        <v>277</v>
      </c>
      <c r="AT3040" s="238" t="s">
        <v>166</v>
      </c>
      <c r="AU3040" s="238" t="s">
        <v>82</v>
      </c>
      <c r="AY3040" s="18" t="s">
        <v>164</v>
      </c>
      <c r="BE3040" s="239">
        <f>IF(N3040="základní",J3040,0)</f>
        <v>0</v>
      </c>
      <c r="BF3040" s="239">
        <f>IF(N3040="snížená",J3040,0)</f>
        <v>0</v>
      </c>
      <c r="BG3040" s="239">
        <f>IF(N3040="zákl. přenesená",J3040,0)</f>
        <v>0</v>
      </c>
      <c r="BH3040" s="239">
        <f>IF(N3040="sníž. přenesená",J3040,0)</f>
        <v>0</v>
      </c>
      <c r="BI3040" s="239">
        <f>IF(N3040="nulová",J3040,0)</f>
        <v>0</v>
      </c>
      <c r="BJ3040" s="18" t="s">
        <v>80</v>
      </c>
      <c r="BK3040" s="239">
        <f>ROUND(I3040*H3040,2)</f>
        <v>0</v>
      </c>
      <c r="BL3040" s="18" t="s">
        <v>277</v>
      </c>
      <c r="BM3040" s="238" t="s">
        <v>3009</v>
      </c>
    </row>
    <row r="3041" s="2" customFormat="1">
      <c r="A3041" s="39"/>
      <c r="B3041" s="40"/>
      <c r="C3041" s="41"/>
      <c r="D3041" s="240" t="s">
        <v>173</v>
      </c>
      <c r="E3041" s="41"/>
      <c r="F3041" s="241" t="s">
        <v>2398</v>
      </c>
      <c r="G3041" s="41"/>
      <c r="H3041" s="41"/>
      <c r="I3041" s="147"/>
      <c r="J3041" s="41"/>
      <c r="K3041" s="41"/>
      <c r="L3041" s="45"/>
      <c r="M3041" s="242"/>
      <c r="N3041" s="243"/>
      <c r="O3041" s="85"/>
      <c r="P3041" s="85"/>
      <c r="Q3041" s="85"/>
      <c r="R3041" s="85"/>
      <c r="S3041" s="85"/>
      <c r="T3041" s="86"/>
      <c r="U3041" s="39"/>
      <c r="V3041" s="39"/>
      <c r="W3041" s="39"/>
      <c r="X3041" s="39"/>
      <c r="Y3041" s="39"/>
      <c r="Z3041" s="39"/>
      <c r="AA3041" s="39"/>
      <c r="AB3041" s="39"/>
      <c r="AC3041" s="39"/>
      <c r="AD3041" s="39"/>
      <c r="AE3041" s="39"/>
      <c r="AT3041" s="18" t="s">
        <v>173</v>
      </c>
      <c r="AU3041" s="18" t="s">
        <v>82</v>
      </c>
    </row>
    <row r="3042" s="12" customFormat="1" ht="25.92" customHeight="1">
      <c r="A3042" s="12"/>
      <c r="B3042" s="211"/>
      <c r="C3042" s="212"/>
      <c r="D3042" s="213" t="s">
        <v>72</v>
      </c>
      <c r="E3042" s="214" t="s">
        <v>3010</v>
      </c>
      <c r="F3042" s="214" t="s">
        <v>3011</v>
      </c>
      <c r="G3042" s="212"/>
      <c r="H3042" s="212"/>
      <c r="I3042" s="215"/>
      <c r="J3042" s="216">
        <f>BK3042</f>
        <v>0</v>
      </c>
      <c r="K3042" s="212"/>
      <c r="L3042" s="217"/>
      <c r="M3042" s="218"/>
      <c r="N3042" s="219"/>
      <c r="O3042" s="219"/>
      <c r="P3042" s="220">
        <f>P3043</f>
        <v>0</v>
      </c>
      <c r="Q3042" s="219"/>
      <c r="R3042" s="220">
        <f>R3043</f>
        <v>0</v>
      </c>
      <c r="S3042" s="219"/>
      <c r="T3042" s="221">
        <f>T3043</f>
        <v>0</v>
      </c>
      <c r="U3042" s="12"/>
      <c r="V3042" s="12"/>
      <c r="W3042" s="12"/>
      <c r="X3042" s="12"/>
      <c r="Y3042" s="12"/>
      <c r="Z3042" s="12"/>
      <c r="AA3042" s="12"/>
      <c r="AB3042" s="12"/>
      <c r="AC3042" s="12"/>
      <c r="AD3042" s="12"/>
      <c r="AE3042" s="12"/>
      <c r="AR3042" s="222" t="s">
        <v>171</v>
      </c>
      <c r="AT3042" s="223" t="s">
        <v>72</v>
      </c>
      <c r="AU3042" s="223" t="s">
        <v>73</v>
      </c>
      <c r="AY3042" s="222" t="s">
        <v>164</v>
      </c>
      <c r="BK3042" s="224">
        <f>BK3043</f>
        <v>0</v>
      </c>
    </row>
    <row r="3043" s="12" customFormat="1" ht="22.8" customHeight="1">
      <c r="A3043" s="12"/>
      <c r="B3043" s="211"/>
      <c r="C3043" s="212"/>
      <c r="D3043" s="213" t="s">
        <v>72</v>
      </c>
      <c r="E3043" s="225" t="s">
        <v>3012</v>
      </c>
      <c r="F3043" s="225" t="s">
        <v>3013</v>
      </c>
      <c r="G3043" s="212"/>
      <c r="H3043" s="212"/>
      <c r="I3043" s="215"/>
      <c r="J3043" s="226">
        <f>BK3043</f>
        <v>0</v>
      </c>
      <c r="K3043" s="212"/>
      <c r="L3043" s="217"/>
      <c r="M3043" s="218"/>
      <c r="N3043" s="219"/>
      <c r="O3043" s="219"/>
      <c r="P3043" s="220">
        <f>SUM(P3044:P3058)</f>
        <v>0</v>
      </c>
      <c r="Q3043" s="219"/>
      <c r="R3043" s="220">
        <f>SUM(R3044:R3058)</f>
        <v>0</v>
      </c>
      <c r="S3043" s="219"/>
      <c r="T3043" s="221">
        <f>SUM(T3044:T3058)</f>
        <v>0</v>
      </c>
      <c r="U3043" s="12"/>
      <c r="V3043" s="12"/>
      <c r="W3043" s="12"/>
      <c r="X3043" s="12"/>
      <c r="Y3043" s="12"/>
      <c r="Z3043" s="12"/>
      <c r="AA3043" s="12"/>
      <c r="AB3043" s="12"/>
      <c r="AC3043" s="12"/>
      <c r="AD3043" s="12"/>
      <c r="AE3043" s="12"/>
      <c r="AR3043" s="222" t="s">
        <v>171</v>
      </c>
      <c r="AT3043" s="223" t="s">
        <v>72</v>
      </c>
      <c r="AU3043" s="223" t="s">
        <v>80</v>
      </c>
      <c r="AY3043" s="222" t="s">
        <v>164</v>
      </c>
      <c r="BK3043" s="224">
        <f>SUM(BK3044:BK3058)</f>
        <v>0</v>
      </c>
    </row>
    <row r="3044" s="2" customFormat="1" ht="21.75" customHeight="1">
      <c r="A3044" s="39"/>
      <c r="B3044" s="40"/>
      <c r="C3044" s="227" t="s">
        <v>3014</v>
      </c>
      <c r="D3044" s="227" t="s">
        <v>166</v>
      </c>
      <c r="E3044" s="228" t="s">
        <v>3015</v>
      </c>
      <c r="F3044" s="229" t="s">
        <v>3016</v>
      </c>
      <c r="G3044" s="230" t="s">
        <v>3017</v>
      </c>
      <c r="H3044" s="231">
        <v>50</v>
      </c>
      <c r="I3044" s="232"/>
      <c r="J3044" s="233">
        <f>ROUND(I3044*H3044,2)</f>
        <v>0</v>
      </c>
      <c r="K3044" s="229" t="s">
        <v>21</v>
      </c>
      <c r="L3044" s="45"/>
      <c r="M3044" s="234" t="s">
        <v>21</v>
      </c>
      <c r="N3044" s="235" t="s">
        <v>44</v>
      </c>
      <c r="O3044" s="85"/>
      <c r="P3044" s="236">
        <f>O3044*H3044</f>
        <v>0</v>
      </c>
      <c r="Q3044" s="236">
        <v>0</v>
      </c>
      <c r="R3044" s="236">
        <f>Q3044*H3044</f>
        <v>0</v>
      </c>
      <c r="S3044" s="236">
        <v>0</v>
      </c>
      <c r="T3044" s="237">
        <f>S3044*H3044</f>
        <v>0</v>
      </c>
      <c r="U3044" s="39"/>
      <c r="V3044" s="39"/>
      <c r="W3044" s="39"/>
      <c r="X3044" s="39"/>
      <c r="Y3044" s="39"/>
      <c r="Z3044" s="39"/>
      <c r="AA3044" s="39"/>
      <c r="AB3044" s="39"/>
      <c r="AC3044" s="39"/>
      <c r="AD3044" s="39"/>
      <c r="AE3044" s="39"/>
      <c r="AR3044" s="238" t="s">
        <v>3018</v>
      </c>
      <c r="AT3044" s="238" t="s">
        <v>166</v>
      </c>
      <c r="AU3044" s="238" t="s">
        <v>82</v>
      </c>
      <c r="AY3044" s="18" t="s">
        <v>164</v>
      </c>
      <c r="BE3044" s="239">
        <f>IF(N3044="základní",J3044,0)</f>
        <v>0</v>
      </c>
      <c r="BF3044" s="239">
        <f>IF(N3044="snížená",J3044,0)</f>
        <v>0</v>
      </c>
      <c r="BG3044" s="239">
        <f>IF(N3044="zákl. přenesená",J3044,0)</f>
        <v>0</v>
      </c>
      <c r="BH3044" s="239">
        <f>IF(N3044="sníž. přenesená",J3044,0)</f>
        <v>0</v>
      </c>
      <c r="BI3044" s="239">
        <f>IF(N3044="nulová",J3044,0)</f>
        <v>0</v>
      </c>
      <c r="BJ3044" s="18" t="s">
        <v>80</v>
      </c>
      <c r="BK3044" s="239">
        <f>ROUND(I3044*H3044,2)</f>
        <v>0</v>
      </c>
      <c r="BL3044" s="18" t="s">
        <v>3018</v>
      </c>
      <c r="BM3044" s="238" t="s">
        <v>3019</v>
      </c>
    </row>
    <row r="3045" s="2" customFormat="1">
      <c r="A3045" s="39"/>
      <c r="B3045" s="40"/>
      <c r="C3045" s="41"/>
      <c r="D3045" s="240" t="s">
        <v>173</v>
      </c>
      <c r="E3045" s="41"/>
      <c r="F3045" s="241" t="s">
        <v>3016</v>
      </c>
      <c r="G3045" s="41"/>
      <c r="H3045" s="41"/>
      <c r="I3045" s="147"/>
      <c r="J3045" s="41"/>
      <c r="K3045" s="41"/>
      <c r="L3045" s="45"/>
      <c r="M3045" s="242"/>
      <c r="N3045" s="243"/>
      <c r="O3045" s="85"/>
      <c r="P3045" s="85"/>
      <c r="Q3045" s="85"/>
      <c r="R3045" s="85"/>
      <c r="S3045" s="85"/>
      <c r="T3045" s="86"/>
      <c r="U3045" s="39"/>
      <c r="V3045" s="39"/>
      <c r="W3045" s="39"/>
      <c r="X3045" s="39"/>
      <c r="Y3045" s="39"/>
      <c r="Z3045" s="39"/>
      <c r="AA3045" s="39"/>
      <c r="AB3045" s="39"/>
      <c r="AC3045" s="39"/>
      <c r="AD3045" s="39"/>
      <c r="AE3045" s="39"/>
      <c r="AT3045" s="18" t="s">
        <v>173</v>
      </c>
      <c r="AU3045" s="18" t="s">
        <v>82</v>
      </c>
    </row>
    <row r="3046" s="13" customFormat="1">
      <c r="A3046" s="13"/>
      <c r="B3046" s="244"/>
      <c r="C3046" s="245"/>
      <c r="D3046" s="240" t="s">
        <v>174</v>
      </c>
      <c r="E3046" s="246" t="s">
        <v>21</v>
      </c>
      <c r="F3046" s="247" t="s">
        <v>3020</v>
      </c>
      <c r="G3046" s="245"/>
      <c r="H3046" s="246" t="s">
        <v>21</v>
      </c>
      <c r="I3046" s="248"/>
      <c r="J3046" s="245"/>
      <c r="K3046" s="245"/>
      <c r="L3046" s="249"/>
      <c r="M3046" s="250"/>
      <c r="N3046" s="251"/>
      <c r="O3046" s="251"/>
      <c r="P3046" s="251"/>
      <c r="Q3046" s="251"/>
      <c r="R3046" s="251"/>
      <c r="S3046" s="251"/>
      <c r="T3046" s="252"/>
      <c r="U3046" s="13"/>
      <c r="V3046" s="13"/>
      <c r="W3046" s="13"/>
      <c r="X3046" s="13"/>
      <c r="Y3046" s="13"/>
      <c r="Z3046" s="13"/>
      <c r="AA3046" s="13"/>
      <c r="AB3046" s="13"/>
      <c r="AC3046" s="13"/>
      <c r="AD3046" s="13"/>
      <c r="AE3046" s="13"/>
      <c r="AT3046" s="253" t="s">
        <v>174</v>
      </c>
      <c r="AU3046" s="253" t="s">
        <v>82</v>
      </c>
      <c r="AV3046" s="13" t="s">
        <v>80</v>
      </c>
      <c r="AW3046" s="13" t="s">
        <v>34</v>
      </c>
      <c r="AX3046" s="13" t="s">
        <v>73</v>
      </c>
      <c r="AY3046" s="253" t="s">
        <v>164</v>
      </c>
    </row>
    <row r="3047" s="14" customFormat="1">
      <c r="A3047" s="14"/>
      <c r="B3047" s="254"/>
      <c r="C3047" s="255"/>
      <c r="D3047" s="240" t="s">
        <v>174</v>
      </c>
      <c r="E3047" s="256" t="s">
        <v>21</v>
      </c>
      <c r="F3047" s="257" t="s">
        <v>3021</v>
      </c>
      <c r="G3047" s="255"/>
      <c r="H3047" s="258">
        <v>50</v>
      </c>
      <c r="I3047" s="259"/>
      <c r="J3047" s="255"/>
      <c r="K3047" s="255"/>
      <c r="L3047" s="260"/>
      <c r="M3047" s="261"/>
      <c r="N3047" s="262"/>
      <c r="O3047" s="262"/>
      <c r="P3047" s="262"/>
      <c r="Q3047" s="262"/>
      <c r="R3047" s="262"/>
      <c r="S3047" s="262"/>
      <c r="T3047" s="263"/>
      <c r="U3047" s="14"/>
      <c r="V3047" s="14"/>
      <c r="W3047" s="14"/>
      <c r="X3047" s="14"/>
      <c r="Y3047" s="14"/>
      <c r="Z3047" s="14"/>
      <c r="AA3047" s="14"/>
      <c r="AB3047" s="14"/>
      <c r="AC3047" s="14"/>
      <c r="AD3047" s="14"/>
      <c r="AE3047" s="14"/>
      <c r="AT3047" s="264" t="s">
        <v>174</v>
      </c>
      <c r="AU3047" s="264" t="s">
        <v>82</v>
      </c>
      <c r="AV3047" s="14" t="s">
        <v>82</v>
      </c>
      <c r="AW3047" s="14" t="s">
        <v>34</v>
      </c>
      <c r="AX3047" s="14" t="s">
        <v>73</v>
      </c>
      <c r="AY3047" s="264" t="s">
        <v>164</v>
      </c>
    </row>
    <row r="3048" s="15" customFormat="1">
      <c r="A3048" s="15"/>
      <c r="B3048" s="276"/>
      <c r="C3048" s="277"/>
      <c r="D3048" s="240" t="s">
        <v>174</v>
      </c>
      <c r="E3048" s="278" t="s">
        <v>21</v>
      </c>
      <c r="F3048" s="279" t="s">
        <v>225</v>
      </c>
      <c r="G3048" s="277"/>
      <c r="H3048" s="280">
        <v>50</v>
      </c>
      <c r="I3048" s="281"/>
      <c r="J3048" s="277"/>
      <c r="K3048" s="277"/>
      <c r="L3048" s="282"/>
      <c r="M3048" s="283"/>
      <c r="N3048" s="284"/>
      <c r="O3048" s="284"/>
      <c r="P3048" s="284"/>
      <c r="Q3048" s="284"/>
      <c r="R3048" s="284"/>
      <c r="S3048" s="284"/>
      <c r="T3048" s="285"/>
      <c r="U3048" s="15"/>
      <c r="V3048" s="15"/>
      <c r="W3048" s="15"/>
      <c r="X3048" s="15"/>
      <c r="Y3048" s="15"/>
      <c r="Z3048" s="15"/>
      <c r="AA3048" s="15"/>
      <c r="AB3048" s="15"/>
      <c r="AC3048" s="15"/>
      <c r="AD3048" s="15"/>
      <c r="AE3048" s="15"/>
      <c r="AT3048" s="286" t="s">
        <v>174</v>
      </c>
      <c r="AU3048" s="286" t="s">
        <v>82</v>
      </c>
      <c r="AV3048" s="15" t="s">
        <v>171</v>
      </c>
      <c r="AW3048" s="15" t="s">
        <v>34</v>
      </c>
      <c r="AX3048" s="15" t="s">
        <v>80</v>
      </c>
      <c r="AY3048" s="286" t="s">
        <v>164</v>
      </c>
    </row>
    <row r="3049" s="2" customFormat="1" ht="21.75" customHeight="1">
      <c r="A3049" s="39"/>
      <c r="B3049" s="40"/>
      <c r="C3049" s="227" t="s">
        <v>3022</v>
      </c>
      <c r="D3049" s="227" t="s">
        <v>166</v>
      </c>
      <c r="E3049" s="228" t="s">
        <v>3023</v>
      </c>
      <c r="F3049" s="229" t="s">
        <v>3024</v>
      </c>
      <c r="G3049" s="230" t="s">
        <v>3017</v>
      </c>
      <c r="H3049" s="231">
        <v>30</v>
      </c>
      <c r="I3049" s="232"/>
      <c r="J3049" s="233">
        <f>ROUND(I3049*H3049,2)</f>
        <v>0</v>
      </c>
      <c r="K3049" s="229" t="s">
        <v>21</v>
      </c>
      <c r="L3049" s="45"/>
      <c r="M3049" s="234" t="s">
        <v>21</v>
      </c>
      <c r="N3049" s="235" t="s">
        <v>44</v>
      </c>
      <c r="O3049" s="85"/>
      <c r="P3049" s="236">
        <f>O3049*H3049</f>
        <v>0</v>
      </c>
      <c r="Q3049" s="236">
        <v>0</v>
      </c>
      <c r="R3049" s="236">
        <f>Q3049*H3049</f>
        <v>0</v>
      </c>
      <c r="S3049" s="236">
        <v>0</v>
      </c>
      <c r="T3049" s="237">
        <f>S3049*H3049</f>
        <v>0</v>
      </c>
      <c r="U3049" s="39"/>
      <c r="V3049" s="39"/>
      <c r="W3049" s="39"/>
      <c r="X3049" s="39"/>
      <c r="Y3049" s="39"/>
      <c r="Z3049" s="39"/>
      <c r="AA3049" s="39"/>
      <c r="AB3049" s="39"/>
      <c r="AC3049" s="39"/>
      <c r="AD3049" s="39"/>
      <c r="AE3049" s="39"/>
      <c r="AR3049" s="238" t="s">
        <v>3018</v>
      </c>
      <c r="AT3049" s="238" t="s">
        <v>166</v>
      </c>
      <c r="AU3049" s="238" t="s">
        <v>82</v>
      </c>
      <c r="AY3049" s="18" t="s">
        <v>164</v>
      </c>
      <c r="BE3049" s="239">
        <f>IF(N3049="základní",J3049,0)</f>
        <v>0</v>
      </c>
      <c r="BF3049" s="239">
        <f>IF(N3049="snížená",J3049,0)</f>
        <v>0</v>
      </c>
      <c r="BG3049" s="239">
        <f>IF(N3049="zákl. přenesená",J3049,0)</f>
        <v>0</v>
      </c>
      <c r="BH3049" s="239">
        <f>IF(N3049="sníž. přenesená",J3049,0)</f>
        <v>0</v>
      </c>
      <c r="BI3049" s="239">
        <f>IF(N3049="nulová",J3049,0)</f>
        <v>0</v>
      </c>
      <c r="BJ3049" s="18" t="s">
        <v>80</v>
      </c>
      <c r="BK3049" s="239">
        <f>ROUND(I3049*H3049,2)</f>
        <v>0</v>
      </c>
      <c r="BL3049" s="18" t="s">
        <v>3018</v>
      </c>
      <c r="BM3049" s="238" t="s">
        <v>3025</v>
      </c>
    </row>
    <row r="3050" s="2" customFormat="1">
      <c r="A3050" s="39"/>
      <c r="B3050" s="40"/>
      <c r="C3050" s="41"/>
      <c r="D3050" s="240" t="s">
        <v>173</v>
      </c>
      <c r="E3050" s="41"/>
      <c r="F3050" s="241" t="s">
        <v>3024</v>
      </c>
      <c r="G3050" s="41"/>
      <c r="H3050" s="41"/>
      <c r="I3050" s="147"/>
      <c r="J3050" s="41"/>
      <c r="K3050" s="41"/>
      <c r="L3050" s="45"/>
      <c r="M3050" s="242"/>
      <c r="N3050" s="243"/>
      <c r="O3050" s="85"/>
      <c r="P3050" s="85"/>
      <c r="Q3050" s="85"/>
      <c r="R3050" s="85"/>
      <c r="S3050" s="85"/>
      <c r="T3050" s="86"/>
      <c r="U3050" s="39"/>
      <c r="V3050" s="39"/>
      <c r="W3050" s="39"/>
      <c r="X3050" s="39"/>
      <c r="Y3050" s="39"/>
      <c r="Z3050" s="39"/>
      <c r="AA3050" s="39"/>
      <c r="AB3050" s="39"/>
      <c r="AC3050" s="39"/>
      <c r="AD3050" s="39"/>
      <c r="AE3050" s="39"/>
      <c r="AT3050" s="18" t="s">
        <v>173</v>
      </c>
      <c r="AU3050" s="18" t="s">
        <v>82</v>
      </c>
    </row>
    <row r="3051" s="13" customFormat="1">
      <c r="A3051" s="13"/>
      <c r="B3051" s="244"/>
      <c r="C3051" s="245"/>
      <c r="D3051" s="240" t="s">
        <v>174</v>
      </c>
      <c r="E3051" s="246" t="s">
        <v>21</v>
      </c>
      <c r="F3051" s="247" t="s">
        <v>3026</v>
      </c>
      <c r="G3051" s="245"/>
      <c r="H3051" s="246" t="s">
        <v>21</v>
      </c>
      <c r="I3051" s="248"/>
      <c r="J3051" s="245"/>
      <c r="K3051" s="245"/>
      <c r="L3051" s="249"/>
      <c r="M3051" s="250"/>
      <c r="N3051" s="251"/>
      <c r="O3051" s="251"/>
      <c r="P3051" s="251"/>
      <c r="Q3051" s="251"/>
      <c r="R3051" s="251"/>
      <c r="S3051" s="251"/>
      <c r="T3051" s="252"/>
      <c r="U3051" s="13"/>
      <c r="V3051" s="13"/>
      <c r="W3051" s="13"/>
      <c r="X3051" s="13"/>
      <c r="Y3051" s="13"/>
      <c r="Z3051" s="13"/>
      <c r="AA3051" s="13"/>
      <c r="AB3051" s="13"/>
      <c r="AC3051" s="13"/>
      <c r="AD3051" s="13"/>
      <c r="AE3051" s="13"/>
      <c r="AT3051" s="253" t="s">
        <v>174</v>
      </c>
      <c r="AU3051" s="253" t="s">
        <v>82</v>
      </c>
      <c r="AV3051" s="13" t="s">
        <v>80</v>
      </c>
      <c r="AW3051" s="13" t="s">
        <v>34</v>
      </c>
      <c r="AX3051" s="13" t="s">
        <v>73</v>
      </c>
      <c r="AY3051" s="253" t="s">
        <v>164</v>
      </c>
    </row>
    <row r="3052" s="14" customFormat="1">
      <c r="A3052" s="14"/>
      <c r="B3052" s="254"/>
      <c r="C3052" s="255"/>
      <c r="D3052" s="240" t="s">
        <v>174</v>
      </c>
      <c r="E3052" s="256" t="s">
        <v>21</v>
      </c>
      <c r="F3052" s="257" t="s">
        <v>374</v>
      </c>
      <c r="G3052" s="255"/>
      <c r="H3052" s="258">
        <v>30</v>
      </c>
      <c r="I3052" s="259"/>
      <c r="J3052" s="255"/>
      <c r="K3052" s="255"/>
      <c r="L3052" s="260"/>
      <c r="M3052" s="261"/>
      <c r="N3052" s="262"/>
      <c r="O3052" s="262"/>
      <c r="P3052" s="262"/>
      <c r="Q3052" s="262"/>
      <c r="R3052" s="262"/>
      <c r="S3052" s="262"/>
      <c r="T3052" s="263"/>
      <c r="U3052" s="14"/>
      <c r="V3052" s="14"/>
      <c r="W3052" s="14"/>
      <c r="X3052" s="14"/>
      <c r="Y3052" s="14"/>
      <c r="Z3052" s="14"/>
      <c r="AA3052" s="14"/>
      <c r="AB3052" s="14"/>
      <c r="AC3052" s="14"/>
      <c r="AD3052" s="14"/>
      <c r="AE3052" s="14"/>
      <c r="AT3052" s="264" t="s">
        <v>174</v>
      </c>
      <c r="AU3052" s="264" t="s">
        <v>82</v>
      </c>
      <c r="AV3052" s="14" t="s">
        <v>82</v>
      </c>
      <c r="AW3052" s="14" t="s">
        <v>34</v>
      </c>
      <c r="AX3052" s="14" t="s">
        <v>73</v>
      </c>
      <c r="AY3052" s="264" t="s">
        <v>164</v>
      </c>
    </row>
    <row r="3053" s="15" customFormat="1">
      <c r="A3053" s="15"/>
      <c r="B3053" s="276"/>
      <c r="C3053" s="277"/>
      <c r="D3053" s="240" t="s">
        <v>174</v>
      </c>
      <c r="E3053" s="278" t="s">
        <v>21</v>
      </c>
      <c r="F3053" s="279" t="s">
        <v>225</v>
      </c>
      <c r="G3053" s="277"/>
      <c r="H3053" s="280">
        <v>30</v>
      </c>
      <c r="I3053" s="281"/>
      <c r="J3053" s="277"/>
      <c r="K3053" s="277"/>
      <c r="L3053" s="282"/>
      <c r="M3053" s="283"/>
      <c r="N3053" s="284"/>
      <c r="O3053" s="284"/>
      <c r="P3053" s="284"/>
      <c r="Q3053" s="284"/>
      <c r="R3053" s="284"/>
      <c r="S3053" s="284"/>
      <c r="T3053" s="285"/>
      <c r="U3053" s="15"/>
      <c r="V3053" s="15"/>
      <c r="W3053" s="15"/>
      <c r="X3053" s="15"/>
      <c r="Y3053" s="15"/>
      <c r="Z3053" s="15"/>
      <c r="AA3053" s="15"/>
      <c r="AB3053" s="15"/>
      <c r="AC3053" s="15"/>
      <c r="AD3053" s="15"/>
      <c r="AE3053" s="15"/>
      <c r="AT3053" s="286" t="s">
        <v>174</v>
      </c>
      <c r="AU3053" s="286" t="s">
        <v>82</v>
      </c>
      <c r="AV3053" s="15" t="s">
        <v>171</v>
      </c>
      <c r="AW3053" s="15" t="s">
        <v>34</v>
      </c>
      <c r="AX3053" s="15" t="s">
        <v>80</v>
      </c>
      <c r="AY3053" s="286" t="s">
        <v>164</v>
      </c>
    </row>
    <row r="3054" s="2" customFormat="1" ht="21.75" customHeight="1">
      <c r="A3054" s="39"/>
      <c r="B3054" s="40"/>
      <c r="C3054" s="227" t="s">
        <v>3027</v>
      </c>
      <c r="D3054" s="227" t="s">
        <v>166</v>
      </c>
      <c r="E3054" s="228" t="s">
        <v>3028</v>
      </c>
      <c r="F3054" s="229" t="s">
        <v>3029</v>
      </c>
      <c r="G3054" s="230" t="s">
        <v>3017</v>
      </c>
      <c r="H3054" s="231">
        <v>5</v>
      </c>
      <c r="I3054" s="232"/>
      <c r="J3054" s="233">
        <f>ROUND(I3054*H3054,2)</f>
        <v>0</v>
      </c>
      <c r="K3054" s="229" t="s">
        <v>21</v>
      </c>
      <c r="L3054" s="45"/>
      <c r="M3054" s="234" t="s">
        <v>21</v>
      </c>
      <c r="N3054" s="235" t="s">
        <v>44</v>
      </c>
      <c r="O3054" s="85"/>
      <c r="P3054" s="236">
        <f>O3054*H3054</f>
        <v>0</v>
      </c>
      <c r="Q3054" s="236">
        <v>0</v>
      </c>
      <c r="R3054" s="236">
        <f>Q3054*H3054</f>
        <v>0</v>
      </c>
      <c r="S3054" s="236">
        <v>0</v>
      </c>
      <c r="T3054" s="237">
        <f>S3054*H3054</f>
        <v>0</v>
      </c>
      <c r="U3054" s="39"/>
      <c r="V3054" s="39"/>
      <c r="W3054" s="39"/>
      <c r="X3054" s="39"/>
      <c r="Y3054" s="39"/>
      <c r="Z3054" s="39"/>
      <c r="AA3054" s="39"/>
      <c r="AB3054" s="39"/>
      <c r="AC3054" s="39"/>
      <c r="AD3054" s="39"/>
      <c r="AE3054" s="39"/>
      <c r="AR3054" s="238" t="s">
        <v>3018</v>
      </c>
      <c r="AT3054" s="238" t="s">
        <v>166</v>
      </c>
      <c r="AU3054" s="238" t="s">
        <v>82</v>
      </c>
      <c r="AY3054" s="18" t="s">
        <v>164</v>
      </c>
      <c r="BE3054" s="239">
        <f>IF(N3054="základní",J3054,0)</f>
        <v>0</v>
      </c>
      <c r="BF3054" s="239">
        <f>IF(N3054="snížená",J3054,0)</f>
        <v>0</v>
      </c>
      <c r="BG3054" s="239">
        <f>IF(N3054="zákl. přenesená",J3054,0)</f>
        <v>0</v>
      </c>
      <c r="BH3054" s="239">
        <f>IF(N3054="sníž. přenesená",J3054,0)</f>
        <v>0</v>
      </c>
      <c r="BI3054" s="239">
        <f>IF(N3054="nulová",J3054,0)</f>
        <v>0</v>
      </c>
      <c r="BJ3054" s="18" t="s">
        <v>80</v>
      </c>
      <c r="BK3054" s="239">
        <f>ROUND(I3054*H3054,2)</f>
        <v>0</v>
      </c>
      <c r="BL3054" s="18" t="s">
        <v>3018</v>
      </c>
      <c r="BM3054" s="238" t="s">
        <v>3030</v>
      </c>
    </row>
    <row r="3055" s="2" customFormat="1">
      <c r="A3055" s="39"/>
      <c r="B3055" s="40"/>
      <c r="C3055" s="41"/>
      <c r="D3055" s="240" t="s">
        <v>173</v>
      </c>
      <c r="E3055" s="41"/>
      <c r="F3055" s="241" t="s">
        <v>3029</v>
      </c>
      <c r="G3055" s="41"/>
      <c r="H3055" s="41"/>
      <c r="I3055" s="147"/>
      <c r="J3055" s="41"/>
      <c r="K3055" s="41"/>
      <c r="L3055" s="45"/>
      <c r="M3055" s="242"/>
      <c r="N3055" s="243"/>
      <c r="O3055" s="85"/>
      <c r="P3055" s="85"/>
      <c r="Q3055" s="85"/>
      <c r="R3055" s="85"/>
      <c r="S3055" s="85"/>
      <c r="T3055" s="86"/>
      <c r="U3055" s="39"/>
      <c r="V3055" s="39"/>
      <c r="W3055" s="39"/>
      <c r="X3055" s="39"/>
      <c r="Y3055" s="39"/>
      <c r="Z3055" s="39"/>
      <c r="AA3055" s="39"/>
      <c r="AB3055" s="39"/>
      <c r="AC3055" s="39"/>
      <c r="AD3055" s="39"/>
      <c r="AE3055" s="39"/>
      <c r="AT3055" s="18" t="s">
        <v>173</v>
      </c>
      <c r="AU3055" s="18" t="s">
        <v>82</v>
      </c>
    </row>
    <row r="3056" s="13" customFormat="1">
      <c r="A3056" s="13"/>
      <c r="B3056" s="244"/>
      <c r="C3056" s="245"/>
      <c r="D3056" s="240" t="s">
        <v>174</v>
      </c>
      <c r="E3056" s="246" t="s">
        <v>21</v>
      </c>
      <c r="F3056" s="247" t="s">
        <v>3031</v>
      </c>
      <c r="G3056" s="245"/>
      <c r="H3056" s="246" t="s">
        <v>21</v>
      </c>
      <c r="I3056" s="248"/>
      <c r="J3056" s="245"/>
      <c r="K3056" s="245"/>
      <c r="L3056" s="249"/>
      <c r="M3056" s="250"/>
      <c r="N3056" s="251"/>
      <c r="O3056" s="251"/>
      <c r="P3056" s="251"/>
      <c r="Q3056" s="251"/>
      <c r="R3056" s="251"/>
      <c r="S3056" s="251"/>
      <c r="T3056" s="252"/>
      <c r="U3056" s="13"/>
      <c r="V3056" s="13"/>
      <c r="W3056" s="13"/>
      <c r="X3056" s="13"/>
      <c r="Y3056" s="13"/>
      <c r="Z3056" s="13"/>
      <c r="AA3056" s="13"/>
      <c r="AB3056" s="13"/>
      <c r="AC3056" s="13"/>
      <c r="AD3056" s="13"/>
      <c r="AE3056" s="13"/>
      <c r="AT3056" s="253" t="s">
        <v>174</v>
      </c>
      <c r="AU3056" s="253" t="s">
        <v>82</v>
      </c>
      <c r="AV3056" s="13" t="s">
        <v>80</v>
      </c>
      <c r="AW3056" s="13" t="s">
        <v>34</v>
      </c>
      <c r="AX3056" s="13" t="s">
        <v>73</v>
      </c>
      <c r="AY3056" s="253" t="s">
        <v>164</v>
      </c>
    </row>
    <row r="3057" s="14" customFormat="1">
      <c r="A3057" s="14"/>
      <c r="B3057" s="254"/>
      <c r="C3057" s="255"/>
      <c r="D3057" s="240" t="s">
        <v>174</v>
      </c>
      <c r="E3057" s="256" t="s">
        <v>21</v>
      </c>
      <c r="F3057" s="257" t="s">
        <v>201</v>
      </c>
      <c r="G3057" s="255"/>
      <c r="H3057" s="258">
        <v>5</v>
      </c>
      <c r="I3057" s="259"/>
      <c r="J3057" s="255"/>
      <c r="K3057" s="255"/>
      <c r="L3057" s="260"/>
      <c r="M3057" s="261"/>
      <c r="N3057" s="262"/>
      <c r="O3057" s="262"/>
      <c r="P3057" s="262"/>
      <c r="Q3057" s="262"/>
      <c r="R3057" s="262"/>
      <c r="S3057" s="262"/>
      <c r="T3057" s="263"/>
      <c r="U3057" s="14"/>
      <c r="V3057" s="14"/>
      <c r="W3057" s="14"/>
      <c r="X3057" s="14"/>
      <c r="Y3057" s="14"/>
      <c r="Z3057" s="14"/>
      <c r="AA3057" s="14"/>
      <c r="AB3057" s="14"/>
      <c r="AC3057" s="14"/>
      <c r="AD3057" s="14"/>
      <c r="AE3057" s="14"/>
      <c r="AT3057" s="264" t="s">
        <v>174</v>
      </c>
      <c r="AU3057" s="264" t="s">
        <v>82</v>
      </c>
      <c r="AV3057" s="14" t="s">
        <v>82</v>
      </c>
      <c r="AW3057" s="14" t="s">
        <v>34</v>
      </c>
      <c r="AX3057" s="14" t="s">
        <v>73</v>
      </c>
      <c r="AY3057" s="264" t="s">
        <v>164</v>
      </c>
    </row>
    <row r="3058" s="15" customFormat="1">
      <c r="A3058" s="15"/>
      <c r="B3058" s="276"/>
      <c r="C3058" s="277"/>
      <c r="D3058" s="240" t="s">
        <v>174</v>
      </c>
      <c r="E3058" s="278" t="s">
        <v>21</v>
      </c>
      <c r="F3058" s="279" t="s">
        <v>225</v>
      </c>
      <c r="G3058" s="277"/>
      <c r="H3058" s="280">
        <v>5</v>
      </c>
      <c r="I3058" s="281"/>
      <c r="J3058" s="277"/>
      <c r="K3058" s="277"/>
      <c r="L3058" s="282"/>
      <c r="M3058" s="298"/>
      <c r="N3058" s="299"/>
      <c r="O3058" s="299"/>
      <c r="P3058" s="299"/>
      <c r="Q3058" s="299"/>
      <c r="R3058" s="299"/>
      <c r="S3058" s="299"/>
      <c r="T3058" s="300"/>
      <c r="U3058" s="15"/>
      <c r="V3058" s="15"/>
      <c r="W3058" s="15"/>
      <c r="X3058" s="15"/>
      <c r="Y3058" s="15"/>
      <c r="Z3058" s="15"/>
      <c r="AA3058" s="15"/>
      <c r="AB3058" s="15"/>
      <c r="AC3058" s="15"/>
      <c r="AD3058" s="15"/>
      <c r="AE3058" s="15"/>
      <c r="AT3058" s="286" t="s">
        <v>174</v>
      </c>
      <c r="AU3058" s="286" t="s">
        <v>82</v>
      </c>
      <c r="AV3058" s="15" t="s">
        <v>171</v>
      </c>
      <c r="AW3058" s="15" t="s">
        <v>34</v>
      </c>
      <c r="AX3058" s="15" t="s">
        <v>80</v>
      </c>
      <c r="AY3058" s="286" t="s">
        <v>164</v>
      </c>
    </row>
    <row r="3059" s="2" customFormat="1" ht="6.96" customHeight="1">
      <c r="A3059" s="39"/>
      <c r="B3059" s="60"/>
      <c r="C3059" s="61"/>
      <c r="D3059" s="61"/>
      <c r="E3059" s="61"/>
      <c r="F3059" s="61"/>
      <c r="G3059" s="61"/>
      <c r="H3059" s="61"/>
      <c r="I3059" s="176"/>
      <c r="J3059" s="61"/>
      <c r="K3059" s="61"/>
      <c r="L3059" s="45"/>
      <c r="M3059" s="39"/>
      <c r="O3059" s="39"/>
      <c r="P3059" s="39"/>
      <c r="Q3059" s="39"/>
      <c r="R3059" s="39"/>
      <c r="S3059" s="39"/>
      <c r="T3059" s="39"/>
      <c r="U3059" s="39"/>
      <c r="V3059" s="39"/>
      <c r="W3059" s="39"/>
      <c r="X3059" s="39"/>
      <c r="Y3059" s="39"/>
      <c r="Z3059" s="39"/>
      <c r="AA3059" s="39"/>
      <c r="AB3059" s="39"/>
      <c r="AC3059" s="39"/>
      <c r="AD3059" s="39"/>
      <c r="AE3059" s="39"/>
    </row>
  </sheetData>
  <sheetProtection sheet="1" autoFilter="0" formatColumns="0" formatRows="0" objects="1" scenarios="1" spinCount="100000" saltValue="eT9rP4Qx9CNo/rUN+9FoTewxD2H5U9FTNXR1UvFCo17DZWwk7WrrwM+WOgNXFIDHkHdH01eRiflLsOlS3ajf4w==" hashValue="0zE0XM2o+hJIlSdan9xJZRWHHIaTYWORMJy+GGunOB23LCPtXe0UfRy/GPgp70HWXB9CciLMCBXdoHubwJkQuQ==" algorithmName="SHA-512" password="CC35"/>
  <autoFilter ref="C126:K30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hidden="1" s="1" customFormat="1" ht="24.96" customHeight="1">
      <c r="B4" s="21"/>
      <c r="D4" s="143" t="s">
        <v>97</v>
      </c>
      <c r="I4" s="139"/>
      <c r="L4" s="21"/>
      <c r="M4" s="144" t="s">
        <v>10</v>
      </c>
      <c r="AT4" s="18" t="s">
        <v>4</v>
      </c>
    </row>
    <row r="5" hidden="1" s="1" customFormat="1" ht="6.96" customHeight="1">
      <c r="B5" s="21"/>
      <c r="I5" s="139"/>
      <c r="L5" s="21"/>
    </row>
    <row r="6" hidden="1" s="1" customFormat="1" ht="12" customHeight="1">
      <c r="B6" s="21"/>
      <c r="D6" s="145" t="s">
        <v>16</v>
      </c>
      <c r="I6" s="139"/>
      <c r="L6" s="21"/>
    </row>
    <row r="7" hidden="1" s="1" customFormat="1" ht="16.5" customHeight="1">
      <c r="B7" s="21"/>
      <c r="E7" s="146" t="str">
        <f>'Rekapitulace stavby'!K6</f>
        <v>NEJDEK - PD OPRAVA FASÁDY VB A VPP</v>
      </c>
      <c r="F7" s="145"/>
      <c r="G7" s="145"/>
      <c r="H7" s="145"/>
      <c r="I7" s="139"/>
      <c r="L7" s="21"/>
    </row>
    <row r="8" hidden="1" s="1" customFormat="1" ht="12" customHeight="1">
      <c r="B8" s="21"/>
      <c r="D8" s="145" t="s">
        <v>98</v>
      </c>
      <c r="I8" s="139"/>
      <c r="L8" s="21"/>
    </row>
    <row r="9" hidden="1" s="2" customFormat="1" ht="16.5" customHeight="1">
      <c r="A9" s="39"/>
      <c r="B9" s="45"/>
      <c r="C9" s="39"/>
      <c r="D9" s="39"/>
      <c r="E9" s="146" t="s">
        <v>99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5" t="s">
        <v>100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9" t="s">
        <v>3032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5" t="s">
        <v>18</v>
      </c>
      <c r="E13" s="39"/>
      <c r="F13" s="134" t="s">
        <v>21</v>
      </c>
      <c r="G13" s="39"/>
      <c r="H13" s="39"/>
      <c r="I13" s="150" t="s">
        <v>20</v>
      </c>
      <c r="J13" s="134" t="s">
        <v>21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5" t="s">
        <v>22</v>
      </c>
      <c r="E14" s="39"/>
      <c r="F14" s="134" t="s">
        <v>23</v>
      </c>
      <c r="G14" s="39"/>
      <c r="H14" s="39"/>
      <c r="I14" s="150" t="s">
        <v>24</v>
      </c>
      <c r="J14" s="151" t="str">
        <f>'Rekapitulace stavby'!AN8</f>
        <v>3. 6. 2020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50" t="s">
        <v>27</v>
      </c>
      <c r="J16" s="134" t="s">
        <v>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50" t="s">
        <v>29</v>
      </c>
      <c r="J17" s="134" t="s">
        <v>21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5" t="s">
        <v>30</v>
      </c>
      <c r="E19" s="39"/>
      <c r="F19" s="39"/>
      <c r="G19" s="39"/>
      <c r="H19" s="39"/>
      <c r="I19" s="150" t="s">
        <v>27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5" t="s">
        <v>32</v>
      </c>
      <c r="E22" s="39"/>
      <c r="F22" s="39"/>
      <c r="G22" s="39"/>
      <c r="H22" s="39"/>
      <c r="I22" s="150" t="s">
        <v>27</v>
      </c>
      <c r="J22" s="134" t="s">
        <v>21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50" t="s">
        <v>29</v>
      </c>
      <c r="J23" s="134" t="s">
        <v>21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50" t="s">
        <v>27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29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5" t="s">
        <v>37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47.25" customHeight="1">
      <c r="A29" s="152"/>
      <c r="B29" s="153"/>
      <c r="C29" s="152"/>
      <c r="D29" s="152"/>
      <c r="E29" s="154" t="s">
        <v>102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9" t="s">
        <v>39</v>
      </c>
      <c r="E32" s="39"/>
      <c r="F32" s="39"/>
      <c r="G32" s="39"/>
      <c r="H32" s="39"/>
      <c r="I32" s="147"/>
      <c r="J32" s="160">
        <f>ROUND(J94,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61" t="s">
        <v>41</v>
      </c>
      <c r="G34" s="39"/>
      <c r="H34" s="39"/>
      <c r="I34" s="162" t="s">
        <v>40</v>
      </c>
      <c r="J34" s="161" t="s">
        <v>42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3" t="s">
        <v>43</v>
      </c>
      <c r="E35" s="145" t="s">
        <v>44</v>
      </c>
      <c r="F35" s="164">
        <f>ROUND((SUM(BE94:BE249)),  2)</f>
        <v>0</v>
      </c>
      <c r="G35" s="39"/>
      <c r="H35" s="39"/>
      <c r="I35" s="165">
        <v>0.20999999999999999</v>
      </c>
      <c r="J35" s="164">
        <f>ROUND(((SUM(BE94:BE249))*I35),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45</v>
      </c>
      <c r="F36" s="164">
        <f>ROUND((SUM(BF94:BF249)),  2)</f>
        <v>0</v>
      </c>
      <c r="G36" s="39"/>
      <c r="H36" s="39"/>
      <c r="I36" s="165">
        <v>0.14999999999999999</v>
      </c>
      <c r="J36" s="164">
        <f>ROUND(((SUM(BF94:BF249))*I36),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46</v>
      </c>
      <c r="F37" s="164">
        <f>ROUND((SUM(BG94:BG249)),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47</v>
      </c>
      <c r="F38" s="164">
        <f>ROUND((SUM(BH94:BH249)),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48</v>
      </c>
      <c r="F39" s="164">
        <f>ROUND((SUM(BI94:BI249)),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NEJDEK - PD OPRAVA FASÁDY VB A VPP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99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D.1.4b - ZDRAVOTNÍ INSTALACE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NEJDEK</v>
      </c>
      <c r="G56" s="41"/>
      <c r="H56" s="41"/>
      <c r="I56" s="150" t="s">
        <v>24</v>
      </c>
      <c r="J56" s="73" t="str">
        <f>IF(J14="","",J14)</f>
        <v>3. 6. 2020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SŽDC, s.o. - PRAHA 1</v>
      </c>
      <c r="G58" s="41"/>
      <c r="H58" s="41"/>
      <c r="I58" s="150" t="s">
        <v>32</v>
      </c>
      <c r="J58" s="37" t="str">
        <f>E23</f>
        <v>ATELIER DS76 - D.SUCHEVIČ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150" t="s">
        <v>35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104</v>
      </c>
      <c r="D61" s="182"/>
      <c r="E61" s="182"/>
      <c r="F61" s="182"/>
      <c r="G61" s="182"/>
      <c r="H61" s="182"/>
      <c r="I61" s="183"/>
      <c r="J61" s="184" t="s">
        <v>105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71</v>
      </c>
      <c r="D63" s="41"/>
      <c r="E63" s="41"/>
      <c r="F63" s="41"/>
      <c r="G63" s="41"/>
      <c r="H63" s="41"/>
      <c r="I63" s="147"/>
      <c r="J63" s="103">
        <f>J94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86"/>
      <c r="C64" s="187"/>
      <c r="D64" s="188" t="s">
        <v>107</v>
      </c>
      <c r="E64" s="189"/>
      <c r="F64" s="189"/>
      <c r="G64" s="189"/>
      <c r="H64" s="189"/>
      <c r="I64" s="190"/>
      <c r="J64" s="191">
        <f>J95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108</v>
      </c>
      <c r="E65" s="195"/>
      <c r="F65" s="195"/>
      <c r="G65" s="195"/>
      <c r="H65" s="195"/>
      <c r="I65" s="196"/>
      <c r="J65" s="197">
        <f>J96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112</v>
      </c>
      <c r="E66" s="195"/>
      <c r="F66" s="195"/>
      <c r="G66" s="195"/>
      <c r="H66" s="195"/>
      <c r="I66" s="196"/>
      <c r="J66" s="197">
        <f>J111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118</v>
      </c>
      <c r="E67" s="195"/>
      <c r="F67" s="195"/>
      <c r="G67" s="195"/>
      <c r="H67" s="195"/>
      <c r="I67" s="196"/>
      <c r="J67" s="197">
        <f>J114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86"/>
      <c r="C68" s="187"/>
      <c r="D68" s="188" t="s">
        <v>127</v>
      </c>
      <c r="E68" s="189"/>
      <c r="F68" s="189"/>
      <c r="G68" s="189"/>
      <c r="H68" s="189"/>
      <c r="I68" s="190"/>
      <c r="J68" s="191">
        <f>J117</f>
        <v>0</v>
      </c>
      <c r="K68" s="187"/>
      <c r="L68" s="19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3"/>
      <c r="C69" s="126"/>
      <c r="D69" s="194" t="s">
        <v>130</v>
      </c>
      <c r="E69" s="195"/>
      <c r="F69" s="195"/>
      <c r="G69" s="195"/>
      <c r="H69" s="195"/>
      <c r="I69" s="196"/>
      <c r="J69" s="197">
        <f>J118</f>
        <v>0</v>
      </c>
      <c r="K69" s="126"/>
      <c r="L69" s="19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3"/>
      <c r="C70" s="126"/>
      <c r="D70" s="194" t="s">
        <v>3033</v>
      </c>
      <c r="E70" s="195"/>
      <c r="F70" s="195"/>
      <c r="G70" s="195"/>
      <c r="H70" s="195"/>
      <c r="I70" s="196"/>
      <c r="J70" s="197">
        <f>J159</f>
        <v>0</v>
      </c>
      <c r="K70" s="126"/>
      <c r="L70" s="19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3"/>
      <c r="C71" s="126"/>
      <c r="D71" s="194" t="s">
        <v>3034</v>
      </c>
      <c r="E71" s="195"/>
      <c r="F71" s="195"/>
      <c r="G71" s="195"/>
      <c r="H71" s="195"/>
      <c r="I71" s="196"/>
      <c r="J71" s="197">
        <f>J200</f>
        <v>0</v>
      </c>
      <c r="K71" s="126"/>
      <c r="L71" s="19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3"/>
      <c r="C72" s="126"/>
      <c r="D72" s="194" t="s">
        <v>3035</v>
      </c>
      <c r="E72" s="195"/>
      <c r="F72" s="195"/>
      <c r="G72" s="195"/>
      <c r="H72" s="195"/>
      <c r="I72" s="196"/>
      <c r="J72" s="197">
        <f>J243</f>
        <v>0</v>
      </c>
      <c r="K72" s="126"/>
      <c r="L72" s="19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147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176"/>
      <c r="J74" s="61"/>
      <c r="K74" s="6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179"/>
      <c r="J78" s="63"/>
      <c r="K78" s="63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149</v>
      </c>
      <c r="D79" s="41"/>
      <c r="E79" s="41"/>
      <c r="F79" s="41"/>
      <c r="G79" s="41"/>
      <c r="H79" s="41"/>
      <c r="I79" s="147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47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147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80" t="str">
        <f>E7</f>
        <v>NEJDEK - PD OPRAVA FASÁDY VB A VPP</v>
      </c>
      <c r="F82" s="33"/>
      <c r="G82" s="33"/>
      <c r="H82" s="33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98</v>
      </c>
      <c r="D83" s="23"/>
      <c r="E83" s="23"/>
      <c r="F83" s="23"/>
      <c r="G83" s="23"/>
      <c r="H83" s="23"/>
      <c r="I83" s="139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80" t="s">
        <v>99</v>
      </c>
      <c r="F84" s="41"/>
      <c r="G84" s="41"/>
      <c r="H84" s="41"/>
      <c r="I84" s="147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100</v>
      </c>
      <c r="D85" s="41"/>
      <c r="E85" s="41"/>
      <c r="F85" s="41"/>
      <c r="G85" s="41"/>
      <c r="H85" s="41"/>
      <c r="I85" s="147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D.1.4b - ZDRAVOTNÍ INSTALACE</v>
      </c>
      <c r="F86" s="41"/>
      <c r="G86" s="41"/>
      <c r="H86" s="41"/>
      <c r="I86" s="147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47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22</v>
      </c>
      <c r="D88" s="41"/>
      <c r="E88" s="41"/>
      <c r="F88" s="28" t="str">
        <f>F14</f>
        <v>NEJDEK</v>
      </c>
      <c r="G88" s="41"/>
      <c r="H88" s="41"/>
      <c r="I88" s="150" t="s">
        <v>24</v>
      </c>
      <c r="J88" s="73" t="str">
        <f>IF(J14="","",J14)</f>
        <v>3. 6. 2020</v>
      </c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47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26</v>
      </c>
      <c r="D90" s="41"/>
      <c r="E90" s="41"/>
      <c r="F90" s="28" t="str">
        <f>E17</f>
        <v>SŽDC, s.o. - PRAHA 1</v>
      </c>
      <c r="G90" s="41"/>
      <c r="H90" s="41"/>
      <c r="I90" s="150" t="s">
        <v>32</v>
      </c>
      <c r="J90" s="37" t="str">
        <f>E23</f>
        <v>ATELIER DS76 - D.SUCHEVIČ</v>
      </c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30</v>
      </c>
      <c r="D91" s="41"/>
      <c r="E91" s="41"/>
      <c r="F91" s="28" t="str">
        <f>IF(E20="","",E20)</f>
        <v>Vyplň údaj</v>
      </c>
      <c r="G91" s="41"/>
      <c r="H91" s="41"/>
      <c r="I91" s="150" t="s">
        <v>35</v>
      </c>
      <c r="J91" s="37" t="str">
        <f>E26</f>
        <v xml:space="preserve"> 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47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99"/>
      <c r="B93" s="200"/>
      <c r="C93" s="201" t="s">
        <v>150</v>
      </c>
      <c r="D93" s="202" t="s">
        <v>58</v>
      </c>
      <c r="E93" s="202" t="s">
        <v>54</v>
      </c>
      <c r="F93" s="202" t="s">
        <v>55</v>
      </c>
      <c r="G93" s="202" t="s">
        <v>151</v>
      </c>
      <c r="H93" s="202" t="s">
        <v>152</v>
      </c>
      <c r="I93" s="203" t="s">
        <v>153</v>
      </c>
      <c r="J93" s="202" t="s">
        <v>105</v>
      </c>
      <c r="K93" s="204" t="s">
        <v>154</v>
      </c>
      <c r="L93" s="205"/>
      <c r="M93" s="93" t="s">
        <v>21</v>
      </c>
      <c r="N93" s="94" t="s">
        <v>43</v>
      </c>
      <c r="O93" s="94" t="s">
        <v>155</v>
      </c>
      <c r="P93" s="94" t="s">
        <v>156</v>
      </c>
      <c r="Q93" s="94" t="s">
        <v>157</v>
      </c>
      <c r="R93" s="94" t="s">
        <v>158</v>
      </c>
      <c r="S93" s="94" t="s">
        <v>159</v>
      </c>
      <c r="T93" s="95" t="s">
        <v>160</v>
      </c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</row>
    <row r="94" s="2" customFormat="1" ht="22.8" customHeight="1">
      <c r="A94" s="39"/>
      <c r="B94" s="40"/>
      <c r="C94" s="100" t="s">
        <v>161</v>
      </c>
      <c r="D94" s="41"/>
      <c r="E94" s="41"/>
      <c r="F94" s="41"/>
      <c r="G94" s="41"/>
      <c r="H94" s="41"/>
      <c r="I94" s="147"/>
      <c r="J94" s="206">
        <f>BK94</f>
        <v>0</v>
      </c>
      <c r="K94" s="41"/>
      <c r="L94" s="45"/>
      <c r="M94" s="96"/>
      <c r="N94" s="207"/>
      <c r="O94" s="97"/>
      <c r="P94" s="208">
        <f>P95+P117</f>
        <v>0</v>
      </c>
      <c r="Q94" s="97"/>
      <c r="R94" s="208">
        <f>R95+R117</f>
        <v>0</v>
      </c>
      <c r="S94" s="97"/>
      <c r="T94" s="209">
        <f>T95+T117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106</v>
      </c>
      <c r="BK94" s="210">
        <f>BK95+BK117</f>
        <v>0</v>
      </c>
    </row>
    <row r="95" s="12" customFormat="1" ht="25.92" customHeight="1">
      <c r="A95" s="12"/>
      <c r="B95" s="211"/>
      <c r="C95" s="212"/>
      <c r="D95" s="213" t="s">
        <v>72</v>
      </c>
      <c r="E95" s="214" t="s">
        <v>162</v>
      </c>
      <c r="F95" s="214" t="s">
        <v>163</v>
      </c>
      <c r="G95" s="212"/>
      <c r="H95" s="212"/>
      <c r="I95" s="215"/>
      <c r="J95" s="216">
        <f>BK95</f>
        <v>0</v>
      </c>
      <c r="K95" s="212"/>
      <c r="L95" s="217"/>
      <c r="M95" s="218"/>
      <c r="N95" s="219"/>
      <c r="O95" s="219"/>
      <c r="P95" s="220">
        <f>P96+P111+P114</f>
        <v>0</v>
      </c>
      <c r="Q95" s="219"/>
      <c r="R95" s="220">
        <f>R96+R111+R114</f>
        <v>0</v>
      </c>
      <c r="S95" s="219"/>
      <c r="T95" s="221">
        <f>T96+T111+T114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2" t="s">
        <v>80</v>
      </c>
      <c r="AT95" s="223" t="s">
        <v>72</v>
      </c>
      <c r="AU95" s="223" t="s">
        <v>73</v>
      </c>
      <c r="AY95" s="222" t="s">
        <v>164</v>
      </c>
      <c r="BK95" s="224">
        <f>BK96+BK111+BK114</f>
        <v>0</v>
      </c>
    </row>
    <row r="96" s="12" customFormat="1" ht="22.8" customHeight="1">
      <c r="A96" s="12"/>
      <c r="B96" s="211"/>
      <c r="C96" s="212"/>
      <c r="D96" s="213" t="s">
        <v>72</v>
      </c>
      <c r="E96" s="225" t="s">
        <v>80</v>
      </c>
      <c r="F96" s="225" t="s">
        <v>165</v>
      </c>
      <c r="G96" s="212"/>
      <c r="H96" s="212"/>
      <c r="I96" s="215"/>
      <c r="J96" s="226">
        <f>BK96</f>
        <v>0</v>
      </c>
      <c r="K96" s="212"/>
      <c r="L96" s="217"/>
      <c r="M96" s="218"/>
      <c r="N96" s="219"/>
      <c r="O96" s="219"/>
      <c r="P96" s="220">
        <f>SUM(P97:P110)</f>
        <v>0</v>
      </c>
      <c r="Q96" s="219"/>
      <c r="R96" s="220">
        <f>SUM(R97:R110)</f>
        <v>0</v>
      </c>
      <c r="S96" s="219"/>
      <c r="T96" s="221">
        <f>SUM(T97:T110)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2" t="s">
        <v>80</v>
      </c>
      <c r="AT96" s="223" t="s">
        <v>72</v>
      </c>
      <c r="AU96" s="223" t="s">
        <v>80</v>
      </c>
      <c r="AY96" s="222" t="s">
        <v>164</v>
      </c>
      <c r="BK96" s="224">
        <f>SUM(BK97:BK110)</f>
        <v>0</v>
      </c>
    </row>
    <row r="97" s="2" customFormat="1" ht="16.5" customHeight="1">
      <c r="A97" s="39"/>
      <c r="B97" s="40"/>
      <c r="C97" s="227" t="s">
        <v>80</v>
      </c>
      <c r="D97" s="227" t="s">
        <v>166</v>
      </c>
      <c r="E97" s="228" t="s">
        <v>3036</v>
      </c>
      <c r="F97" s="229" t="s">
        <v>3037</v>
      </c>
      <c r="G97" s="230" t="s">
        <v>169</v>
      </c>
      <c r="H97" s="231">
        <v>3</v>
      </c>
      <c r="I97" s="232"/>
      <c r="J97" s="233">
        <f>ROUND(I97*H97,2)</f>
        <v>0</v>
      </c>
      <c r="K97" s="229" t="s">
        <v>21</v>
      </c>
      <c r="L97" s="45"/>
      <c r="M97" s="234" t="s">
        <v>21</v>
      </c>
      <c r="N97" s="235" t="s">
        <v>44</v>
      </c>
      <c r="O97" s="85"/>
      <c r="P97" s="236">
        <f>O97*H97</f>
        <v>0</v>
      </c>
      <c r="Q97" s="236">
        <v>0</v>
      </c>
      <c r="R97" s="236">
        <f>Q97*H97</f>
        <v>0</v>
      </c>
      <c r="S97" s="236">
        <v>0</v>
      </c>
      <c r="T97" s="23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8" t="s">
        <v>171</v>
      </c>
      <c r="AT97" s="238" t="s">
        <v>166</v>
      </c>
      <c r="AU97" s="238" t="s">
        <v>82</v>
      </c>
      <c r="AY97" s="18" t="s">
        <v>164</v>
      </c>
      <c r="BE97" s="239">
        <f>IF(N97="základní",J97,0)</f>
        <v>0</v>
      </c>
      <c r="BF97" s="239">
        <f>IF(N97="snížená",J97,0)</f>
        <v>0</v>
      </c>
      <c r="BG97" s="239">
        <f>IF(N97="zákl. přenesená",J97,0)</f>
        <v>0</v>
      </c>
      <c r="BH97" s="239">
        <f>IF(N97="sníž. přenesená",J97,0)</f>
        <v>0</v>
      </c>
      <c r="BI97" s="239">
        <f>IF(N97="nulová",J97,0)</f>
        <v>0</v>
      </c>
      <c r="BJ97" s="18" t="s">
        <v>80</v>
      </c>
      <c r="BK97" s="239">
        <f>ROUND(I97*H97,2)</f>
        <v>0</v>
      </c>
      <c r="BL97" s="18" t="s">
        <v>171</v>
      </c>
      <c r="BM97" s="238" t="s">
        <v>3038</v>
      </c>
    </row>
    <row r="98" s="2" customFormat="1">
      <c r="A98" s="39"/>
      <c r="B98" s="40"/>
      <c r="C98" s="41"/>
      <c r="D98" s="240" t="s">
        <v>173</v>
      </c>
      <c r="E98" s="41"/>
      <c r="F98" s="241" t="s">
        <v>3037</v>
      </c>
      <c r="G98" s="41"/>
      <c r="H98" s="41"/>
      <c r="I98" s="147"/>
      <c r="J98" s="41"/>
      <c r="K98" s="41"/>
      <c r="L98" s="45"/>
      <c r="M98" s="242"/>
      <c r="N98" s="24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173</v>
      </c>
      <c r="AU98" s="18" t="s">
        <v>82</v>
      </c>
    </row>
    <row r="99" s="2" customFormat="1" ht="16.5" customHeight="1">
      <c r="A99" s="39"/>
      <c r="B99" s="40"/>
      <c r="C99" s="227" t="s">
        <v>82</v>
      </c>
      <c r="D99" s="227" t="s">
        <v>166</v>
      </c>
      <c r="E99" s="228" t="s">
        <v>3039</v>
      </c>
      <c r="F99" s="229" t="s">
        <v>3040</v>
      </c>
      <c r="G99" s="230" t="s">
        <v>169</v>
      </c>
      <c r="H99" s="231">
        <v>1</v>
      </c>
      <c r="I99" s="232"/>
      <c r="J99" s="233">
        <f>ROUND(I99*H99,2)</f>
        <v>0</v>
      </c>
      <c r="K99" s="229" t="s">
        <v>21</v>
      </c>
      <c r="L99" s="45"/>
      <c r="M99" s="234" t="s">
        <v>21</v>
      </c>
      <c r="N99" s="235" t="s">
        <v>44</v>
      </c>
      <c r="O99" s="85"/>
      <c r="P99" s="236">
        <f>O99*H99</f>
        <v>0</v>
      </c>
      <c r="Q99" s="236">
        <v>0</v>
      </c>
      <c r="R99" s="236">
        <f>Q99*H99</f>
        <v>0</v>
      </c>
      <c r="S99" s="236">
        <v>0</v>
      </c>
      <c r="T99" s="23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8" t="s">
        <v>171</v>
      </c>
      <c r="AT99" s="238" t="s">
        <v>166</v>
      </c>
      <c r="AU99" s="238" t="s">
        <v>82</v>
      </c>
      <c r="AY99" s="18" t="s">
        <v>164</v>
      </c>
      <c r="BE99" s="239">
        <f>IF(N99="základní",J99,0)</f>
        <v>0</v>
      </c>
      <c r="BF99" s="239">
        <f>IF(N99="snížená",J99,0)</f>
        <v>0</v>
      </c>
      <c r="BG99" s="239">
        <f>IF(N99="zákl. přenesená",J99,0)</f>
        <v>0</v>
      </c>
      <c r="BH99" s="239">
        <f>IF(N99="sníž. přenesená",J99,0)</f>
        <v>0</v>
      </c>
      <c r="BI99" s="239">
        <f>IF(N99="nulová",J99,0)</f>
        <v>0</v>
      </c>
      <c r="BJ99" s="18" t="s">
        <v>80</v>
      </c>
      <c r="BK99" s="239">
        <f>ROUND(I99*H99,2)</f>
        <v>0</v>
      </c>
      <c r="BL99" s="18" t="s">
        <v>171</v>
      </c>
      <c r="BM99" s="238" t="s">
        <v>3041</v>
      </c>
    </row>
    <row r="100" s="2" customFormat="1">
      <c r="A100" s="39"/>
      <c r="B100" s="40"/>
      <c r="C100" s="41"/>
      <c r="D100" s="240" t="s">
        <v>173</v>
      </c>
      <c r="E100" s="41"/>
      <c r="F100" s="241" t="s">
        <v>3040</v>
      </c>
      <c r="G100" s="41"/>
      <c r="H100" s="41"/>
      <c r="I100" s="147"/>
      <c r="J100" s="41"/>
      <c r="K100" s="41"/>
      <c r="L100" s="45"/>
      <c r="M100" s="242"/>
      <c r="N100" s="24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173</v>
      </c>
      <c r="AU100" s="18" t="s">
        <v>82</v>
      </c>
    </row>
    <row r="101" s="2" customFormat="1" ht="16.5" customHeight="1">
      <c r="A101" s="39"/>
      <c r="B101" s="40"/>
      <c r="C101" s="227" t="s">
        <v>186</v>
      </c>
      <c r="D101" s="227" t="s">
        <v>166</v>
      </c>
      <c r="E101" s="228" t="s">
        <v>3042</v>
      </c>
      <c r="F101" s="229" t="s">
        <v>3043</v>
      </c>
      <c r="G101" s="230" t="s">
        <v>169</v>
      </c>
      <c r="H101" s="231">
        <v>1</v>
      </c>
      <c r="I101" s="232"/>
      <c r="J101" s="233">
        <f>ROUND(I101*H101,2)</f>
        <v>0</v>
      </c>
      <c r="K101" s="229" t="s">
        <v>21</v>
      </c>
      <c r="L101" s="45"/>
      <c r="M101" s="234" t="s">
        <v>21</v>
      </c>
      <c r="N101" s="235" t="s">
        <v>44</v>
      </c>
      <c r="O101" s="85"/>
      <c r="P101" s="236">
        <f>O101*H101</f>
        <v>0</v>
      </c>
      <c r="Q101" s="236">
        <v>0</v>
      </c>
      <c r="R101" s="236">
        <f>Q101*H101</f>
        <v>0</v>
      </c>
      <c r="S101" s="236">
        <v>0</v>
      </c>
      <c r="T101" s="23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8" t="s">
        <v>171</v>
      </c>
      <c r="AT101" s="238" t="s">
        <v>166</v>
      </c>
      <c r="AU101" s="238" t="s">
        <v>82</v>
      </c>
      <c r="AY101" s="18" t="s">
        <v>164</v>
      </c>
      <c r="BE101" s="239">
        <f>IF(N101="základní",J101,0)</f>
        <v>0</v>
      </c>
      <c r="BF101" s="239">
        <f>IF(N101="snížená",J101,0)</f>
        <v>0</v>
      </c>
      <c r="BG101" s="239">
        <f>IF(N101="zákl. přenesená",J101,0)</f>
        <v>0</v>
      </c>
      <c r="BH101" s="239">
        <f>IF(N101="sníž. přenesená",J101,0)</f>
        <v>0</v>
      </c>
      <c r="BI101" s="239">
        <f>IF(N101="nulová",J101,0)</f>
        <v>0</v>
      </c>
      <c r="BJ101" s="18" t="s">
        <v>80</v>
      </c>
      <c r="BK101" s="239">
        <f>ROUND(I101*H101,2)</f>
        <v>0</v>
      </c>
      <c r="BL101" s="18" t="s">
        <v>171</v>
      </c>
      <c r="BM101" s="238" t="s">
        <v>3044</v>
      </c>
    </row>
    <row r="102" s="2" customFormat="1">
      <c r="A102" s="39"/>
      <c r="B102" s="40"/>
      <c r="C102" s="41"/>
      <c r="D102" s="240" t="s">
        <v>173</v>
      </c>
      <c r="E102" s="41"/>
      <c r="F102" s="241" t="s">
        <v>3043</v>
      </c>
      <c r="G102" s="41"/>
      <c r="H102" s="41"/>
      <c r="I102" s="147"/>
      <c r="J102" s="41"/>
      <c r="K102" s="41"/>
      <c r="L102" s="45"/>
      <c r="M102" s="242"/>
      <c r="N102" s="24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173</v>
      </c>
      <c r="AU102" s="18" t="s">
        <v>82</v>
      </c>
    </row>
    <row r="103" s="2" customFormat="1" ht="16.5" customHeight="1">
      <c r="A103" s="39"/>
      <c r="B103" s="40"/>
      <c r="C103" s="227" t="s">
        <v>171</v>
      </c>
      <c r="D103" s="227" t="s">
        <v>166</v>
      </c>
      <c r="E103" s="228" t="s">
        <v>3045</v>
      </c>
      <c r="F103" s="229" t="s">
        <v>3046</v>
      </c>
      <c r="G103" s="230" t="s">
        <v>169</v>
      </c>
      <c r="H103" s="231">
        <v>7</v>
      </c>
      <c r="I103" s="232"/>
      <c r="J103" s="233">
        <f>ROUND(I103*H103,2)</f>
        <v>0</v>
      </c>
      <c r="K103" s="229" t="s">
        <v>21</v>
      </c>
      <c r="L103" s="45"/>
      <c r="M103" s="234" t="s">
        <v>21</v>
      </c>
      <c r="N103" s="235" t="s">
        <v>44</v>
      </c>
      <c r="O103" s="85"/>
      <c r="P103" s="236">
        <f>O103*H103</f>
        <v>0</v>
      </c>
      <c r="Q103" s="236">
        <v>0</v>
      </c>
      <c r="R103" s="236">
        <f>Q103*H103</f>
        <v>0</v>
      </c>
      <c r="S103" s="236">
        <v>0</v>
      </c>
      <c r="T103" s="23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8" t="s">
        <v>171</v>
      </c>
      <c r="AT103" s="238" t="s">
        <v>166</v>
      </c>
      <c r="AU103" s="238" t="s">
        <v>82</v>
      </c>
      <c r="AY103" s="18" t="s">
        <v>164</v>
      </c>
      <c r="BE103" s="239">
        <f>IF(N103="základní",J103,0)</f>
        <v>0</v>
      </c>
      <c r="BF103" s="239">
        <f>IF(N103="snížená",J103,0)</f>
        <v>0</v>
      </c>
      <c r="BG103" s="239">
        <f>IF(N103="zákl. přenesená",J103,0)</f>
        <v>0</v>
      </c>
      <c r="BH103" s="239">
        <f>IF(N103="sníž. přenesená",J103,0)</f>
        <v>0</v>
      </c>
      <c r="BI103" s="239">
        <f>IF(N103="nulová",J103,0)</f>
        <v>0</v>
      </c>
      <c r="BJ103" s="18" t="s">
        <v>80</v>
      </c>
      <c r="BK103" s="239">
        <f>ROUND(I103*H103,2)</f>
        <v>0</v>
      </c>
      <c r="BL103" s="18" t="s">
        <v>171</v>
      </c>
      <c r="BM103" s="238" t="s">
        <v>3047</v>
      </c>
    </row>
    <row r="104" s="2" customFormat="1">
      <c r="A104" s="39"/>
      <c r="B104" s="40"/>
      <c r="C104" s="41"/>
      <c r="D104" s="240" t="s">
        <v>173</v>
      </c>
      <c r="E104" s="41"/>
      <c r="F104" s="241" t="s">
        <v>3046</v>
      </c>
      <c r="G104" s="41"/>
      <c r="H104" s="41"/>
      <c r="I104" s="147"/>
      <c r="J104" s="41"/>
      <c r="K104" s="41"/>
      <c r="L104" s="45"/>
      <c r="M104" s="242"/>
      <c r="N104" s="24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173</v>
      </c>
      <c r="AU104" s="18" t="s">
        <v>82</v>
      </c>
    </row>
    <row r="105" s="2" customFormat="1" ht="16.5" customHeight="1">
      <c r="A105" s="39"/>
      <c r="B105" s="40"/>
      <c r="C105" s="227" t="s">
        <v>201</v>
      </c>
      <c r="D105" s="227" t="s">
        <v>166</v>
      </c>
      <c r="E105" s="228" t="s">
        <v>3048</v>
      </c>
      <c r="F105" s="229" t="s">
        <v>3049</v>
      </c>
      <c r="G105" s="230" t="s">
        <v>169</v>
      </c>
      <c r="H105" s="231">
        <v>7</v>
      </c>
      <c r="I105" s="232"/>
      <c r="J105" s="233">
        <f>ROUND(I105*H105,2)</f>
        <v>0</v>
      </c>
      <c r="K105" s="229" t="s">
        <v>21</v>
      </c>
      <c r="L105" s="45"/>
      <c r="M105" s="234" t="s">
        <v>21</v>
      </c>
      <c r="N105" s="235" t="s">
        <v>44</v>
      </c>
      <c r="O105" s="85"/>
      <c r="P105" s="236">
        <f>O105*H105</f>
        <v>0</v>
      </c>
      <c r="Q105" s="236">
        <v>0</v>
      </c>
      <c r="R105" s="236">
        <f>Q105*H105</f>
        <v>0</v>
      </c>
      <c r="S105" s="236">
        <v>0</v>
      </c>
      <c r="T105" s="23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38" t="s">
        <v>171</v>
      </c>
      <c r="AT105" s="238" t="s">
        <v>166</v>
      </c>
      <c r="AU105" s="238" t="s">
        <v>82</v>
      </c>
      <c r="AY105" s="18" t="s">
        <v>164</v>
      </c>
      <c r="BE105" s="239">
        <f>IF(N105="základní",J105,0)</f>
        <v>0</v>
      </c>
      <c r="BF105" s="239">
        <f>IF(N105="snížená",J105,0)</f>
        <v>0</v>
      </c>
      <c r="BG105" s="239">
        <f>IF(N105="zákl. přenesená",J105,0)</f>
        <v>0</v>
      </c>
      <c r="BH105" s="239">
        <f>IF(N105="sníž. přenesená",J105,0)</f>
        <v>0</v>
      </c>
      <c r="BI105" s="239">
        <f>IF(N105="nulová",J105,0)</f>
        <v>0</v>
      </c>
      <c r="BJ105" s="18" t="s">
        <v>80</v>
      </c>
      <c r="BK105" s="239">
        <f>ROUND(I105*H105,2)</f>
        <v>0</v>
      </c>
      <c r="BL105" s="18" t="s">
        <v>171</v>
      </c>
      <c r="BM105" s="238" t="s">
        <v>3050</v>
      </c>
    </row>
    <row r="106" s="2" customFormat="1">
      <c r="A106" s="39"/>
      <c r="B106" s="40"/>
      <c r="C106" s="41"/>
      <c r="D106" s="240" t="s">
        <v>173</v>
      </c>
      <c r="E106" s="41"/>
      <c r="F106" s="241" t="s">
        <v>3049</v>
      </c>
      <c r="G106" s="41"/>
      <c r="H106" s="41"/>
      <c r="I106" s="147"/>
      <c r="J106" s="41"/>
      <c r="K106" s="41"/>
      <c r="L106" s="45"/>
      <c r="M106" s="242"/>
      <c r="N106" s="24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173</v>
      </c>
      <c r="AU106" s="18" t="s">
        <v>82</v>
      </c>
    </row>
    <row r="107" s="2" customFormat="1" ht="16.5" customHeight="1">
      <c r="A107" s="39"/>
      <c r="B107" s="40"/>
      <c r="C107" s="227" t="s">
        <v>211</v>
      </c>
      <c r="D107" s="227" t="s">
        <v>166</v>
      </c>
      <c r="E107" s="228" t="s">
        <v>3051</v>
      </c>
      <c r="F107" s="229" t="s">
        <v>3052</v>
      </c>
      <c r="G107" s="230" t="s">
        <v>169</v>
      </c>
      <c r="H107" s="231">
        <v>7</v>
      </c>
      <c r="I107" s="232"/>
      <c r="J107" s="233">
        <f>ROUND(I107*H107,2)</f>
        <v>0</v>
      </c>
      <c r="K107" s="229" t="s">
        <v>21</v>
      </c>
      <c r="L107" s="45"/>
      <c r="M107" s="234" t="s">
        <v>21</v>
      </c>
      <c r="N107" s="235" t="s">
        <v>44</v>
      </c>
      <c r="O107" s="85"/>
      <c r="P107" s="236">
        <f>O107*H107</f>
        <v>0</v>
      </c>
      <c r="Q107" s="236">
        <v>0</v>
      </c>
      <c r="R107" s="236">
        <f>Q107*H107</f>
        <v>0</v>
      </c>
      <c r="S107" s="236">
        <v>0</v>
      </c>
      <c r="T107" s="23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8" t="s">
        <v>171</v>
      </c>
      <c r="AT107" s="238" t="s">
        <v>166</v>
      </c>
      <c r="AU107" s="238" t="s">
        <v>82</v>
      </c>
      <c r="AY107" s="18" t="s">
        <v>164</v>
      </c>
      <c r="BE107" s="239">
        <f>IF(N107="základní",J107,0)</f>
        <v>0</v>
      </c>
      <c r="BF107" s="239">
        <f>IF(N107="snížená",J107,0)</f>
        <v>0</v>
      </c>
      <c r="BG107" s="239">
        <f>IF(N107="zákl. přenesená",J107,0)</f>
        <v>0</v>
      </c>
      <c r="BH107" s="239">
        <f>IF(N107="sníž. přenesená",J107,0)</f>
        <v>0</v>
      </c>
      <c r="BI107" s="239">
        <f>IF(N107="nulová",J107,0)</f>
        <v>0</v>
      </c>
      <c r="BJ107" s="18" t="s">
        <v>80</v>
      </c>
      <c r="BK107" s="239">
        <f>ROUND(I107*H107,2)</f>
        <v>0</v>
      </c>
      <c r="BL107" s="18" t="s">
        <v>171</v>
      </c>
      <c r="BM107" s="238" t="s">
        <v>3053</v>
      </c>
    </row>
    <row r="108" s="2" customFormat="1">
      <c r="A108" s="39"/>
      <c r="B108" s="40"/>
      <c r="C108" s="41"/>
      <c r="D108" s="240" t="s">
        <v>173</v>
      </c>
      <c r="E108" s="41"/>
      <c r="F108" s="241" t="s">
        <v>3052</v>
      </c>
      <c r="G108" s="41"/>
      <c r="H108" s="41"/>
      <c r="I108" s="147"/>
      <c r="J108" s="41"/>
      <c r="K108" s="41"/>
      <c r="L108" s="45"/>
      <c r="M108" s="242"/>
      <c r="N108" s="24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173</v>
      </c>
      <c r="AU108" s="18" t="s">
        <v>82</v>
      </c>
    </row>
    <row r="109" s="2" customFormat="1" ht="16.5" customHeight="1">
      <c r="A109" s="39"/>
      <c r="B109" s="40"/>
      <c r="C109" s="227" t="s">
        <v>226</v>
      </c>
      <c r="D109" s="227" t="s">
        <v>166</v>
      </c>
      <c r="E109" s="228" t="s">
        <v>3054</v>
      </c>
      <c r="F109" s="229" t="s">
        <v>3055</v>
      </c>
      <c r="G109" s="230" t="s">
        <v>169</v>
      </c>
      <c r="H109" s="231">
        <v>3</v>
      </c>
      <c r="I109" s="232"/>
      <c r="J109" s="233">
        <f>ROUND(I109*H109,2)</f>
        <v>0</v>
      </c>
      <c r="K109" s="229" t="s">
        <v>21</v>
      </c>
      <c r="L109" s="45"/>
      <c r="M109" s="234" t="s">
        <v>21</v>
      </c>
      <c r="N109" s="235" t="s">
        <v>44</v>
      </c>
      <c r="O109" s="85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8" t="s">
        <v>171</v>
      </c>
      <c r="AT109" s="238" t="s">
        <v>166</v>
      </c>
      <c r="AU109" s="238" t="s">
        <v>82</v>
      </c>
      <c r="AY109" s="18" t="s">
        <v>164</v>
      </c>
      <c r="BE109" s="239">
        <f>IF(N109="základní",J109,0)</f>
        <v>0</v>
      </c>
      <c r="BF109" s="239">
        <f>IF(N109="snížená",J109,0)</f>
        <v>0</v>
      </c>
      <c r="BG109" s="239">
        <f>IF(N109="zákl. přenesená",J109,0)</f>
        <v>0</v>
      </c>
      <c r="BH109" s="239">
        <f>IF(N109="sníž. přenesená",J109,0)</f>
        <v>0</v>
      </c>
      <c r="BI109" s="239">
        <f>IF(N109="nulová",J109,0)</f>
        <v>0</v>
      </c>
      <c r="BJ109" s="18" t="s">
        <v>80</v>
      </c>
      <c r="BK109" s="239">
        <f>ROUND(I109*H109,2)</f>
        <v>0</v>
      </c>
      <c r="BL109" s="18" t="s">
        <v>171</v>
      </c>
      <c r="BM109" s="238" t="s">
        <v>3056</v>
      </c>
    </row>
    <row r="110" s="2" customFormat="1">
      <c r="A110" s="39"/>
      <c r="B110" s="40"/>
      <c r="C110" s="41"/>
      <c r="D110" s="240" t="s">
        <v>173</v>
      </c>
      <c r="E110" s="41"/>
      <c r="F110" s="241" t="s">
        <v>3055</v>
      </c>
      <c r="G110" s="41"/>
      <c r="H110" s="41"/>
      <c r="I110" s="147"/>
      <c r="J110" s="41"/>
      <c r="K110" s="41"/>
      <c r="L110" s="45"/>
      <c r="M110" s="242"/>
      <c r="N110" s="24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173</v>
      </c>
      <c r="AU110" s="18" t="s">
        <v>82</v>
      </c>
    </row>
    <row r="111" s="12" customFormat="1" ht="22.8" customHeight="1">
      <c r="A111" s="12"/>
      <c r="B111" s="211"/>
      <c r="C111" s="212"/>
      <c r="D111" s="213" t="s">
        <v>72</v>
      </c>
      <c r="E111" s="225" t="s">
        <v>171</v>
      </c>
      <c r="F111" s="225" t="s">
        <v>293</v>
      </c>
      <c r="G111" s="212"/>
      <c r="H111" s="212"/>
      <c r="I111" s="215"/>
      <c r="J111" s="226">
        <f>BK111</f>
        <v>0</v>
      </c>
      <c r="K111" s="212"/>
      <c r="L111" s="217"/>
      <c r="M111" s="218"/>
      <c r="N111" s="219"/>
      <c r="O111" s="219"/>
      <c r="P111" s="220">
        <f>SUM(P112:P113)</f>
        <v>0</v>
      </c>
      <c r="Q111" s="219"/>
      <c r="R111" s="220">
        <f>SUM(R112:R113)</f>
        <v>0</v>
      </c>
      <c r="S111" s="219"/>
      <c r="T111" s="221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2" t="s">
        <v>80</v>
      </c>
      <c r="AT111" s="223" t="s">
        <v>72</v>
      </c>
      <c r="AU111" s="223" t="s">
        <v>80</v>
      </c>
      <c r="AY111" s="222" t="s">
        <v>164</v>
      </c>
      <c r="BK111" s="224">
        <f>SUM(BK112:BK113)</f>
        <v>0</v>
      </c>
    </row>
    <row r="112" s="2" customFormat="1" ht="16.5" customHeight="1">
      <c r="A112" s="39"/>
      <c r="B112" s="40"/>
      <c r="C112" s="227" t="s">
        <v>182</v>
      </c>
      <c r="D112" s="227" t="s">
        <v>166</v>
      </c>
      <c r="E112" s="228" t="s">
        <v>3057</v>
      </c>
      <c r="F112" s="229" t="s">
        <v>3058</v>
      </c>
      <c r="G112" s="230" t="s">
        <v>169</v>
      </c>
      <c r="H112" s="231">
        <v>1</v>
      </c>
      <c r="I112" s="232"/>
      <c r="J112" s="233">
        <f>ROUND(I112*H112,2)</f>
        <v>0</v>
      </c>
      <c r="K112" s="229" t="s">
        <v>21</v>
      </c>
      <c r="L112" s="45"/>
      <c r="M112" s="234" t="s">
        <v>21</v>
      </c>
      <c r="N112" s="235" t="s">
        <v>44</v>
      </c>
      <c r="O112" s="85"/>
      <c r="P112" s="236">
        <f>O112*H112</f>
        <v>0</v>
      </c>
      <c r="Q112" s="236">
        <v>0</v>
      </c>
      <c r="R112" s="236">
        <f>Q112*H112</f>
        <v>0</v>
      </c>
      <c r="S112" s="236">
        <v>0</v>
      </c>
      <c r="T112" s="23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8" t="s">
        <v>171</v>
      </c>
      <c r="AT112" s="238" t="s">
        <v>166</v>
      </c>
      <c r="AU112" s="238" t="s">
        <v>82</v>
      </c>
      <c r="AY112" s="18" t="s">
        <v>164</v>
      </c>
      <c r="BE112" s="239">
        <f>IF(N112="základní",J112,0)</f>
        <v>0</v>
      </c>
      <c r="BF112" s="239">
        <f>IF(N112="snížená",J112,0)</f>
        <v>0</v>
      </c>
      <c r="BG112" s="239">
        <f>IF(N112="zákl. přenesená",J112,0)</f>
        <v>0</v>
      </c>
      <c r="BH112" s="239">
        <f>IF(N112="sníž. přenesená",J112,0)</f>
        <v>0</v>
      </c>
      <c r="BI112" s="239">
        <f>IF(N112="nulová",J112,0)</f>
        <v>0</v>
      </c>
      <c r="BJ112" s="18" t="s">
        <v>80</v>
      </c>
      <c r="BK112" s="239">
        <f>ROUND(I112*H112,2)</f>
        <v>0</v>
      </c>
      <c r="BL112" s="18" t="s">
        <v>171</v>
      </c>
      <c r="BM112" s="238" t="s">
        <v>3059</v>
      </c>
    </row>
    <row r="113" s="2" customFormat="1">
      <c r="A113" s="39"/>
      <c r="B113" s="40"/>
      <c r="C113" s="41"/>
      <c r="D113" s="240" t="s">
        <v>173</v>
      </c>
      <c r="E113" s="41"/>
      <c r="F113" s="241" t="s">
        <v>3058</v>
      </c>
      <c r="G113" s="41"/>
      <c r="H113" s="41"/>
      <c r="I113" s="147"/>
      <c r="J113" s="41"/>
      <c r="K113" s="41"/>
      <c r="L113" s="45"/>
      <c r="M113" s="242"/>
      <c r="N113" s="24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173</v>
      </c>
      <c r="AU113" s="18" t="s">
        <v>82</v>
      </c>
    </row>
    <row r="114" s="12" customFormat="1" ht="22.8" customHeight="1">
      <c r="A114" s="12"/>
      <c r="B114" s="211"/>
      <c r="C114" s="212"/>
      <c r="D114" s="213" t="s">
        <v>72</v>
      </c>
      <c r="E114" s="225" t="s">
        <v>768</v>
      </c>
      <c r="F114" s="225" t="s">
        <v>838</v>
      </c>
      <c r="G114" s="212"/>
      <c r="H114" s="212"/>
      <c r="I114" s="215"/>
      <c r="J114" s="226">
        <f>BK114</f>
        <v>0</v>
      </c>
      <c r="K114" s="212"/>
      <c r="L114" s="217"/>
      <c r="M114" s="218"/>
      <c r="N114" s="219"/>
      <c r="O114" s="219"/>
      <c r="P114" s="220">
        <f>SUM(P115:P116)</f>
        <v>0</v>
      </c>
      <c r="Q114" s="219"/>
      <c r="R114" s="220">
        <f>SUM(R115:R116)</f>
        <v>0</v>
      </c>
      <c r="S114" s="219"/>
      <c r="T114" s="221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22" t="s">
        <v>80</v>
      </c>
      <c r="AT114" s="223" t="s">
        <v>72</v>
      </c>
      <c r="AU114" s="223" t="s">
        <v>80</v>
      </c>
      <c r="AY114" s="222" t="s">
        <v>164</v>
      </c>
      <c r="BK114" s="224">
        <f>SUM(BK115:BK116)</f>
        <v>0</v>
      </c>
    </row>
    <row r="115" s="2" customFormat="1" ht="16.5" customHeight="1">
      <c r="A115" s="39"/>
      <c r="B115" s="40"/>
      <c r="C115" s="227" t="s">
        <v>239</v>
      </c>
      <c r="D115" s="227" t="s">
        <v>166</v>
      </c>
      <c r="E115" s="228" t="s">
        <v>3060</v>
      </c>
      <c r="F115" s="229" t="s">
        <v>3061</v>
      </c>
      <c r="G115" s="230" t="s">
        <v>204</v>
      </c>
      <c r="H115" s="231">
        <v>3</v>
      </c>
      <c r="I115" s="232"/>
      <c r="J115" s="233">
        <f>ROUND(I115*H115,2)</f>
        <v>0</v>
      </c>
      <c r="K115" s="229" t="s">
        <v>21</v>
      </c>
      <c r="L115" s="45"/>
      <c r="M115" s="234" t="s">
        <v>21</v>
      </c>
      <c r="N115" s="235" t="s">
        <v>44</v>
      </c>
      <c r="O115" s="85"/>
      <c r="P115" s="236">
        <f>O115*H115</f>
        <v>0</v>
      </c>
      <c r="Q115" s="236">
        <v>0</v>
      </c>
      <c r="R115" s="236">
        <f>Q115*H115</f>
        <v>0</v>
      </c>
      <c r="S115" s="236">
        <v>0</v>
      </c>
      <c r="T115" s="23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8" t="s">
        <v>171</v>
      </c>
      <c r="AT115" s="238" t="s">
        <v>166</v>
      </c>
      <c r="AU115" s="238" t="s">
        <v>82</v>
      </c>
      <c r="AY115" s="18" t="s">
        <v>164</v>
      </c>
      <c r="BE115" s="239">
        <f>IF(N115="základní",J115,0)</f>
        <v>0</v>
      </c>
      <c r="BF115" s="239">
        <f>IF(N115="snížená",J115,0)</f>
        <v>0</v>
      </c>
      <c r="BG115" s="239">
        <f>IF(N115="zákl. přenesená",J115,0)</f>
        <v>0</v>
      </c>
      <c r="BH115" s="239">
        <f>IF(N115="sníž. přenesená",J115,0)</f>
        <v>0</v>
      </c>
      <c r="BI115" s="239">
        <f>IF(N115="nulová",J115,0)</f>
        <v>0</v>
      </c>
      <c r="BJ115" s="18" t="s">
        <v>80</v>
      </c>
      <c r="BK115" s="239">
        <f>ROUND(I115*H115,2)</f>
        <v>0</v>
      </c>
      <c r="BL115" s="18" t="s">
        <v>171</v>
      </c>
      <c r="BM115" s="238" t="s">
        <v>3062</v>
      </c>
    </row>
    <row r="116" s="2" customFormat="1">
      <c r="A116" s="39"/>
      <c r="B116" s="40"/>
      <c r="C116" s="41"/>
      <c r="D116" s="240" t="s">
        <v>173</v>
      </c>
      <c r="E116" s="41"/>
      <c r="F116" s="241" t="s">
        <v>3061</v>
      </c>
      <c r="G116" s="41"/>
      <c r="H116" s="41"/>
      <c r="I116" s="147"/>
      <c r="J116" s="41"/>
      <c r="K116" s="41"/>
      <c r="L116" s="45"/>
      <c r="M116" s="242"/>
      <c r="N116" s="24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173</v>
      </c>
      <c r="AU116" s="18" t="s">
        <v>82</v>
      </c>
    </row>
    <row r="117" s="12" customFormat="1" ht="25.92" customHeight="1">
      <c r="A117" s="12"/>
      <c r="B117" s="211"/>
      <c r="C117" s="212"/>
      <c r="D117" s="213" t="s">
        <v>72</v>
      </c>
      <c r="E117" s="214" t="s">
        <v>1377</v>
      </c>
      <c r="F117" s="214" t="s">
        <v>1378</v>
      </c>
      <c r="G117" s="212"/>
      <c r="H117" s="212"/>
      <c r="I117" s="215"/>
      <c r="J117" s="216">
        <f>BK117</f>
        <v>0</v>
      </c>
      <c r="K117" s="212"/>
      <c r="L117" s="217"/>
      <c r="M117" s="218"/>
      <c r="N117" s="219"/>
      <c r="O117" s="219"/>
      <c r="P117" s="220">
        <f>P118+P159+P200+P243</f>
        <v>0</v>
      </c>
      <c r="Q117" s="219"/>
      <c r="R117" s="220">
        <f>R118+R159+R200+R243</f>
        <v>0</v>
      </c>
      <c r="S117" s="219"/>
      <c r="T117" s="221">
        <f>T118+T159+T200+T243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22" t="s">
        <v>82</v>
      </c>
      <c r="AT117" s="223" t="s">
        <v>72</v>
      </c>
      <c r="AU117" s="223" t="s">
        <v>73</v>
      </c>
      <c r="AY117" s="222" t="s">
        <v>164</v>
      </c>
      <c r="BK117" s="224">
        <f>BK118+BK159+BK200+BK243</f>
        <v>0</v>
      </c>
    </row>
    <row r="118" s="12" customFormat="1" ht="22.8" customHeight="1">
      <c r="A118" s="12"/>
      <c r="B118" s="211"/>
      <c r="C118" s="212"/>
      <c r="D118" s="213" t="s">
        <v>72</v>
      </c>
      <c r="E118" s="225" t="s">
        <v>1495</v>
      </c>
      <c r="F118" s="225" t="s">
        <v>1496</v>
      </c>
      <c r="G118" s="212"/>
      <c r="H118" s="212"/>
      <c r="I118" s="215"/>
      <c r="J118" s="226">
        <f>BK118</f>
        <v>0</v>
      </c>
      <c r="K118" s="212"/>
      <c r="L118" s="217"/>
      <c r="M118" s="218"/>
      <c r="N118" s="219"/>
      <c r="O118" s="219"/>
      <c r="P118" s="220">
        <f>SUM(P119:P158)</f>
        <v>0</v>
      </c>
      <c r="Q118" s="219"/>
      <c r="R118" s="220">
        <f>SUM(R119:R158)</f>
        <v>0</v>
      </c>
      <c r="S118" s="219"/>
      <c r="T118" s="221">
        <f>SUM(T119:T158)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2" t="s">
        <v>82</v>
      </c>
      <c r="AT118" s="223" t="s">
        <v>72</v>
      </c>
      <c r="AU118" s="223" t="s">
        <v>80</v>
      </c>
      <c r="AY118" s="222" t="s">
        <v>164</v>
      </c>
      <c r="BK118" s="224">
        <f>SUM(BK119:BK158)</f>
        <v>0</v>
      </c>
    </row>
    <row r="119" s="2" customFormat="1" ht="16.5" customHeight="1">
      <c r="A119" s="39"/>
      <c r="B119" s="40"/>
      <c r="C119" s="227" t="s">
        <v>245</v>
      </c>
      <c r="D119" s="227" t="s">
        <v>166</v>
      </c>
      <c r="E119" s="228" t="s">
        <v>3063</v>
      </c>
      <c r="F119" s="229" t="s">
        <v>3064</v>
      </c>
      <c r="G119" s="230" t="s">
        <v>229</v>
      </c>
      <c r="H119" s="231">
        <v>3</v>
      </c>
      <c r="I119" s="232"/>
      <c r="J119" s="233">
        <f>ROUND(I119*H119,2)</f>
        <v>0</v>
      </c>
      <c r="K119" s="229" t="s">
        <v>21</v>
      </c>
      <c r="L119" s="45"/>
      <c r="M119" s="234" t="s">
        <v>21</v>
      </c>
      <c r="N119" s="235" t="s">
        <v>44</v>
      </c>
      <c r="O119" s="85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171</v>
      </c>
      <c r="AT119" s="238" t="s">
        <v>166</v>
      </c>
      <c r="AU119" s="238" t="s">
        <v>82</v>
      </c>
      <c r="AY119" s="18" t="s">
        <v>164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80</v>
      </c>
      <c r="BK119" s="239">
        <f>ROUND(I119*H119,2)</f>
        <v>0</v>
      </c>
      <c r="BL119" s="18" t="s">
        <v>171</v>
      </c>
      <c r="BM119" s="238" t="s">
        <v>3065</v>
      </c>
    </row>
    <row r="120" s="2" customFormat="1">
      <c r="A120" s="39"/>
      <c r="B120" s="40"/>
      <c r="C120" s="41"/>
      <c r="D120" s="240" t="s">
        <v>173</v>
      </c>
      <c r="E120" s="41"/>
      <c r="F120" s="241" t="s">
        <v>3064</v>
      </c>
      <c r="G120" s="41"/>
      <c r="H120" s="41"/>
      <c r="I120" s="147"/>
      <c r="J120" s="41"/>
      <c r="K120" s="41"/>
      <c r="L120" s="45"/>
      <c r="M120" s="242"/>
      <c r="N120" s="24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173</v>
      </c>
      <c r="AU120" s="18" t="s">
        <v>82</v>
      </c>
    </row>
    <row r="121" s="2" customFormat="1" ht="16.5" customHeight="1">
      <c r="A121" s="39"/>
      <c r="B121" s="40"/>
      <c r="C121" s="227" t="s">
        <v>250</v>
      </c>
      <c r="D121" s="227" t="s">
        <v>166</v>
      </c>
      <c r="E121" s="228" t="s">
        <v>3066</v>
      </c>
      <c r="F121" s="229" t="s">
        <v>3067</v>
      </c>
      <c r="G121" s="230" t="s">
        <v>253</v>
      </c>
      <c r="H121" s="231">
        <v>12</v>
      </c>
      <c r="I121" s="232"/>
      <c r="J121" s="233">
        <f>ROUND(I121*H121,2)</f>
        <v>0</v>
      </c>
      <c r="K121" s="229" t="s">
        <v>21</v>
      </c>
      <c r="L121" s="45"/>
      <c r="M121" s="234" t="s">
        <v>21</v>
      </c>
      <c r="N121" s="235" t="s">
        <v>44</v>
      </c>
      <c r="O121" s="85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171</v>
      </c>
      <c r="AT121" s="238" t="s">
        <v>166</v>
      </c>
      <c r="AU121" s="238" t="s">
        <v>82</v>
      </c>
      <c r="AY121" s="18" t="s">
        <v>164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80</v>
      </c>
      <c r="BK121" s="239">
        <f>ROUND(I121*H121,2)</f>
        <v>0</v>
      </c>
      <c r="BL121" s="18" t="s">
        <v>171</v>
      </c>
      <c r="BM121" s="238" t="s">
        <v>3068</v>
      </c>
    </row>
    <row r="122" s="2" customFormat="1">
      <c r="A122" s="39"/>
      <c r="B122" s="40"/>
      <c r="C122" s="41"/>
      <c r="D122" s="240" t="s">
        <v>173</v>
      </c>
      <c r="E122" s="41"/>
      <c r="F122" s="241" t="s">
        <v>3067</v>
      </c>
      <c r="G122" s="41"/>
      <c r="H122" s="41"/>
      <c r="I122" s="147"/>
      <c r="J122" s="41"/>
      <c r="K122" s="41"/>
      <c r="L122" s="45"/>
      <c r="M122" s="242"/>
      <c r="N122" s="24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173</v>
      </c>
      <c r="AU122" s="18" t="s">
        <v>82</v>
      </c>
    </row>
    <row r="123" s="2" customFormat="1" ht="16.5" customHeight="1">
      <c r="A123" s="39"/>
      <c r="B123" s="40"/>
      <c r="C123" s="227" t="s">
        <v>257</v>
      </c>
      <c r="D123" s="227" t="s">
        <v>166</v>
      </c>
      <c r="E123" s="228" t="s">
        <v>3069</v>
      </c>
      <c r="F123" s="229" t="s">
        <v>3070</v>
      </c>
      <c r="G123" s="230" t="s">
        <v>229</v>
      </c>
      <c r="H123" s="231">
        <v>5</v>
      </c>
      <c r="I123" s="232"/>
      <c r="J123" s="233">
        <f>ROUND(I123*H123,2)</f>
        <v>0</v>
      </c>
      <c r="K123" s="229" t="s">
        <v>21</v>
      </c>
      <c r="L123" s="45"/>
      <c r="M123" s="234" t="s">
        <v>21</v>
      </c>
      <c r="N123" s="235" t="s">
        <v>44</v>
      </c>
      <c r="O123" s="85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171</v>
      </c>
      <c r="AT123" s="238" t="s">
        <v>166</v>
      </c>
      <c r="AU123" s="238" t="s">
        <v>82</v>
      </c>
      <c r="AY123" s="18" t="s">
        <v>164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80</v>
      </c>
      <c r="BK123" s="239">
        <f>ROUND(I123*H123,2)</f>
        <v>0</v>
      </c>
      <c r="BL123" s="18" t="s">
        <v>171</v>
      </c>
      <c r="BM123" s="238" t="s">
        <v>3071</v>
      </c>
    </row>
    <row r="124" s="2" customFormat="1">
      <c r="A124" s="39"/>
      <c r="B124" s="40"/>
      <c r="C124" s="41"/>
      <c r="D124" s="240" t="s">
        <v>173</v>
      </c>
      <c r="E124" s="41"/>
      <c r="F124" s="241" t="s">
        <v>3070</v>
      </c>
      <c r="G124" s="41"/>
      <c r="H124" s="41"/>
      <c r="I124" s="147"/>
      <c r="J124" s="41"/>
      <c r="K124" s="41"/>
      <c r="L124" s="45"/>
      <c r="M124" s="242"/>
      <c r="N124" s="24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173</v>
      </c>
      <c r="AU124" s="18" t="s">
        <v>82</v>
      </c>
    </row>
    <row r="125" s="2" customFormat="1" ht="16.5" customHeight="1">
      <c r="A125" s="39"/>
      <c r="B125" s="40"/>
      <c r="C125" s="227" t="s">
        <v>262</v>
      </c>
      <c r="D125" s="227" t="s">
        <v>166</v>
      </c>
      <c r="E125" s="228" t="s">
        <v>3072</v>
      </c>
      <c r="F125" s="229" t="s">
        <v>3073</v>
      </c>
      <c r="G125" s="230" t="s">
        <v>229</v>
      </c>
      <c r="H125" s="231">
        <v>3</v>
      </c>
      <c r="I125" s="232"/>
      <c r="J125" s="233">
        <f>ROUND(I125*H125,2)</f>
        <v>0</v>
      </c>
      <c r="K125" s="229" t="s">
        <v>21</v>
      </c>
      <c r="L125" s="45"/>
      <c r="M125" s="234" t="s">
        <v>21</v>
      </c>
      <c r="N125" s="235" t="s">
        <v>44</v>
      </c>
      <c r="O125" s="85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171</v>
      </c>
      <c r="AT125" s="238" t="s">
        <v>166</v>
      </c>
      <c r="AU125" s="238" t="s">
        <v>82</v>
      </c>
      <c r="AY125" s="18" t="s">
        <v>164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80</v>
      </c>
      <c r="BK125" s="239">
        <f>ROUND(I125*H125,2)</f>
        <v>0</v>
      </c>
      <c r="BL125" s="18" t="s">
        <v>171</v>
      </c>
      <c r="BM125" s="238" t="s">
        <v>3074</v>
      </c>
    </row>
    <row r="126" s="2" customFormat="1">
      <c r="A126" s="39"/>
      <c r="B126" s="40"/>
      <c r="C126" s="41"/>
      <c r="D126" s="240" t="s">
        <v>173</v>
      </c>
      <c r="E126" s="41"/>
      <c r="F126" s="241" t="s">
        <v>3073</v>
      </c>
      <c r="G126" s="41"/>
      <c r="H126" s="41"/>
      <c r="I126" s="147"/>
      <c r="J126" s="41"/>
      <c r="K126" s="41"/>
      <c r="L126" s="45"/>
      <c r="M126" s="242"/>
      <c r="N126" s="24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173</v>
      </c>
      <c r="AU126" s="18" t="s">
        <v>82</v>
      </c>
    </row>
    <row r="127" s="2" customFormat="1" ht="16.5" customHeight="1">
      <c r="A127" s="39"/>
      <c r="B127" s="40"/>
      <c r="C127" s="227" t="s">
        <v>267</v>
      </c>
      <c r="D127" s="227" t="s">
        <v>166</v>
      </c>
      <c r="E127" s="228" t="s">
        <v>3075</v>
      </c>
      <c r="F127" s="229" t="s">
        <v>3076</v>
      </c>
      <c r="G127" s="230" t="s">
        <v>253</v>
      </c>
      <c r="H127" s="231">
        <v>8</v>
      </c>
      <c r="I127" s="232"/>
      <c r="J127" s="233">
        <f>ROUND(I127*H127,2)</f>
        <v>0</v>
      </c>
      <c r="K127" s="229" t="s">
        <v>21</v>
      </c>
      <c r="L127" s="45"/>
      <c r="M127" s="234" t="s">
        <v>21</v>
      </c>
      <c r="N127" s="235" t="s">
        <v>44</v>
      </c>
      <c r="O127" s="85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171</v>
      </c>
      <c r="AT127" s="238" t="s">
        <v>166</v>
      </c>
      <c r="AU127" s="238" t="s">
        <v>82</v>
      </c>
      <c r="AY127" s="18" t="s">
        <v>164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80</v>
      </c>
      <c r="BK127" s="239">
        <f>ROUND(I127*H127,2)</f>
        <v>0</v>
      </c>
      <c r="BL127" s="18" t="s">
        <v>171</v>
      </c>
      <c r="BM127" s="238" t="s">
        <v>3077</v>
      </c>
    </row>
    <row r="128" s="2" customFormat="1">
      <c r="A128" s="39"/>
      <c r="B128" s="40"/>
      <c r="C128" s="41"/>
      <c r="D128" s="240" t="s">
        <v>173</v>
      </c>
      <c r="E128" s="41"/>
      <c r="F128" s="241" t="s">
        <v>3076</v>
      </c>
      <c r="G128" s="41"/>
      <c r="H128" s="41"/>
      <c r="I128" s="147"/>
      <c r="J128" s="41"/>
      <c r="K128" s="41"/>
      <c r="L128" s="45"/>
      <c r="M128" s="242"/>
      <c r="N128" s="24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173</v>
      </c>
      <c r="AU128" s="18" t="s">
        <v>82</v>
      </c>
    </row>
    <row r="129" s="2" customFormat="1" ht="16.5" customHeight="1">
      <c r="A129" s="39"/>
      <c r="B129" s="40"/>
      <c r="C129" s="227" t="s">
        <v>8</v>
      </c>
      <c r="D129" s="227" t="s">
        <v>166</v>
      </c>
      <c r="E129" s="228" t="s">
        <v>3078</v>
      </c>
      <c r="F129" s="229" t="s">
        <v>3079</v>
      </c>
      <c r="G129" s="230" t="s">
        <v>253</v>
      </c>
      <c r="H129" s="231">
        <v>5</v>
      </c>
      <c r="I129" s="232"/>
      <c r="J129" s="233">
        <f>ROUND(I129*H129,2)</f>
        <v>0</v>
      </c>
      <c r="K129" s="229" t="s">
        <v>21</v>
      </c>
      <c r="L129" s="45"/>
      <c r="M129" s="234" t="s">
        <v>21</v>
      </c>
      <c r="N129" s="235" t="s">
        <v>44</v>
      </c>
      <c r="O129" s="85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171</v>
      </c>
      <c r="AT129" s="238" t="s">
        <v>166</v>
      </c>
      <c r="AU129" s="238" t="s">
        <v>82</v>
      </c>
      <c r="AY129" s="18" t="s">
        <v>164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80</v>
      </c>
      <c r="BK129" s="239">
        <f>ROUND(I129*H129,2)</f>
        <v>0</v>
      </c>
      <c r="BL129" s="18" t="s">
        <v>171</v>
      </c>
      <c r="BM129" s="238" t="s">
        <v>3080</v>
      </c>
    </row>
    <row r="130" s="2" customFormat="1">
      <c r="A130" s="39"/>
      <c r="B130" s="40"/>
      <c r="C130" s="41"/>
      <c r="D130" s="240" t="s">
        <v>173</v>
      </c>
      <c r="E130" s="41"/>
      <c r="F130" s="241" t="s">
        <v>3079</v>
      </c>
      <c r="G130" s="41"/>
      <c r="H130" s="41"/>
      <c r="I130" s="147"/>
      <c r="J130" s="41"/>
      <c r="K130" s="41"/>
      <c r="L130" s="45"/>
      <c r="M130" s="242"/>
      <c r="N130" s="24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173</v>
      </c>
      <c r="AU130" s="18" t="s">
        <v>82</v>
      </c>
    </row>
    <row r="131" s="2" customFormat="1" ht="16.5" customHeight="1">
      <c r="A131" s="39"/>
      <c r="B131" s="40"/>
      <c r="C131" s="227" t="s">
        <v>277</v>
      </c>
      <c r="D131" s="227" t="s">
        <v>166</v>
      </c>
      <c r="E131" s="228" t="s">
        <v>3081</v>
      </c>
      <c r="F131" s="229" t="s">
        <v>3082</v>
      </c>
      <c r="G131" s="230" t="s">
        <v>253</v>
      </c>
      <c r="H131" s="231">
        <v>4</v>
      </c>
      <c r="I131" s="232"/>
      <c r="J131" s="233">
        <f>ROUND(I131*H131,2)</f>
        <v>0</v>
      </c>
      <c r="K131" s="229" t="s">
        <v>21</v>
      </c>
      <c r="L131" s="45"/>
      <c r="M131" s="234" t="s">
        <v>21</v>
      </c>
      <c r="N131" s="235" t="s">
        <v>44</v>
      </c>
      <c r="O131" s="85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171</v>
      </c>
      <c r="AT131" s="238" t="s">
        <v>166</v>
      </c>
      <c r="AU131" s="238" t="s">
        <v>82</v>
      </c>
      <c r="AY131" s="18" t="s">
        <v>164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80</v>
      </c>
      <c r="BK131" s="239">
        <f>ROUND(I131*H131,2)</f>
        <v>0</v>
      </c>
      <c r="BL131" s="18" t="s">
        <v>171</v>
      </c>
      <c r="BM131" s="238" t="s">
        <v>3083</v>
      </c>
    </row>
    <row r="132" s="2" customFormat="1">
      <c r="A132" s="39"/>
      <c r="B132" s="40"/>
      <c r="C132" s="41"/>
      <c r="D132" s="240" t="s">
        <v>173</v>
      </c>
      <c r="E132" s="41"/>
      <c r="F132" s="241" t="s">
        <v>3082</v>
      </c>
      <c r="G132" s="41"/>
      <c r="H132" s="41"/>
      <c r="I132" s="147"/>
      <c r="J132" s="41"/>
      <c r="K132" s="41"/>
      <c r="L132" s="45"/>
      <c r="M132" s="242"/>
      <c r="N132" s="24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173</v>
      </c>
      <c r="AU132" s="18" t="s">
        <v>82</v>
      </c>
    </row>
    <row r="133" s="2" customFormat="1" ht="16.5" customHeight="1">
      <c r="A133" s="39"/>
      <c r="B133" s="40"/>
      <c r="C133" s="227" t="s">
        <v>287</v>
      </c>
      <c r="D133" s="227" t="s">
        <v>166</v>
      </c>
      <c r="E133" s="228" t="s">
        <v>3084</v>
      </c>
      <c r="F133" s="229" t="s">
        <v>3085</v>
      </c>
      <c r="G133" s="230" t="s">
        <v>253</v>
      </c>
      <c r="H133" s="231">
        <v>8</v>
      </c>
      <c r="I133" s="232"/>
      <c r="J133" s="233">
        <f>ROUND(I133*H133,2)</f>
        <v>0</v>
      </c>
      <c r="K133" s="229" t="s">
        <v>21</v>
      </c>
      <c r="L133" s="45"/>
      <c r="M133" s="234" t="s">
        <v>21</v>
      </c>
      <c r="N133" s="235" t="s">
        <v>44</v>
      </c>
      <c r="O133" s="85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171</v>
      </c>
      <c r="AT133" s="238" t="s">
        <v>166</v>
      </c>
      <c r="AU133" s="238" t="s">
        <v>82</v>
      </c>
      <c r="AY133" s="18" t="s">
        <v>164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80</v>
      </c>
      <c r="BK133" s="239">
        <f>ROUND(I133*H133,2)</f>
        <v>0</v>
      </c>
      <c r="BL133" s="18" t="s">
        <v>171</v>
      </c>
      <c r="BM133" s="238" t="s">
        <v>3086</v>
      </c>
    </row>
    <row r="134" s="2" customFormat="1">
      <c r="A134" s="39"/>
      <c r="B134" s="40"/>
      <c r="C134" s="41"/>
      <c r="D134" s="240" t="s">
        <v>173</v>
      </c>
      <c r="E134" s="41"/>
      <c r="F134" s="241" t="s">
        <v>3085</v>
      </c>
      <c r="G134" s="41"/>
      <c r="H134" s="41"/>
      <c r="I134" s="147"/>
      <c r="J134" s="41"/>
      <c r="K134" s="41"/>
      <c r="L134" s="45"/>
      <c r="M134" s="242"/>
      <c r="N134" s="24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173</v>
      </c>
      <c r="AU134" s="18" t="s">
        <v>82</v>
      </c>
    </row>
    <row r="135" s="2" customFormat="1" ht="16.5" customHeight="1">
      <c r="A135" s="39"/>
      <c r="B135" s="40"/>
      <c r="C135" s="227" t="s">
        <v>294</v>
      </c>
      <c r="D135" s="227" t="s">
        <v>166</v>
      </c>
      <c r="E135" s="228" t="s">
        <v>3087</v>
      </c>
      <c r="F135" s="229" t="s">
        <v>3088</v>
      </c>
      <c r="G135" s="230" t="s">
        <v>253</v>
      </c>
      <c r="H135" s="231">
        <v>15</v>
      </c>
      <c r="I135" s="232"/>
      <c r="J135" s="233">
        <f>ROUND(I135*H135,2)</f>
        <v>0</v>
      </c>
      <c r="K135" s="229" t="s">
        <v>21</v>
      </c>
      <c r="L135" s="45"/>
      <c r="M135" s="234" t="s">
        <v>21</v>
      </c>
      <c r="N135" s="235" t="s">
        <v>44</v>
      </c>
      <c r="O135" s="85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171</v>
      </c>
      <c r="AT135" s="238" t="s">
        <v>166</v>
      </c>
      <c r="AU135" s="238" t="s">
        <v>82</v>
      </c>
      <c r="AY135" s="18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80</v>
      </c>
      <c r="BK135" s="239">
        <f>ROUND(I135*H135,2)</f>
        <v>0</v>
      </c>
      <c r="BL135" s="18" t="s">
        <v>171</v>
      </c>
      <c r="BM135" s="238" t="s">
        <v>3089</v>
      </c>
    </row>
    <row r="136" s="2" customFormat="1">
      <c r="A136" s="39"/>
      <c r="B136" s="40"/>
      <c r="C136" s="41"/>
      <c r="D136" s="240" t="s">
        <v>173</v>
      </c>
      <c r="E136" s="41"/>
      <c r="F136" s="241" t="s">
        <v>3088</v>
      </c>
      <c r="G136" s="41"/>
      <c r="H136" s="41"/>
      <c r="I136" s="147"/>
      <c r="J136" s="41"/>
      <c r="K136" s="41"/>
      <c r="L136" s="45"/>
      <c r="M136" s="242"/>
      <c r="N136" s="24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173</v>
      </c>
      <c r="AU136" s="18" t="s">
        <v>82</v>
      </c>
    </row>
    <row r="137" s="2" customFormat="1" ht="16.5" customHeight="1">
      <c r="A137" s="39"/>
      <c r="B137" s="40"/>
      <c r="C137" s="227" t="s">
        <v>300</v>
      </c>
      <c r="D137" s="227" t="s">
        <v>166</v>
      </c>
      <c r="E137" s="228" t="s">
        <v>3090</v>
      </c>
      <c r="F137" s="229" t="s">
        <v>3091</v>
      </c>
      <c r="G137" s="230" t="s">
        <v>253</v>
      </c>
      <c r="H137" s="231">
        <v>72</v>
      </c>
      <c r="I137" s="232"/>
      <c r="J137" s="233">
        <f>ROUND(I137*H137,2)</f>
        <v>0</v>
      </c>
      <c r="K137" s="229" t="s">
        <v>21</v>
      </c>
      <c r="L137" s="45"/>
      <c r="M137" s="234" t="s">
        <v>21</v>
      </c>
      <c r="N137" s="235" t="s">
        <v>44</v>
      </c>
      <c r="O137" s="85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171</v>
      </c>
      <c r="AT137" s="238" t="s">
        <v>166</v>
      </c>
      <c r="AU137" s="238" t="s">
        <v>82</v>
      </c>
      <c r="AY137" s="18" t="s">
        <v>164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80</v>
      </c>
      <c r="BK137" s="239">
        <f>ROUND(I137*H137,2)</f>
        <v>0</v>
      </c>
      <c r="BL137" s="18" t="s">
        <v>171</v>
      </c>
      <c r="BM137" s="238" t="s">
        <v>3092</v>
      </c>
    </row>
    <row r="138" s="2" customFormat="1">
      <c r="A138" s="39"/>
      <c r="B138" s="40"/>
      <c r="C138" s="41"/>
      <c r="D138" s="240" t="s">
        <v>173</v>
      </c>
      <c r="E138" s="41"/>
      <c r="F138" s="241" t="s">
        <v>3091</v>
      </c>
      <c r="G138" s="41"/>
      <c r="H138" s="41"/>
      <c r="I138" s="147"/>
      <c r="J138" s="41"/>
      <c r="K138" s="41"/>
      <c r="L138" s="45"/>
      <c r="M138" s="242"/>
      <c r="N138" s="24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173</v>
      </c>
      <c r="AU138" s="18" t="s">
        <v>82</v>
      </c>
    </row>
    <row r="139" s="2" customFormat="1" ht="16.5" customHeight="1">
      <c r="A139" s="39"/>
      <c r="B139" s="40"/>
      <c r="C139" s="227" t="s">
        <v>307</v>
      </c>
      <c r="D139" s="227" t="s">
        <v>166</v>
      </c>
      <c r="E139" s="228" t="s">
        <v>3093</v>
      </c>
      <c r="F139" s="229" t="s">
        <v>3094</v>
      </c>
      <c r="G139" s="230" t="s">
        <v>253</v>
      </c>
      <c r="H139" s="231">
        <v>16</v>
      </c>
      <c r="I139" s="232"/>
      <c r="J139" s="233">
        <f>ROUND(I139*H139,2)</f>
        <v>0</v>
      </c>
      <c r="K139" s="229" t="s">
        <v>21</v>
      </c>
      <c r="L139" s="45"/>
      <c r="M139" s="234" t="s">
        <v>21</v>
      </c>
      <c r="N139" s="235" t="s">
        <v>44</v>
      </c>
      <c r="O139" s="85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171</v>
      </c>
      <c r="AT139" s="238" t="s">
        <v>166</v>
      </c>
      <c r="AU139" s="238" t="s">
        <v>82</v>
      </c>
      <c r="AY139" s="18" t="s">
        <v>164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80</v>
      </c>
      <c r="BK139" s="239">
        <f>ROUND(I139*H139,2)</f>
        <v>0</v>
      </c>
      <c r="BL139" s="18" t="s">
        <v>171</v>
      </c>
      <c r="BM139" s="238" t="s">
        <v>3095</v>
      </c>
    </row>
    <row r="140" s="2" customFormat="1">
      <c r="A140" s="39"/>
      <c r="B140" s="40"/>
      <c r="C140" s="41"/>
      <c r="D140" s="240" t="s">
        <v>173</v>
      </c>
      <c r="E140" s="41"/>
      <c r="F140" s="241" t="s">
        <v>3094</v>
      </c>
      <c r="G140" s="41"/>
      <c r="H140" s="41"/>
      <c r="I140" s="147"/>
      <c r="J140" s="41"/>
      <c r="K140" s="41"/>
      <c r="L140" s="45"/>
      <c r="M140" s="242"/>
      <c r="N140" s="24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173</v>
      </c>
      <c r="AU140" s="18" t="s">
        <v>82</v>
      </c>
    </row>
    <row r="141" s="2" customFormat="1" ht="16.5" customHeight="1">
      <c r="A141" s="39"/>
      <c r="B141" s="40"/>
      <c r="C141" s="227" t="s">
        <v>7</v>
      </c>
      <c r="D141" s="227" t="s">
        <v>166</v>
      </c>
      <c r="E141" s="228" t="s">
        <v>3096</v>
      </c>
      <c r="F141" s="229" t="s">
        <v>3097</v>
      </c>
      <c r="G141" s="230" t="s">
        <v>253</v>
      </c>
      <c r="H141" s="231">
        <v>10</v>
      </c>
      <c r="I141" s="232"/>
      <c r="J141" s="233">
        <f>ROUND(I141*H141,2)</f>
        <v>0</v>
      </c>
      <c r="K141" s="229" t="s">
        <v>21</v>
      </c>
      <c r="L141" s="45"/>
      <c r="M141" s="234" t="s">
        <v>21</v>
      </c>
      <c r="N141" s="235" t="s">
        <v>44</v>
      </c>
      <c r="O141" s="85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171</v>
      </c>
      <c r="AT141" s="238" t="s">
        <v>166</v>
      </c>
      <c r="AU141" s="238" t="s">
        <v>82</v>
      </c>
      <c r="AY141" s="18" t="s">
        <v>164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80</v>
      </c>
      <c r="BK141" s="239">
        <f>ROUND(I141*H141,2)</f>
        <v>0</v>
      </c>
      <c r="BL141" s="18" t="s">
        <v>171</v>
      </c>
      <c r="BM141" s="238" t="s">
        <v>3098</v>
      </c>
    </row>
    <row r="142" s="2" customFormat="1">
      <c r="A142" s="39"/>
      <c r="B142" s="40"/>
      <c r="C142" s="41"/>
      <c r="D142" s="240" t="s">
        <v>173</v>
      </c>
      <c r="E142" s="41"/>
      <c r="F142" s="241" t="s">
        <v>3097</v>
      </c>
      <c r="G142" s="41"/>
      <c r="H142" s="41"/>
      <c r="I142" s="147"/>
      <c r="J142" s="41"/>
      <c r="K142" s="41"/>
      <c r="L142" s="45"/>
      <c r="M142" s="242"/>
      <c r="N142" s="24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173</v>
      </c>
      <c r="AU142" s="18" t="s">
        <v>82</v>
      </c>
    </row>
    <row r="143" s="2" customFormat="1" ht="16.5" customHeight="1">
      <c r="A143" s="39"/>
      <c r="B143" s="40"/>
      <c r="C143" s="227" t="s">
        <v>329</v>
      </c>
      <c r="D143" s="227" t="s">
        <v>166</v>
      </c>
      <c r="E143" s="228" t="s">
        <v>3099</v>
      </c>
      <c r="F143" s="229" t="s">
        <v>3100</v>
      </c>
      <c r="G143" s="230" t="s">
        <v>253</v>
      </c>
      <c r="H143" s="231">
        <v>6</v>
      </c>
      <c r="I143" s="232"/>
      <c r="J143" s="233">
        <f>ROUND(I143*H143,2)</f>
        <v>0</v>
      </c>
      <c r="K143" s="229" t="s">
        <v>21</v>
      </c>
      <c r="L143" s="45"/>
      <c r="M143" s="234" t="s">
        <v>21</v>
      </c>
      <c r="N143" s="235" t="s">
        <v>44</v>
      </c>
      <c r="O143" s="85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171</v>
      </c>
      <c r="AT143" s="238" t="s">
        <v>166</v>
      </c>
      <c r="AU143" s="238" t="s">
        <v>82</v>
      </c>
      <c r="AY143" s="18" t="s">
        <v>164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80</v>
      </c>
      <c r="BK143" s="239">
        <f>ROUND(I143*H143,2)</f>
        <v>0</v>
      </c>
      <c r="BL143" s="18" t="s">
        <v>171</v>
      </c>
      <c r="BM143" s="238" t="s">
        <v>3101</v>
      </c>
    </row>
    <row r="144" s="2" customFormat="1">
      <c r="A144" s="39"/>
      <c r="B144" s="40"/>
      <c r="C144" s="41"/>
      <c r="D144" s="240" t="s">
        <v>173</v>
      </c>
      <c r="E144" s="41"/>
      <c r="F144" s="241" t="s">
        <v>3100</v>
      </c>
      <c r="G144" s="41"/>
      <c r="H144" s="41"/>
      <c r="I144" s="147"/>
      <c r="J144" s="41"/>
      <c r="K144" s="41"/>
      <c r="L144" s="45"/>
      <c r="M144" s="242"/>
      <c r="N144" s="24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173</v>
      </c>
      <c r="AU144" s="18" t="s">
        <v>82</v>
      </c>
    </row>
    <row r="145" s="2" customFormat="1" ht="16.5" customHeight="1">
      <c r="A145" s="39"/>
      <c r="B145" s="40"/>
      <c r="C145" s="227" t="s">
        <v>338</v>
      </c>
      <c r="D145" s="227" t="s">
        <v>166</v>
      </c>
      <c r="E145" s="228" t="s">
        <v>3102</v>
      </c>
      <c r="F145" s="229" t="s">
        <v>3103</v>
      </c>
      <c r="G145" s="230" t="s">
        <v>253</v>
      </c>
      <c r="H145" s="231">
        <v>23</v>
      </c>
      <c r="I145" s="232"/>
      <c r="J145" s="233">
        <f>ROUND(I145*H145,2)</f>
        <v>0</v>
      </c>
      <c r="K145" s="229" t="s">
        <v>21</v>
      </c>
      <c r="L145" s="45"/>
      <c r="M145" s="234" t="s">
        <v>21</v>
      </c>
      <c r="N145" s="235" t="s">
        <v>44</v>
      </c>
      <c r="O145" s="85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171</v>
      </c>
      <c r="AT145" s="238" t="s">
        <v>166</v>
      </c>
      <c r="AU145" s="238" t="s">
        <v>82</v>
      </c>
      <c r="AY145" s="18" t="s">
        <v>164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80</v>
      </c>
      <c r="BK145" s="239">
        <f>ROUND(I145*H145,2)</f>
        <v>0</v>
      </c>
      <c r="BL145" s="18" t="s">
        <v>171</v>
      </c>
      <c r="BM145" s="238" t="s">
        <v>3104</v>
      </c>
    </row>
    <row r="146" s="2" customFormat="1">
      <c r="A146" s="39"/>
      <c r="B146" s="40"/>
      <c r="C146" s="41"/>
      <c r="D146" s="240" t="s">
        <v>173</v>
      </c>
      <c r="E146" s="41"/>
      <c r="F146" s="241" t="s">
        <v>3103</v>
      </c>
      <c r="G146" s="41"/>
      <c r="H146" s="41"/>
      <c r="I146" s="147"/>
      <c r="J146" s="41"/>
      <c r="K146" s="41"/>
      <c r="L146" s="45"/>
      <c r="M146" s="242"/>
      <c r="N146" s="24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173</v>
      </c>
      <c r="AU146" s="18" t="s">
        <v>82</v>
      </c>
    </row>
    <row r="147" s="2" customFormat="1" ht="16.5" customHeight="1">
      <c r="A147" s="39"/>
      <c r="B147" s="40"/>
      <c r="C147" s="227" t="s">
        <v>342</v>
      </c>
      <c r="D147" s="227" t="s">
        <v>166</v>
      </c>
      <c r="E147" s="228" t="s">
        <v>3105</v>
      </c>
      <c r="F147" s="229" t="s">
        <v>3106</v>
      </c>
      <c r="G147" s="230" t="s">
        <v>229</v>
      </c>
      <c r="H147" s="231">
        <v>7</v>
      </c>
      <c r="I147" s="232"/>
      <c r="J147" s="233">
        <f>ROUND(I147*H147,2)</f>
        <v>0</v>
      </c>
      <c r="K147" s="229" t="s">
        <v>21</v>
      </c>
      <c r="L147" s="45"/>
      <c r="M147" s="234" t="s">
        <v>21</v>
      </c>
      <c r="N147" s="235" t="s">
        <v>44</v>
      </c>
      <c r="O147" s="85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171</v>
      </c>
      <c r="AT147" s="238" t="s">
        <v>166</v>
      </c>
      <c r="AU147" s="238" t="s">
        <v>82</v>
      </c>
      <c r="AY147" s="18" t="s">
        <v>164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80</v>
      </c>
      <c r="BK147" s="239">
        <f>ROUND(I147*H147,2)</f>
        <v>0</v>
      </c>
      <c r="BL147" s="18" t="s">
        <v>171</v>
      </c>
      <c r="BM147" s="238" t="s">
        <v>3107</v>
      </c>
    </row>
    <row r="148" s="2" customFormat="1">
      <c r="A148" s="39"/>
      <c r="B148" s="40"/>
      <c r="C148" s="41"/>
      <c r="D148" s="240" t="s">
        <v>173</v>
      </c>
      <c r="E148" s="41"/>
      <c r="F148" s="241" t="s">
        <v>3106</v>
      </c>
      <c r="G148" s="41"/>
      <c r="H148" s="41"/>
      <c r="I148" s="147"/>
      <c r="J148" s="41"/>
      <c r="K148" s="41"/>
      <c r="L148" s="45"/>
      <c r="M148" s="242"/>
      <c r="N148" s="24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173</v>
      </c>
      <c r="AU148" s="18" t="s">
        <v>82</v>
      </c>
    </row>
    <row r="149" s="2" customFormat="1" ht="16.5" customHeight="1">
      <c r="A149" s="39"/>
      <c r="B149" s="40"/>
      <c r="C149" s="227" t="s">
        <v>346</v>
      </c>
      <c r="D149" s="227" t="s">
        <v>166</v>
      </c>
      <c r="E149" s="228" t="s">
        <v>3108</v>
      </c>
      <c r="F149" s="229" t="s">
        <v>3109</v>
      </c>
      <c r="G149" s="230" t="s">
        <v>229</v>
      </c>
      <c r="H149" s="231">
        <v>4</v>
      </c>
      <c r="I149" s="232"/>
      <c r="J149" s="233">
        <f>ROUND(I149*H149,2)</f>
        <v>0</v>
      </c>
      <c r="K149" s="229" t="s">
        <v>21</v>
      </c>
      <c r="L149" s="45"/>
      <c r="M149" s="234" t="s">
        <v>21</v>
      </c>
      <c r="N149" s="235" t="s">
        <v>44</v>
      </c>
      <c r="O149" s="85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171</v>
      </c>
      <c r="AT149" s="238" t="s">
        <v>166</v>
      </c>
      <c r="AU149" s="238" t="s">
        <v>82</v>
      </c>
      <c r="AY149" s="18" t="s">
        <v>164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80</v>
      </c>
      <c r="BK149" s="239">
        <f>ROUND(I149*H149,2)</f>
        <v>0</v>
      </c>
      <c r="BL149" s="18" t="s">
        <v>171</v>
      </c>
      <c r="BM149" s="238" t="s">
        <v>3110</v>
      </c>
    </row>
    <row r="150" s="2" customFormat="1">
      <c r="A150" s="39"/>
      <c r="B150" s="40"/>
      <c r="C150" s="41"/>
      <c r="D150" s="240" t="s">
        <v>173</v>
      </c>
      <c r="E150" s="41"/>
      <c r="F150" s="241" t="s">
        <v>3109</v>
      </c>
      <c r="G150" s="41"/>
      <c r="H150" s="41"/>
      <c r="I150" s="147"/>
      <c r="J150" s="41"/>
      <c r="K150" s="41"/>
      <c r="L150" s="45"/>
      <c r="M150" s="242"/>
      <c r="N150" s="24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173</v>
      </c>
      <c r="AU150" s="18" t="s">
        <v>82</v>
      </c>
    </row>
    <row r="151" s="2" customFormat="1" ht="16.5" customHeight="1">
      <c r="A151" s="39"/>
      <c r="B151" s="40"/>
      <c r="C151" s="227" t="s">
        <v>350</v>
      </c>
      <c r="D151" s="227" t="s">
        <v>166</v>
      </c>
      <c r="E151" s="228" t="s">
        <v>3111</v>
      </c>
      <c r="F151" s="229" t="s">
        <v>3112</v>
      </c>
      <c r="G151" s="230" t="s">
        <v>229</v>
      </c>
      <c r="H151" s="231">
        <v>1</v>
      </c>
      <c r="I151" s="232"/>
      <c r="J151" s="233">
        <f>ROUND(I151*H151,2)</f>
        <v>0</v>
      </c>
      <c r="K151" s="229" t="s">
        <v>21</v>
      </c>
      <c r="L151" s="45"/>
      <c r="M151" s="234" t="s">
        <v>21</v>
      </c>
      <c r="N151" s="235" t="s">
        <v>44</v>
      </c>
      <c r="O151" s="85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171</v>
      </c>
      <c r="AT151" s="238" t="s">
        <v>166</v>
      </c>
      <c r="AU151" s="238" t="s">
        <v>82</v>
      </c>
      <c r="AY151" s="18" t="s">
        <v>164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80</v>
      </c>
      <c r="BK151" s="239">
        <f>ROUND(I151*H151,2)</f>
        <v>0</v>
      </c>
      <c r="BL151" s="18" t="s">
        <v>171</v>
      </c>
      <c r="BM151" s="238" t="s">
        <v>3113</v>
      </c>
    </row>
    <row r="152" s="2" customFormat="1">
      <c r="A152" s="39"/>
      <c r="B152" s="40"/>
      <c r="C152" s="41"/>
      <c r="D152" s="240" t="s">
        <v>173</v>
      </c>
      <c r="E152" s="41"/>
      <c r="F152" s="241" t="s">
        <v>3112</v>
      </c>
      <c r="G152" s="41"/>
      <c r="H152" s="41"/>
      <c r="I152" s="147"/>
      <c r="J152" s="41"/>
      <c r="K152" s="41"/>
      <c r="L152" s="45"/>
      <c r="M152" s="242"/>
      <c r="N152" s="24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173</v>
      </c>
      <c r="AU152" s="18" t="s">
        <v>82</v>
      </c>
    </row>
    <row r="153" s="2" customFormat="1" ht="16.5" customHeight="1">
      <c r="A153" s="39"/>
      <c r="B153" s="40"/>
      <c r="C153" s="227" t="s">
        <v>359</v>
      </c>
      <c r="D153" s="227" t="s">
        <v>166</v>
      </c>
      <c r="E153" s="228" t="s">
        <v>3114</v>
      </c>
      <c r="F153" s="229" t="s">
        <v>3115</v>
      </c>
      <c r="G153" s="230" t="s">
        <v>229</v>
      </c>
      <c r="H153" s="231">
        <v>4</v>
      </c>
      <c r="I153" s="232"/>
      <c r="J153" s="233">
        <f>ROUND(I153*H153,2)</f>
        <v>0</v>
      </c>
      <c r="K153" s="229" t="s">
        <v>21</v>
      </c>
      <c r="L153" s="45"/>
      <c r="M153" s="234" t="s">
        <v>21</v>
      </c>
      <c r="N153" s="235" t="s">
        <v>44</v>
      </c>
      <c r="O153" s="85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171</v>
      </c>
      <c r="AT153" s="238" t="s">
        <v>166</v>
      </c>
      <c r="AU153" s="238" t="s">
        <v>82</v>
      </c>
      <c r="AY153" s="18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80</v>
      </c>
      <c r="BK153" s="239">
        <f>ROUND(I153*H153,2)</f>
        <v>0</v>
      </c>
      <c r="BL153" s="18" t="s">
        <v>171</v>
      </c>
      <c r="BM153" s="238" t="s">
        <v>3116</v>
      </c>
    </row>
    <row r="154" s="2" customFormat="1">
      <c r="A154" s="39"/>
      <c r="B154" s="40"/>
      <c r="C154" s="41"/>
      <c r="D154" s="240" t="s">
        <v>173</v>
      </c>
      <c r="E154" s="41"/>
      <c r="F154" s="241" t="s">
        <v>3115</v>
      </c>
      <c r="G154" s="41"/>
      <c r="H154" s="41"/>
      <c r="I154" s="147"/>
      <c r="J154" s="41"/>
      <c r="K154" s="41"/>
      <c r="L154" s="45"/>
      <c r="M154" s="242"/>
      <c r="N154" s="24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173</v>
      </c>
      <c r="AU154" s="18" t="s">
        <v>82</v>
      </c>
    </row>
    <row r="155" s="2" customFormat="1" ht="16.5" customHeight="1">
      <c r="A155" s="39"/>
      <c r="B155" s="40"/>
      <c r="C155" s="227" t="s">
        <v>364</v>
      </c>
      <c r="D155" s="227" t="s">
        <v>166</v>
      </c>
      <c r="E155" s="228" t="s">
        <v>3117</v>
      </c>
      <c r="F155" s="229" t="s">
        <v>3118</v>
      </c>
      <c r="G155" s="230" t="s">
        <v>253</v>
      </c>
      <c r="H155" s="231">
        <v>179</v>
      </c>
      <c r="I155" s="232"/>
      <c r="J155" s="233">
        <f>ROUND(I155*H155,2)</f>
        <v>0</v>
      </c>
      <c r="K155" s="229" t="s">
        <v>21</v>
      </c>
      <c r="L155" s="45"/>
      <c r="M155" s="234" t="s">
        <v>21</v>
      </c>
      <c r="N155" s="235" t="s">
        <v>44</v>
      </c>
      <c r="O155" s="85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171</v>
      </c>
      <c r="AT155" s="238" t="s">
        <v>166</v>
      </c>
      <c r="AU155" s="238" t="s">
        <v>82</v>
      </c>
      <c r="AY155" s="18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80</v>
      </c>
      <c r="BK155" s="239">
        <f>ROUND(I155*H155,2)</f>
        <v>0</v>
      </c>
      <c r="BL155" s="18" t="s">
        <v>171</v>
      </c>
      <c r="BM155" s="238" t="s">
        <v>3119</v>
      </c>
    </row>
    <row r="156" s="2" customFormat="1">
      <c r="A156" s="39"/>
      <c r="B156" s="40"/>
      <c r="C156" s="41"/>
      <c r="D156" s="240" t="s">
        <v>173</v>
      </c>
      <c r="E156" s="41"/>
      <c r="F156" s="241" t="s">
        <v>3118</v>
      </c>
      <c r="G156" s="41"/>
      <c r="H156" s="41"/>
      <c r="I156" s="147"/>
      <c r="J156" s="41"/>
      <c r="K156" s="41"/>
      <c r="L156" s="45"/>
      <c r="M156" s="242"/>
      <c r="N156" s="24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173</v>
      </c>
      <c r="AU156" s="18" t="s">
        <v>82</v>
      </c>
    </row>
    <row r="157" s="2" customFormat="1" ht="16.5" customHeight="1">
      <c r="A157" s="39"/>
      <c r="B157" s="40"/>
      <c r="C157" s="227" t="s">
        <v>370</v>
      </c>
      <c r="D157" s="227" t="s">
        <v>166</v>
      </c>
      <c r="E157" s="228" t="s">
        <v>3120</v>
      </c>
      <c r="F157" s="229" t="s">
        <v>3121</v>
      </c>
      <c r="G157" s="230" t="s">
        <v>181</v>
      </c>
      <c r="H157" s="231">
        <v>0.28000000000000003</v>
      </c>
      <c r="I157" s="232"/>
      <c r="J157" s="233">
        <f>ROUND(I157*H157,2)</f>
        <v>0</v>
      </c>
      <c r="K157" s="229" t="s">
        <v>21</v>
      </c>
      <c r="L157" s="45"/>
      <c r="M157" s="234" t="s">
        <v>21</v>
      </c>
      <c r="N157" s="235" t="s">
        <v>44</v>
      </c>
      <c r="O157" s="85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171</v>
      </c>
      <c r="AT157" s="238" t="s">
        <v>166</v>
      </c>
      <c r="AU157" s="238" t="s">
        <v>82</v>
      </c>
      <c r="AY157" s="18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80</v>
      </c>
      <c r="BK157" s="239">
        <f>ROUND(I157*H157,2)</f>
        <v>0</v>
      </c>
      <c r="BL157" s="18" t="s">
        <v>171</v>
      </c>
      <c r="BM157" s="238" t="s">
        <v>3122</v>
      </c>
    </row>
    <row r="158" s="2" customFormat="1">
      <c r="A158" s="39"/>
      <c r="B158" s="40"/>
      <c r="C158" s="41"/>
      <c r="D158" s="240" t="s">
        <v>173</v>
      </c>
      <c r="E158" s="41"/>
      <c r="F158" s="241" t="s">
        <v>3121</v>
      </c>
      <c r="G158" s="41"/>
      <c r="H158" s="41"/>
      <c r="I158" s="147"/>
      <c r="J158" s="41"/>
      <c r="K158" s="41"/>
      <c r="L158" s="45"/>
      <c r="M158" s="242"/>
      <c r="N158" s="24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173</v>
      </c>
      <c r="AU158" s="18" t="s">
        <v>82</v>
      </c>
    </row>
    <row r="159" s="12" customFormat="1" ht="22.8" customHeight="1">
      <c r="A159" s="12"/>
      <c r="B159" s="211"/>
      <c r="C159" s="212"/>
      <c r="D159" s="213" t="s">
        <v>72</v>
      </c>
      <c r="E159" s="225" t="s">
        <v>3123</v>
      </c>
      <c r="F159" s="225" t="s">
        <v>3124</v>
      </c>
      <c r="G159" s="212"/>
      <c r="H159" s="212"/>
      <c r="I159" s="215"/>
      <c r="J159" s="226">
        <f>BK159</f>
        <v>0</v>
      </c>
      <c r="K159" s="212"/>
      <c r="L159" s="217"/>
      <c r="M159" s="218"/>
      <c r="N159" s="219"/>
      <c r="O159" s="219"/>
      <c r="P159" s="220">
        <f>SUM(P160:P199)</f>
        <v>0</v>
      </c>
      <c r="Q159" s="219"/>
      <c r="R159" s="220">
        <f>SUM(R160:R199)</f>
        <v>0</v>
      </c>
      <c r="S159" s="219"/>
      <c r="T159" s="221">
        <f>SUM(T160:T199)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2" t="s">
        <v>82</v>
      </c>
      <c r="AT159" s="223" t="s">
        <v>72</v>
      </c>
      <c r="AU159" s="223" t="s">
        <v>80</v>
      </c>
      <c r="AY159" s="222" t="s">
        <v>164</v>
      </c>
      <c r="BK159" s="224">
        <f>SUM(BK160:BK199)</f>
        <v>0</v>
      </c>
    </row>
    <row r="160" s="2" customFormat="1" ht="16.5" customHeight="1">
      <c r="A160" s="39"/>
      <c r="B160" s="40"/>
      <c r="C160" s="227" t="s">
        <v>374</v>
      </c>
      <c r="D160" s="227" t="s">
        <v>166</v>
      </c>
      <c r="E160" s="228" t="s">
        <v>3125</v>
      </c>
      <c r="F160" s="229" t="s">
        <v>3126</v>
      </c>
      <c r="G160" s="230" t="s">
        <v>229</v>
      </c>
      <c r="H160" s="231">
        <v>10</v>
      </c>
      <c r="I160" s="232"/>
      <c r="J160" s="233">
        <f>ROUND(I160*H160,2)</f>
        <v>0</v>
      </c>
      <c r="K160" s="229" t="s">
        <v>21</v>
      </c>
      <c r="L160" s="45"/>
      <c r="M160" s="234" t="s">
        <v>21</v>
      </c>
      <c r="N160" s="235" t="s">
        <v>44</v>
      </c>
      <c r="O160" s="85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171</v>
      </c>
      <c r="AT160" s="238" t="s">
        <v>166</v>
      </c>
      <c r="AU160" s="238" t="s">
        <v>82</v>
      </c>
      <c r="AY160" s="18" t="s">
        <v>164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80</v>
      </c>
      <c r="BK160" s="239">
        <f>ROUND(I160*H160,2)</f>
        <v>0</v>
      </c>
      <c r="BL160" s="18" t="s">
        <v>171</v>
      </c>
      <c r="BM160" s="238" t="s">
        <v>3127</v>
      </c>
    </row>
    <row r="161" s="2" customFormat="1">
      <c r="A161" s="39"/>
      <c r="B161" s="40"/>
      <c r="C161" s="41"/>
      <c r="D161" s="240" t="s">
        <v>173</v>
      </c>
      <c r="E161" s="41"/>
      <c r="F161" s="241" t="s">
        <v>3126</v>
      </c>
      <c r="G161" s="41"/>
      <c r="H161" s="41"/>
      <c r="I161" s="147"/>
      <c r="J161" s="41"/>
      <c r="K161" s="41"/>
      <c r="L161" s="45"/>
      <c r="M161" s="242"/>
      <c r="N161" s="24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173</v>
      </c>
      <c r="AU161" s="18" t="s">
        <v>82</v>
      </c>
    </row>
    <row r="162" s="2" customFormat="1" ht="16.5" customHeight="1">
      <c r="A162" s="39"/>
      <c r="B162" s="40"/>
      <c r="C162" s="227" t="s">
        <v>378</v>
      </c>
      <c r="D162" s="227" t="s">
        <v>166</v>
      </c>
      <c r="E162" s="228" t="s">
        <v>3128</v>
      </c>
      <c r="F162" s="229" t="s">
        <v>3129</v>
      </c>
      <c r="G162" s="230" t="s">
        <v>253</v>
      </c>
      <c r="H162" s="231">
        <v>20</v>
      </c>
      <c r="I162" s="232"/>
      <c r="J162" s="233">
        <f>ROUND(I162*H162,2)</f>
        <v>0</v>
      </c>
      <c r="K162" s="229" t="s">
        <v>21</v>
      </c>
      <c r="L162" s="45"/>
      <c r="M162" s="234" t="s">
        <v>21</v>
      </c>
      <c r="N162" s="235" t="s">
        <v>44</v>
      </c>
      <c r="O162" s="85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171</v>
      </c>
      <c r="AT162" s="238" t="s">
        <v>166</v>
      </c>
      <c r="AU162" s="238" t="s">
        <v>82</v>
      </c>
      <c r="AY162" s="18" t="s">
        <v>164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80</v>
      </c>
      <c r="BK162" s="239">
        <f>ROUND(I162*H162,2)</f>
        <v>0</v>
      </c>
      <c r="BL162" s="18" t="s">
        <v>171</v>
      </c>
      <c r="BM162" s="238" t="s">
        <v>3130</v>
      </c>
    </row>
    <row r="163" s="2" customFormat="1">
      <c r="A163" s="39"/>
      <c r="B163" s="40"/>
      <c r="C163" s="41"/>
      <c r="D163" s="240" t="s">
        <v>173</v>
      </c>
      <c r="E163" s="41"/>
      <c r="F163" s="241" t="s">
        <v>3129</v>
      </c>
      <c r="G163" s="41"/>
      <c r="H163" s="41"/>
      <c r="I163" s="147"/>
      <c r="J163" s="41"/>
      <c r="K163" s="41"/>
      <c r="L163" s="45"/>
      <c r="M163" s="242"/>
      <c r="N163" s="24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173</v>
      </c>
      <c r="AU163" s="18" t="s">
        <v>82</v>
      </c>
    </row>
    <row r="164" s="2" customFormat="1" ht="16.5" customHeight="1">
      <c r="A164" s="39"/>
      <c r="B164" s="40"/>
      <c r="C164" s="227" t="s">
        <v>382</v>
      </c>
      <c r="D164" s="227" t="s">
        <v>166</v>
      </c>
      <c r="E164" s="228" t="s">
        <v>3131</v>
      </c>
      <c r="F164" s="229" t="s">
        <v>3132</v>
      </c>
      <c r="G164" s="230" t="s">
        <v>253</v>
      </c>
      <c r="H164" s="231">
        <v>26</v>
      </c>
      <c r="I164" s="232"/>
      <c r="J164" s="233">
        <f>ROUND(I164*H164,2)</f>
        <v>0</v>
      </c>
      <c r="K164" s="229" t="s">
        <v>21</v>
      </c>
      <c r="L164" s="45"/>
      <c r="M164" s="234" t="s">
        <v>21</v>
      </c>
      <c r="N164" s="235" t="s">
        <v>44</v>
      </c>
      <c r="O164" s="85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171</v>
      </c>
      <c r="AT164" s="238" t="s">
        <v>166</v>
      </c>
      <c r="AU164" s="238" t="s">
        <v>82</v>
      </c>
      <c r="AY164" s="18" t="s">
        <v>164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80</v>
      </c>
      <c r="BK164" s="239">
        <f>ROUND(I164*H164,2)</f>
        <v>0</v>
      </c>
      <c r="BL164" s="18" t="s">
        <v>171</v>
      </c>
      <c r="BM164" s="238" t="s">
        <v>3133</v>
      </c>
    </row>
    <row r="165" s="2" customFormat="1">
      <c r="A165" s="39"/>
      <c r="B165" s="40"/>
      <c r="C165" s="41"/>
      <c r="D165" s="240" t="s">
        <v>173</v>
      </c>
      <c r="E165" s="41"/>
      <c r="F165" s="241" t="s">
        <v>3132</v>
      </c>
      <c r="G165" s="41"/>
      <c r="H165" s="41"/>
      <c r="I165" s="147"/>
      <c r="J165" s="41"/>
      <c r="K165" s="41"/>
      <c r="L165" s="45"/>
      <c r="M165" s="242"/>
      <c r="N165" s="24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173</v>
      </c>
      <c r="AU165" s="18" t="s">
        <v>82</v>
      </c>
    </row>
    <row r="166" s="2" customFormat="1" ht="16.5" customHeight="1">
      <c r="A166" s="39"/>
      <c r="B166" s="40"/>
      <c r="C166" s="227" t="s">
        <v>388</v>
      </c>
      <c r="D166" s="227" t="s">
        <v>166</v>
      </c>
      <c r="E166" s="228" t="s">
        <v>3134</v>
      </c>
      <c r="F166" s="229" t="s">
        <v>3135</v>
      </c>
      <c r="G166" s="230" t="s">
        <v>253</v>
      </c>
      <c r="H166" s="231">
        <v>15</v>
      </c>
      <c r="I166" s="232"/>
      <c r="J166" s="233">
        <f>ROUND(I166*H166,2)</f>
        <v>0</v>
      </c>
      <c r="K166" s="229" t="s">
        <v>21</v>
      </c>
      <c r="L166" s="45"/>
      <c r="M166" s="234" t="s">
        <v>21</v>
      </c>
      <c r="N166" s="235" t="s">
        <v>44</v>
      </c>
      <c r="O166" s="85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171</v>
      </c>
      <c r="AT166" s="238" t="s">
        <v>166</v>
      </c>
      <c r="AU166" s="238" t="s">
        <v>82</v>
      </c>
      <c r="AY166" s="18" t="s">
        <v>164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80</v>
      </c>
      <c r="BK166" s="239">
        <f>ROUND(I166*H166,2)</f>
        <v>0</v>
      </c>
      <c r="BL166" s="18" t="s">
        <v>171</v>
      </c>
      <c r="BM166" s="238" t="s">
        <v>3136</v>
      </c>
    </row>
    <row r="167" s="2" customFormat="1">
      <c r="A167" s="39"/>
      <c r="B167" s="40"/>
      <c r="C167" s="41"/>
      <c r="D167" s="240" t="s">
        <v>173</v>
      </c>
      <c r="E167" s="41"/>
      <c r="F167" s="241" t="s">
        <v>3135</v>
      </c>
      <c r="G167" s="41"/>
      <c r="H167" s="41"/>
      <c r="I167" s="147"/>
      <c r="J167" s="41"/>
      <c r="K167" s="41"/>
      <c r="L167" s="45"/>
      <c r="M167" s="242"/>
      <c r="N167" s="24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173</v>
      </c>
      <c r="AU167" s="18" t="s">
        <v>82</v>
      </c>
    </row>
    <row r="168" s="2" customFormat="1" ht="16.5" customHeight="1">
      <c r="A168" s="39"/>
      <c r="B168" s="40"/>
      <c r="C168" s="227" t="s">
        <v>395</v>
      </c>
      <c r="D168" s="227" t="s">
        <v>166</v>
      </c>
      <c r="E168" s="228" t="s">
        <v>3137</v>
      </c>
      <c r="F168" s="229" t="s">
        <v>3138</v>
      </c>
      <c r="G168" s="230" t="s">
        <v>253</v>
      </c>
      <c r="H168" s="231">
        <v>7</v>
      </c>
      <c r="I168" s="232"/>
      <c r="J168" s="233">
        <f>ROUND(I168*H168,2)</f>
        <v>0</v>
      </c>
      <c r="K168" s="229" t="s">
        <v>21</v>
      </c>
      <c r="L168" s="45"/>
      <c r="M168" s="234" t="s">
        <v>21</v>
      </c>
      <c r="N168" s="235" t="s">
        <v>44</v>
      </c>
      <c r="O168" s="85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171</v>
      </c>
      <c r="AT168" s="238" t="s">
        <v>166</v>
      </c>
      <c r="AU168" s="238" t="s">
        <v>82</v>
      </c>
      <c r="AY168" s="18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80</v>
      </c>
      <c r="BK168" s="239">
        <f>ROUND(I168*H168,2)</f>
        <v>0</v>
      </c>
      <c r="BL168" s="18" t="s">
        <v>171</v>
      </c>
      <c r="BM168" s="238" t="s">
        <v>3139</v>
      </c>
    </row>
    <row r="169" s="2" customFormat="1">
      <c r="A169" s="39"/>
      <c r="B169" s="40"/>
      <c r="C169" s="41"/>
      <c r="D169" s="240" t="s">
        <v>173</v>
      </c>
      <c r="E169" s="41"/>
      <c r="F169" s="241" t="s">
        <v>3138</v>
      </c>
      <c r="G169" s="41"/>
      <c r="H169" s="41"/>
      <c r="I169" s="147"/>
      <c r="J169" s="41"/>
      <c r="K169" s="41"/>
      <c r="L169" s="45"/>
      <c r="M169" s="242"/>
      <c r="N169" s="24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173</v>
      </c>
      <c r="AU169" s="18" t="s">
        <v>82</v>
      </c>
    </row>
    <row r="170" s="2" customFormat="1" ht="16.5" customHeight="1">
      <c r="A170" s="39"/>
      <c r="B170" s="40"/>
      <c r="C170" s="227" t="s">
        <v>415</v>
      </c>
      <c r="D170" s="227" t="s">
        <v>166</v>
      </c>
      <c r="E170" s="228" t="s">
        <v>3140</v>
      </c>
      <c r="F170" s="229" t="s">
        <v>3141</v>
      </c>
      <c r="G170" s="230" t="s">
        <v>253</v>
      </c>
      <c r="H170" s="231">
        <v>26</v>
      </c>
      <c r="I170" s="232"/>
      <c r="J170" s="233">
        <f>ROUND(I170*H170,2)</f>
        <v>0</v>
      </c>
      <c r="K170" s="229" t="s">
        <v>21</v>
      </c>
      <c r="L170" s="45"/>
      <c r="M170" s="234" t="s">
        <v>21</v>
      </c>
      <c r="N170" s="235" t="s">
        <v>44</v>
      </c>
      <c r="O170" s="85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171</v>
      </c>
      <c r="AT170" s="238" t="s">
        <v>166</v>
      </c>
      <c r="AU170" s="238" t="s">
        <v>82</v>
      </c>
      <c r="AY170" s="18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80</v>
      </c>
      <c r="BK170" s="239">
        <f>ROUND(I170*H170,2)</f>
        <v>0</v>
      </c>
      <c r="BL170" s="18" t="s">
        <v>171</v>
      </c>
      <c r="BM170" s="238" t="s">
        <v>3142</v>
      </c>
    </row>
    <row r="171" s="2" customFormat="1">
      <c r="A171" s="39"/>
      <c r="B171" s="40"/>
      <c r="C171" s="41"/>
      <c r="D171" s="240" t="s">
        <v>173</v>
      </c>
      <c r="E171" s="41"/>
      <c r="F171" s="241" t="s">
        <v>3141</v>
      </c>
      <c r="G171" s="41"/>
      <c r="H171" s="41"/>
      <c r="I171" s="147"/>
      <c r="J171" s="41"/>
      <c r="K171" s="41"/>
      <c r="L171" s="45"/>
      <c r="M171" s="242"/>
      <c r="N171" s="24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173</v>
      </c>
      <c r="AU171" s="18" t="s">
        <v>82</v>
      </c>
    </row>
    <row r="172" s="2" customFormat="1" ht="16.5" customHeight="1">
      <c r="A172" s="39"/>
      <c r="B172" s="40"/>
      <c r="C172" s="227" t="s">
        <v>424</v>
      </c>
      <c r="D172" s="227" t="s">
        <v>166</v>
      </c>
      <c r="E172" s="228" t="s">
        <v>3143</v>
      </c>
      <c r="F172" s="229" t="s">
        <v>3144</v>
      </c>
      <c r="G172" s="230" t="s">
        <v>253</v>
      </c>
      <c r="H172" s="231">
        <v>15</v>
      </c>
      <c r="I172" s="232"/>
      <c r="J172" s="233">
        <f>ROUND(I172*H172,2)</f>
        <v>0</v>
      </c>
      <c r="K172" s="229" t="s">
        <v>21</v>
      </c>
      <c r="L172" s="45"/>
      <c r="M172" s="234" t="s">
        <v>21</v>
      </c>
      <c r="N172" s="235" t="s">
        <v>44</v>
      </c>
      <c r="O172" s="85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171</v>
      </c>
      <c r="AT172" s="238" t="s">
        <v>166</v>
      </c>
      <c r="AU172" s="238" t="s">
        <v>82</v>
      </c>
      <c r="AY172" s="18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80</v>
      </c>
      <c r="BK172" s="239">
        <f>ROUND(I172*H172,2)</f>
        <v>0</v>
      </c>
      <c r="BL172" s="18" t="s">
        <v>171</v>
      </c>
      <c r="BM172" s="238" t="s">
        <v>3145</v>
      </c>
    </row>
    <row r="173" s="2" customFormat="1">
      <c r="A173" s="39"/>
      <c r="B173" s="40"/>
      <c r="C173" s="41"/>
      <c r="D173" s="240" t="s">
        <v>173</v>
      </c>
      <c r="E173" s="41"/>
      <c r="F173" s="241" t="s">
        <v>3144</v>
      </c>
      <c r="G173" s="41"/>
      <c r="H173" s="41"/>
      <c r="I173" s="147"/>
      <c r="J173" s="41"/>
      <c r="K173" s="41"/>
      <c r="L173" s="45"/>
      <c r="M173" s="242"/>
      <c r="N173" s="24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173</v>
      </c>
      <c r="AU173" s="18" t="s">
        <v>82</v>
      </c>
    </row>
    <row r="174" s="2" customFormat="1" ht="16.5" customHeight="1">
      <c r="A174" s="39"/>
      <c r="B174" s="40"/>
      <c r="C174" s="227" t="s">
        <v>464</v>
      </c>
      <c r="D174" s="227" t="s">
        <v>166</v>
      </c>
      <c r="E174" s="228" t="s">
        <v>3146</v>
      </c>
      <c r="F174" s="229" t="s">
        <v>3147</v>
      </c>
      <c r="G174" s="230" t="s">
        <v>253</v>
      </c>
      <c r="H174" s="231">
        <v>7</v>
      </c>
      <c r="I174" s="232"/>
      <c r="J174" s="233">
        <f>ROUND(I174*H174,2)</f>
        <v>0</v>
      </c>
      <c r="K174" s="229" t="s">
        <v>21</v>
      </c>
      <c r="L174" s="45"/>
      <c r="M174" s="234" t="s">
        <v>21</v>
      </c>
      <c r="N174" s="235" t="s">
        <v>44</v>
      </c>
      <c r="O174" s="85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171</v>
      </c>
      <c r="AT174" s="238" t="s">
        <v>166</v>
      </c>
      <c r="AU174" s="238" t="s">
        <v>82</v>
      </c>
      <c r="AY174" s="18" t="s">
        <v>164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80</v>
      </c>
      <c r="BK174" s="239">
        <f>ROUND(I174*H174,2)</f>
        <v>0</v>
      </c>
      <c r="BL174" s="18" t="s">
        <v>171</v>
      </c>
      <c r="BM174" s="238" t="s">
        <v>3148</v>
      </c>
    </row>
    <row r="175" s="2" customFormat="1">
      <c r="A175" s="39"/>
      <c r="B175" s="40"/>
      <c r="C175" s="41"/>
      <c r="D175" s="240" t="s">
        <v>173</v>
      </c>
      <c r="E175" s="41"/>
      <c r="F175" s="241" t="s">
        <v>3147</v>
      </c>
      <c r="G175" s="41"/>
      <c r="H175" s="41"/>
      <c r="I175" s="147"/>
      <c r="J175" s="41"/>
      <c r="K175" s="41"/>
      <c r="L175" s="45"/>
      <c r="M175" s="242"/>
      <c r="N175" s="24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173</v>
      </c>
      <c r="AU175" s="18" t="s">
        <v>82</v>
      </c>
    </row>
    <row r="176" s="2" customFormat="1" ht="16.5" customHeight="1">
      <c r="A176" s="39"/>
      <c r="B176" s="40"/>
      <c r="C176" s="227" t="s">
        <v>275</v>
      </c>
      <c r="D176" s="227" t="s">
        <v>166</v>
      </c>
      <c r="E176" s="228" t="s">
        <v>3149</v>
      </c>
      <c r="F176" s="229" t="s">
        <v>3150</v>
      </c>
      <c r="G176" s="230" t="s">
        <v>1107</v>
      </c>
      <c r="H176" s="231">
        <v>31</v>
      </c>
      <c r="I176" s="232"/>
      <c r="J176" s="233">
        <f>ROUND(I176*H176,2)</f>
        <v>0</v>
      </c>
      <c r="K176" s="229" t="s">
        <v>21</v>
      </c>
      <c r="L176" s="45"/>
      <c r="M176" s="234" t="s">
        <v>21</v>
      </c>
      <c r="N176" s="235" t="s">
        <v>44</v>
      </c>
      <c r="O176" s="85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171</v>
      </c>
      <c r="AT176" s="238" t="s">
        <v>166</v>
      </c>
      <c r="AU176" s="238" t="s">
        <v>82</v>
      </c>
      <c r="AY176" s="18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80</v>
      </c>
      <c r="BK176" s="239">
        <f>ROUND(I176*H176,2)</f>
        <v>0</v>
      </c>
      <c r="BL176" s="18" t="s">
        <v>171</v>
      </c>
      <c r="BM176" s="238" t="s">
        <v>3151</v>
      </c>
    </row>
    <row r="177" s="2" customFormat="1">
      <c r="A177" s="39"/>
      <c r="B177" s="40"/>
      <c r="C177" s="41"/>
      <c r="D177" s="240" t="s">
        <v>173</v>
      </c>
      <c r="E177" s="41"/>
      <c r="F177" s="241" t="s">
        <v>3150</v>
      </c>
      <c r="G177" s="41"/>
      <c r="H177" s="41"/>
      <c r="I177" s="147"/>
      <c r="J177" s="41"/>
      <c r="K177" s="41"/>
      <c r="L177" s="45"/>
      <c r="M177" s="242"/>
      <c r="N177" s="24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173</v>
      </c>
      <c r="AU177" s="18" t="s">
        <v>82</v>
      </c>
    </row>
    <row r="178" s="2" customFormat="1" ht="16.5" customHeight="1">
      <c r="A178" s="39"/>
      <c r="B178" s="40"/>
      <c r="C178" s="227" t="s">
        <v>484</v>
      </c>
      <c r="D178" s="227" t="s">
        <v>166</v>
      </c>
      <c r="E178" s="228" t="s">
        <v>3152</v>
      </c>
      <c r="F178" s="229" t="s">
        <v>3153</v>
      </c>
      <c r="G178" s="230" t="s">
        <v>229</v>
      </c>
      <c r="H178" s="231">
        <v>31</v>
      </c>
      <c r="I178" s="232"/>
      <c r="J178" s="233">
        <f>ROUND(I178*H178,2)</f>
        <v>0</v>
      </c>
      <c r="K178" s="229" t="s">
        <v>21</v>
      </c>
      <c r="L178" s="45"/>
      <c r="M178" s="234" t="s">
        <v>21</v>
      </c>
      <c r="N178" s="235" t="s">
        <v>44</v>
      </c>
      <c r="O178" s="85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171</v>
      </c>
      <c r="AT178" s="238" t="s">
        <v>166</v>
      </c>
      <c r="AU178" s="238" t="s">
        <v>82</v>
      </c>
      <c r="AY178" s="18" t="s">
        <v>164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80</v>
      </c>
      <c r="BK178" s="239">
        <f>ROUND(I178*H178,2)</f>
        <v>0</v>
      </c>
      <c r="BL178" s="18" t="s">
        <v>171</v>
      </c>
      <c r="BM178" s="238" t="s">
        <v>3154</v>
      </c>
    </row>
    <row r="179" s="2" customFormat="1">
      <c r="A179" s="39"/>
      <c r="B179" s="40"/>
      <c r="C179" s="41"/>
      <c r="D179" s="240" t="s">
        <v>173</v>
      </c>
      <c r="E179" s="41"/>
      <c r="F179" s="241" t="s">
        <v>3153</v>
      </c>
      <c r="G179" s="41"/>
      <c r="H179" s="41"/>
      <c r="I179" s="147"/>
      <c r="J179" s="41"/>
      <c r="K179" s="41"/>
      <c r="L179" s="45"/>
      <c r="M179" s="242"/>
      <c r="N179" s="24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173</v>
      </c>
      <c r="AU179" s="18" t="s">
        <v>82</v>
      </c>
    </row>
    <row r="180" s="2" customFormat="1" ht="16.5" customHeight="1">
      <c r="A180" s="39"/>
      <c r="B180" s="40"/>
      <c r="C180" s="227" t="s">
        <v>505</v>
      </c>
      <c r="D180" s="227" t="s">
        <v>166</v>
      </c>
      <c r="E180" s="228" t="s">
        <v>3155</v>
      </c>
      <c r="F180" s="229" t="s">
        <v>3156</v>
      </c>
      <c r="G180" s="230" t="s">
        <v>1107</v>
      </c>
      <c r="H180" s="231">
        <v>16</v>
      </c>
      <c r="I180" s="232"/>
      <c r="J180" s="233">
        <f>ROUND(I180*H180,2)</f>
        <v>0</v>
      </c>
      <c r="K180" s="229" t="s">
        <v>21</v>
      </c>
      <c r="L180" s="45"/>
      <c r="M180" s="234" t="s">
        <v>21</v>
      </c>
      <c r="N180" s="235" t="s">
        <v>44</v>
      </c>
      <c r="O180" s="85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171</v>
      </c>
      <c r="AT180" s="238" t="s">
        <v>166</v>
      </c>
      <c r="AU180" s="238" t="s">
        <v>82</v>
      </c>
      <c r="AY180" s="18" t="s">
        <v>164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80</v>
      </c>
      <c r="BK180" s="239">
        <f>ROUND(I180*H180,2)</f>
        <v>0</v>
      </c>
      <c r="BL180" s="18" t="s">
        <v>171</v>
      </c>
      <c r="BM180" s="238" t="s">
        <v>3157</v>
      </c>
    </row>
    <row r="181" s="2" customFormat="1">
      <c r="A181" s="39"/>
      <c r="B181" s="40"/>
      <c r="C181" s="41"/>
      <c r="D181" s="240" t="s">
        <v>173</v>
      </c>
      <c r="E181" s="41"/>
      <c r="F181" s="241" t="s">
        <v>3156</v>
      </c>
      <c r="G181" s="41"/>
      <c r="H181" s="41"/>
      <c r="I181" s="147"/>
      <c r="J181" s="41"/>
      <c r="K181" s="41"/>
      <c r="L181" s="45"/>
      <c r="M181" s="242"/>
      <c r="N181" s="24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173</v>
      </c>
      <c r="AU181" s="18" t="s">
        <v>82</v>
      </c>
    </row>
    <row r="182" s="2" customFormat="1" ht="16.5" customHeight="1">
      <c r="A182" s="39"/>
      <c r="B182" s="40"/>
      <c r="C182" s="227" t="s">
        <v>510</v>
      </c>
      <c r="D182" s="227" t="s">
        <v>166</v>
      </c>
      <c r="E182" s="228" t="s">
        <v>3158</v>
      </c>
      <c r="F182" s="229" t="s">
        <v>3159</v>
      </c>
      <c r="G182" s="230" t="s">
        <v>229</v>
      </c>
      <c r="H182" s="231">
        <v>8</v>
      </c>
      <c r="I182" s="232"/>
      <c r="J182" s="233">
        <f>ROUND(I182*H182,2)</f>
        <v>0</v>
      </c>
      <c r="K182" s="229" t="s">
        <v>21</v>
      </c>
      <c r="L182" s="45"/>
      <c r="M182" s="234" t="s">
        <v>21</v>
      </c>
      <c r="N182" s="235" t="s">
        <v>44</v>
      </c>
      <c r="O182" s="85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171</v>
      </c>
      <c r="AT182" s="238" t="s">
        <v>166</v>
      </c>
      <c r="AU182" s="238" t="s">
        <v>82</v>
      </c>
      <c r="AY182" s="18" t="s">
        <v>164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80</v>
      </c>
      <c r="BK182" s="239">
        <f>ROUND(I182*H182,2)</f>
        <v>0</v>
      </c>
      <c r="BL182" s="18" t="s">
        <v>171</v>
      </c>
      <c r="BM182" s="238" t="s">
        <v>3160</v>
      </c>
    </row>
    <row r="183" s="2" customFormat="1">
      <c r="A183" s="39"/>
      <c r="B183" s="40"/>
      <c r="C183" s="41"/>
      <c r="D183" s="240" t="s">
        <v>173</v>
      </c>
      <c r="E183" s="41"/>
      <c r="F183" s="241" t="s">
        <v>3159</v>
      </c>
      <c r="G183" s="41"/>
      <c r="H183" s="41"/>
      <c r="I183" s="147"/>
      <c r="J183" s="41"/>
      <c r="K183" s="41"/>
      <c r="L183" s="45"/>
      <c r="M183" s="242"/>
      <c r="N183" s="24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173</v>
      </c>
      <c r="AU183" s="18" t="s">
        <v>82</v>
      </c>
    </row>
    <row r="184" s="2" customFormat="1" ht="16.5" customHeight="1">
      <c r="A184" s="39"/>
      <c r="B184" s="40"/>
      <c r="C184" s="227" t="s">
        <v>526</v>
      </c>
      <c r="D184" s="227" t="s">
        <v>166</v>
      </c>
      <c r="E184" s="228" t="s">
        <v>3161</v>
      </c>
      <c r="F184" s="229" t="s">
        <v>3162</v>
      </c>
      <c r="G184" s="230" t="s">
        <v>229</v>
      </c>
      <c r="H184" s="231">
        <v>10</v>
      </c>
      <c r="I184" s="232"/>
      <c r="J184" s="233">
        <f>ROUND(I184*H184,2)</f>
        <v>0</v>
      </c>
      <c r="K184" s="229" t="s">
        <v>21</v>
      </c>
      <c r="L184" s="45"/>
      <c r="M184" s="234" t="s">
        <v>21</v>
      </c>
      <c r="N184" s="235" t="s">
        <v>44</v>
      </c>
      <c r="O184" s="85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171</v>
      </c>
      <c r="AT184" s="238" t="s">
        <v>166</v>
      </c>
      <c r="AU184" s="238" t="s">
        <v>82</v>
      </c>
      <c r="AY184" s="18" t="s">
        <v>164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80</v>
      </c>
      <c r="BK184" s="239">
        <f>ROUND(I184*H184,2)</f>
        <v>0</v>
      </c>
      <c r="BL184" s="18" t="s">
        <v>171</v>
      </c>
      <c r="BM184" s="238" t="s">
        <v>3163</v>
      </c>
    </row>
    <row r="185" s="2" customFormat="1">
      <c r="A185" s="39"/>
      <c r="B185" s="40"/>
      <c r="C185" s="41"/>
      <c r="D185" s="240" t="s">
        <v>173</v>
      </c>
      <c r="E185" s="41"/>
      <c r="F185" s="241" t="s">
        <v>3162</v>
      </c>
      <c r="G185" s="41"/>
      <c r="H185" s="41"/>
      <c r="I185" s="147"/>
      <c r="J185" s="41"/>
      <c r="K185" s="41"/>
      <c r="L185" s="45"/>
      <c r="M185" s="242"/>
      <c r="N185" s="24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173</v>
      </c>
      <c r="AU185" s="18" t="s">
        <v>82</v>
      </c>
    </row>
    <row r="186" s="2" customFormat="1" ht="16.5" customHeight="1">
      <c r="A186" s="39"/>
      <c r="B186" s="40"/>
      <c r="C186" s="227" t="s">
        <v>305</v>
      </c>
      <c r="D186" s="227" t="s">
        <v>166</v>
      </c>
      <c r="E186" s="228" t="s">
        <v>3164</v>
      </c>
      <c r="F186" s="229" t="s">
        <v>3165</v>
      </c>
      <c r="G186" s="230" t="s">
        <v>229</v>
      </c>
      <c r="H186" s="231">
        <v>2</v>
      </c>
      <c r="I186" s="232"/>
      <c r="J186" s="233">
        <f>ROUND(I186*H186,2)</f>
        <v>0</v>
      </c>
      <c r="K186" s="229" t="s">
        <v>21</v>
      </c>
      <c r="L186" s="45"/>
      <c r="M186" s="234" t="s">
        <v>21</v>
      </c>
      <c r="N186" s="235" t="s">
        <v>44</v>
      </c>
      <c r="O186" s="85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171</v>
      </c>
      <c r="AT186" s="238" t="s">
        <v>166</v>
      </c>
      <c r="AU186" s="238" t="s">
        <v>82</v>
      </c>
      <c r="AY186" s="18" t="s">
        <v>164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80</v>
      </c>
      <c r="BK186" s="239">
        <f>ROUND(I186*H186,2)</f>
        <v>0</v>
      </c>
      <c r="BL186" s="18" t="s">
        <v>171</v>
      </c>
      <c r="BM186" s="238" t="s">
        <v>3166</v>
      </c>
    </row>
    <row r="187" s="2" customFormat="1">
      <c r="A187" s="39"/>
      <c r="B187" s="40"/>
      <c r="C187" s="41"/>
      <c r="D187" s="240" t="s">
        <v>173</v>
      </c>
      <c r="E187" s="41"/>
      <c r="F187" s="241" t="s">
        <v>3165</v>
      </c>
      <c r="G187" s="41"/>
      <c r="H187" s="41"/>
      <c r="I187" s="147"/>
      <c r="J187" s="41"/>
      <c r="K187" s="41"/>
      <c r="L187" s="45"/>
      <c r="M187" s="242"/>
      <c r="N187" s="24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173</v>
      </c>
      <c r="AU187" s="18" t="s">
        <v>82</v>
      </c>
    </row>
    <row r="188" s="2" customFormat="1" ht="16.5" customHeight="1">
      <c r="A188" s="39"/>
      <c r="B188" s="40"/>
      <c r="C188" s="227" t="s">
        <v>560</v>
      </c>
      <c r="D188" s="227" t="s">
        <v>166</v>
      </c>
      <c r="E188" s="228" t="s">
        <v>3167</v>
      </c>
      <c r="F188" s="229" t="s">
        <v>3168</v>
      </c>
      <c r="G188" s="230" t="s">
        <v>229</v>
      </c>
      <c r="H188" s="231">
        <v>1</v>
      </c>
      <c r="I188" s="232"/>
      <c r="J188" s="233">
        <f>ROUND(I188*H188,2)</f>
        <v>0</v>
      </c>
      <c r="K188" s="229" t="s">
        <v>21</v>
      </c>
      <c r="L188" s="45"/>
      <c r="M188" s="234" t="s">
        <v>21</v>
      </c>
      <c r="N188" s="235" t="s">
        <v>44</v>
      </c>
      <c r="O188" s="85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171</v>
      </c>
      <c r="AT188" s="238" t="s">
        <v>166</v>
      </c>
      <c r="AU188" s="238" t="s">
        <v>82</v>
      </c>
      <c r="AY188" s="18" t="s">
        <v>164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80</v>
      </c>
      <c r="BK188" s="239">
        <f>ROUND(I188*H188,2)</f>
        <v>0</v>
      </c>
      <c r="BL188" s="18" t="s">
        <v>171</v>
      </c>
      <c r="BM188" s="238" t="s">
        <v>3169</v>
      </c>
    </row>
    <row r="189" s="2" customFormat="1">
      <c r="A189" s="39"/>
      <c r="B189" s="40"/>
      <c r="C189" s="41"/>
      <c r="D189" s="240" t="s">
        <v>173</v>
      </c>
      <c r="E189" s="41"/>
      <c r="F189" s="241" t="s">
        <v>3168</v>
      </c>
      <c r="G189" s="41"/>
      <c r="H189" s="41"/>
      <c r="I189" s="147"/>
      <c r="J189" s="41"/>
      <c r="K189" s="41"/>
      <c r="L189" s="45"/>
      <c r="M189" s="242"/>
      <c r="N189" s="24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173</v>
      </c>
      <c r="AU189" s="18" t="s">
        <v>82</v>
      </c>
    </row>
    <row r="190" s="2" customFormat="1" ht="16.5" customHeight="1">
      <c r="A190" s="39"/>
      <c r="B190" s="40"/>
      <c r="C190" s="227" t="s">
        <v>577</v>
      </c>
      <c r="D190" s="227" t="s">
        <v>166</v>
      </c>
      <c r="E190" s="228" t="s">
        <v>3170</v>
      </c>
      <c r="F190" s="229" t="s">
        <v>3171</v>
      </c>
      <c r="G190" s="230" t="s">
        <v>229</v>
      </c>
      <c r="H190" s="231">
        <v>2</v>
      </c>
      <c r="I190" s="232"/>
      <c r="J190" s="233">
        <f>ROUND(I190*H190,2)</f>
        <v>0</v>
      </c>
      <c r="K190" s="229" t="s">
        <v>21</v>
      </c>
      <c r="L190" s="45"/>
      <c r="M190" s="234" t="s">
        <v>21</v>
      </c>
      <c r="N190" s="235" t="s">
        <v>44</v>
      </c>
      <c r="O190" s="85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171</v>
      </c>
      <c r="AT190" s="238" t="s">
        <v>166</v>
      </c>
      <c r="AU190" s="238" t="s">
        <v>82</v>
      </c>
      <c r="AY190" s="18" t="s">
        <v>164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80</v>
      </c>
      <c r="BK190" s="239">
        <f>ROUND(I190*H190,2)</f>
        <v>0</v>
      </c>
      <c r="BL190" s="18" t="s">
        <v>171</v>
      </c>
      <c r="BM190" s="238" t="s">
        <v>3172</v>
      </c>
    </row>
    <row r="191" s="2" customFormat="1">
      <c r="A191" s="39"/>
      <c r="B191" s="40"/>
      <c r="C191" s="41"/>
      <c r="D191" s="240" t="s">
        <v>173</v>
      </c>
      <c r="E191" s="41"/>
      <c r="F191" s="241" t="s">
        <v>3171</v>
      </c>
      <c r="G191" s="41"/>
      <c r="H191" s="41"/>
      <c r="I191" s="147"/>
      <c r="J191" s="41"/>
      <c r="K191" s="41"/>
      <c r="L191" s="45"/>
      <c r="M191" s="242"/>
      <c r="N191" s="24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173</v>
      </c>
      <c r="AU191" s="18" t="s">
        <v>82</v>
      </c>
    </row>
    <row r="192" s="2" customFormat="1" ht="16.5" customHeight="1">
      <c r="A192" s="39"/>
      <c r="B192" s="40"/>
      <c r="C192" s="227" t="s">
        <v>585</v>
      </c>
      <c r="D192" s="227" t="s">
        <v>166</v>
      </c>
      <c r="E192" s="228" t="s">
        <v>3173</v>
      </c>
      <c r="F192" s="229" t="s">
        <v>3174</v>
      </c>
      <c r="G192" s="230" t="s">
        <v>229</v>
      </c>
      <c r="H192" s="231">
        <v>6</v>
      </c>
      <c r="I192" s="232"/>
      <c r="J192" s="233">
        <f>ROUND(I192*H192,2)</f>
        <v>0</v>
      </c>
      <c r="K192" s="229" t="s">
        <v>21</v>
      </c>
      <c r="L192" s="45"/>
      <c r="M192" s="234" t="s">
        <v>21</v>
      </c>
      <c r="N192" s="235" t="s">
        <v>44</v>
      </c>
      <c r="O192" s="85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171</v>
      </c>
      <c r="AT192" s="238" t="s">
        <v>166</v>
      </c>
      <c r="AU192" s="238" t="s">
        <v>82</v>
      </c>
      <c r="AY192" s="18" t="s">
        <v>164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80</v>
      </c>
      <c r="BK192" s="239">
        <f>ROUND(I192*H192,2)</f>
        <v>0</v>
      </c>
      <c r="BL192" s="18" t="s">
        <v>171</v>
      </c>
      <c r="BM192" s="238" t="s">
        <v>3175</v>
      </c>
    </row>
    <row r="193" s="2" customFormat="1">
      <c r="A193" s="39"/>
      <c r="B193" s="40"/>
      <c r="C193" s="41"/>
      <c r="D193" s="240" t="s">
        <v>173</v>
      </c>
      <c r="E193" s="41"/>
      <c r="F193" s="241" t="s">
        <v>3174</v>
      </c>
      <c r="G193" s="41"/>
      <c r="H193" s="41"/>
      <c r="I193" s="147"/>
      <c r="J193" s="41"/>
      <c r="K193" s="41"/>
      <c r="L193" s="45"/>
      <c r="M193" s="242"/>
      <c r="N193" s="24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173</v>
      </c>
      <c r="AU193" s="18" t="s">
        <v>82</v>
      </c>
    </row>
    <row r="194" s="2" customFormat="1" ht="16.5" customHeight="1">
      <c r="A194" s="39"/>
      <c r="B194" s="40"/>
      <c r="C194" s="227" t="s">
        <v>592</v>
      </c>
      <c r="D194" s="227" t="s">
        <v>166</v>
      </c>
      <c r="E194" s="228" t="s">
        <v>3176</v>
      </c>
      <c r="F194" s="229" t="s">
        <v>3177</v>
      </c>
      <c r="G194" s="230" t="s">
        <v>253</v>
      </c>
      <c r="H194" s="231">
        <v>38</v>
      </c>
      <c r="I194" s="232"/>
      <c r="J194" s="233">
        <f>ROUND(I194*H194,2)</f>
        <v>0</v>
      </c>
      <c r="K194" s="229" t="s">
        <v>21</v>
      </c>
      <c r="L194" s="45"/>
      <c r="M194" s="234" t="s">
        <v>21</v>
      </c>
      <c r="N194" s="235" t="s">
        <v>44</v>
      </c>
      <c r="O194" s="85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171</v>
      </c>
      <c r="AT194" s="238" t="s">
        <v>166</v>
      </c>
      <c r="AU194" s="238" t="s">
        <v>82</v>
      </c>
      <c r="AY194" s="18" t="s">
        <v>164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80</v>
      </c>
      <c r="BK194" s="239">
        <f>ROUND(I194*H194,2)</f>
        <v>0</v>
      </c>
      <c r="BL194" s="18" t="s">
        <v>171</v>
      </c>
      <c r="BM194" s="238" t="s">
        <v>3178</v>
      </c>
    </row>
    <row r="195" s="2" customFormat="1">
      <c r="A195" s="39"/>
      <c r="B195" s="40"/>
      <c r="C195" s="41"/>
      <c r="D195" s="240" t="s">
        <v>173</v>
      </c>
      <c r="E195" s="41"/>
      <c r="F195" s="241" t="s">
        <v>3177</v>
      </c>
      <c r="G195" s="41"/>
      <c r="H195" s="41"/>
      <c r="I195" s="147"/>
      <c r="J195" s="41"/>
      <c r="K195" s="41"/>
      <c r="L195" s="45"/>
      <c r="M195" s="242"/>
      <c r="N195" s="24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173</v>
      </c>
      <c r="AU195" s="18" t="s">
        <v>82</v>
      </c>
    </row>
    <row r="196" s="2" customFormat="1" ht="16.5" customHeight="1">
      <c r="A196" s="39"/>
      <c r="B196" s="40"/>
      <c r="C196" s="227" t="s">
        <v>621</v>
      </c>
      <c r="D196" s="227" t="s">
        <v>166</v>
      </c>
      <c r="E196" s="228" t="s">
        <v>3179</v>
      </c>
      <c r="F196" s="229" t="s">
        <v>3180</v>
      </c>
      <c r="G196" s="230" t="s">
        <v>253</v>
      </c>
      <c r="H196" s="231">
        <v>38</v>
      </c>
      <c r="I196" s="232"/>
      <c r="J196" s="233">
        <f>ROUND(I196*H196,2)</f>
        <v>0</v>
      </c>
      <c r="K196" s="229" t="s">
        <v>21</v>
      </c>
      <c r="L196" s="45"/>
      <c r="M196" s="234" t="s">
        <v>21</v>
      </c>
      <c r="N196" s="235" t="s">
        <v>44</v>
      </c>
      <c r="O196" s="85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171</v>
      </c>
      <c r="AT196" s="238" t="s">
        <v>166</v>
      </c>
      <c r="AU196" s="238" t="s">
        <v>82</v>
      </c>
      <c r="AY196" s="18" t="s">
        <v>164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80</v>
      </c>
      <c r="BK196" s="239">
        <f>ROUND(I196*H196,2)</f>
        <v>0</v>
      </c>
      <c r="BL196" s="18" t="s">
        <v>171</v>
      </c>
      <c r="BM196" s="238" t="s">
        <v>3181</v>
      </c>
    </row>
    <row r="197" s="2" customFormat="1">
      <c r="A197" s="39"/>
      <c r="B197" s="40"/>
      <c r="C197" s="41"/>
      <c r="D197" s="240" t="s">
        <v>173</v>
      </c>
      <c r="E197" s="41"/>
      <c r="F197" s="241" t="s">
        <v>3180</v>
      </c>
      <c r="G197" s="41"/>
      <c r="H197" s="41"/>
      <c r="I197" s="147"/>
      <c r="J197" s="41"/>
      <c r="K197" s="41"/>
      <c r="L197" s="45"/>
      <c r="M197" s="242"/>
      <c r="N197" s="24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173</v>
      </c>
      <c r="AU197" s="18" t="s">
        <v>82</v>
      </c>
    </row>
    <row r="198" s="2" customFormat="1" ht="16.5" customHeight="1">
      <c r="A198" s="39"/>
      <c r="B198" s="40"/>
      <c r="C198" s="227" t="s">
        <v>632</v>
      </c>
      <c r="D198" s="227" t="s">
        <v>166</v>
      </c>
      <c r="E198" s="228" t="s">
        <v>3182</v>
      </c>
      <c r="F198" s="229" t="s">
        <v>3183</v>
      </c>
      <c r="G198" s="230" t="s">
        <v>181</v>
      </c>
      <c r="H198" s="231">
        <v>0.46899999999999997</v>
      </c>
      <c r="I198" s="232"/>
      <c r="J198" s="233">
        <f>ROUND(I198*H198,2)</f>
        <v>0</v>
      </c>
      <c r="K198" s="229" t="s">
        <v>21</v>
      </c>
      <c r="L198" s="45"/>
      <c r="M198" s="234" t="s">
        <v>21</v>
      </c>
      <c r="N198" s="235" t="s">
        <v>44</v>
      </c>
      <c r="O198" s="85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171</v>
      </c>
      <c r="AT198" s="238" t="s">
        <v>166</v>
      </c>
      <c r="AU198" s="238" t="s">
        <v>82</v>
      </c>
      <c r="AY198" s="18" t="s">
        <v>164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80</v>
      </c>
      <c r="BK198" s="239">
        <f>ROUND(I198*H198,2)</f>
        <v>0</v>
      </c>
      <c r="BL198" s="18" t="s">
        <v>171</v>
      </c>
      <c r="BM198" s="238" t="s">
        <v>3184</v>
      </c>
    </row>
    <row r="199" s="2" customFormat="1">
      <c r="A199" s="39"/>
      <c r="B199" s="40"/>
      <c r="C199" s="41"/>
      <c r="D199" s="240" t="s">
        <v>173</v>
      </c>
      <c r="E199" s="41"/>
      <c r="F199" s="241" t="s">
        <v>3183</v>
      </c>
      <c r="G199" s="41"/>
      <c r="H199" s="41"/>
      <c r="I199" s="147"/>
      <c r="J199" s="41"/>
      <c r="K199" s="41"/>
      <c r="L199" s="45"/>
      <c r="M199" s="242"/>
      <c r="N199" s="24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173</v>
      </c>
      <c r="AU199" s="18" t="s">
        <v>82</v>
      </c>
    </row>
    <row r="200" s="12" customFormat="1" ht="22.8" customHeight="1">
      <c r="A200" s="12"/>
      <c r="B200" s="211"/>
      <c r="C200" s="212"/>
      <c r="D200" s="213" t="s">
        <v>72</v>
      </c>
      <c r="E200" s="225" t="s">
        <v>3185</v>
      </c>
      <c r="F200" s="225" t="s">
        <v>3186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SUM(P201:P242)</f>
        <v>0</v>
      </c>
      <c r="Q200" s="219"/>
      <c r="R200" s="220">
        <f>SUM(R201:R242)</f>
        <v>0</v>
      </c>
      <c r="S200" s="219"/>
      <c r="T200" s="221">
        <f>SUM(T201:T242)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82</v>
      </c>
      <c r="AT200" s="223" t="s">
        <v>72</v>
      </c>
      <c r="AU200" s="223" t="s">
        <v>80</v>
      </c>
      <c r="AY200" s="222" t="s">
        <v>164</v>
      </c>
      <c r="BK200" s="224">
        <f>SUM(BK201:BK242)</f>
        <v>0</v>
      </c>
    </row>
    <row r="201" s="2" customFormat="1" ht="16.5" customHeight="1">
      <c r="A201" s="39"/>
      <c r="B201" s="40"/>
      <c r="C201" s="227" t="s">
        <v>641</v>
      </c>
      <c r="D201" s="227" t="s">
        <v>166</v>
      </c>
      <c r="E201" s="228" t="s">
        <v>3187</v>
      </c>
      <c r="F201" s="229" t="s">
        <v>3188</v>
      </c>
      <c r="G201" s="230" t="s">
        <v>1107</v>
      </c>
      <c r="H201" s="231">
        <v>1</v>
      </c>
      <c r="I201" s="232"/>
      <c r="J201" s="233">
        <f>ROUND(I201*H201,2)</f>
        <v>0</v>
      </c>
      <c r="K201" s="229" t="s">
        <v>21</v>
      </c>
      <c r="L201" s="45"/>
      <c r="M201" s="234" t="s">
        <v>21</v>
      </c>
      <c r="N201" s="235" t="s">
        <v>44</v>
      </c>
      <c r="O201" s="85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171</v>
      </c>
      <c r="AT201" s="238" t="s">
        <v>166</v>
      </c>
      <c r="AU201" s="238" t="s">
        <v>82</v>
      </c>
      <c r="AY201" s="18" t="s">
        <v>164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80</v>
      </c>
      <c r="BK201" s="239">
        <f>ROUND(I201*H201,2)</f>
        <v>0</v>
      </c>
      <c r="BL201" s="18" t="s">
        <v>171</v>
      </c>
      <c r="BM201" s="238" t="s">
        <v>3189</v>
      </c>
    </row>
    <row r="202" s="2" customFormat="1">
      <c r="A202" s="39"/>
      <c r="B202" s="40"/>
      <c r="C202" s="41"/>
      <c r="D202" s="240" t="s">
        <v>173</v>
      </c>
      <c r="E202" s="41"/>
      <c r="F202" s="241" t="s">
        <v>3188</v>
      </c>
      <c r="G202" s="41"/>
      <c r="H202" s="41"/>
      <c r="I202" s="147"/>
      <c r="J202" s="41"/>
      <c r="K202" s="41"/>
      <c r="L202" s="45"/>
      <c r="M202" s="242"/>
      <c r="N202" s="24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173</v>
      </c>
      <c r="AU202" s="18" t="s">
        <v>82</v>
      </c>
    </row>
    <row r="203" s="2" customFormat="1" ht="16.5" customHeight="1">
      <c r="A203" s="39"/>
      <c r="B203" s="40"/>
      <c r="C203" s="227" t="s">
        <v>657</v>
      </c>
      <c r="D203" s="227" t="s">
        <v>166</v>
      </c>
      <c r="E203" s="228" t="s">
        <v>3190</v>
      </c>
      <c r="F203" s="229" t="s">
        <v>3191</v>
      </c>
      <c r="G203" s="230" t="s">
        <v>1107</v>
      </c>
      <c r="H203" s="231">
        <v>1</v>
      </c>
      <c r="I203" s="232"/>
      <c r="J203" s="233">
        <f>ROUND(I203*H203,2)</f>
        <v>0</v>
      </c>
      <c r="K203" s="229" t="s">
        <v>21</v>
      </c>
      <c r="L203" s="45"/>
      <c r="M203" s="234" t="s">
        <v>21</v>
      </c>
      <c r="N203" s="235" t="s">
        <v>44</v>
      </c>
      <c r="O203" s="85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171</v>
      </c>
      <c r="AT203" s="238" t="s">
        <v>166</v>
      </c>
      <c r="AU203" s="238" t="s">
        <v>82</v>
      </c>
      <c r="AY203" s="18" t="s">
        <v>164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80</v>
      </c>
      <c r="BK203" s="239">
        <f>ROUND(I203*H203,2)</f>
        <v>0</v>
      </c>
      <c r="BL203" s="18" t="s">
        <v>171</v>
      </c>
      <c r="BM203" s="238" t="s">
        <v>3192</v>
      </c>
    </row>
    <row r="204" s="2" customFormat="1">
      <c r="A204" s="39"/>
      <c r="B204" s="40"/>
      <c r="C204" s="41"/>
      <c r="D204" s="240" t="s">
        <v>173</v>
      </c>
      <c r="E204" s="41"/>
      <c r="F204" s="241" t="s">
        <v>3191</v>
      </c>
      <c r="G204" s="41"/>
      <c r="H204" s="41"/>
      <c r="I204" s="147"/>
      <c r="J204" s="41"/>
      <c r="K204" s="41"/>
      <c r="L204" s="45"/>
      <c r="M204" s="242"/>
      <c r="N204" s="24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173</v>
      </c>
      <c r="AU204" s="18" t="s">
        <v>82</v>
      </c>
    </row>
    <row r="205" s="2" customFormat="1" ht="16.5" customHeight="1">
      <c r="A205" s="39"/>
      <c r="B205" s="40"/>
      <c r="C205" s="227" t="s">
        <v>664</v>
      </c>
      <c r="D205" s="227" t="s">
        <v>166</v>
      </c>
      <c r="E205" s="228" t="s">
        <v>3193</v>
      </c>
      <c r="F205" s="229" t="s">
        <v>3194</v>
      </c>
      <c r="G205" s="230" t="s">
        <v>1107</v>
      </c>
      <c r="H205" s="231">
        <v>1</v>
      </c>
      <c r="I205" s="232"/>
      <c r="J205" s="233">
        <f>ROUND(I205*H205,2)</f>
        <v>0</v>
      </c>
      <c r="K205" s="229" t="s">
        <v>21</v>
      </c>
      <c r="L205" s="45"/>
      <c r="M205" s="234" t="s">
        <v>21</v>
      </c>
      <c r="N205" s="235" t="s">
        <v>44</v>
      </c>
      <c r="O205" s="85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171</v>
      </c>
      <c r="AT205" s="238" t="s">
        <v>166</v>
      </c>
      <c r="AU205" s="238" t="s">
        <v>82</v>
      </c>
      <c r="AY205" s="18" t="s">
        <v>164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80</v>
      </c>
      <c r="BK205" s="239">
        <f>ROUND(I205*H205,2)</f>
        <v>0</v>
      </c>
      <c r="BL205" s="18" t="s">
        <v>171</v>
      </c>
      <c r="BM205" s="238" t="s">
        <v>3195</v>
      </c>
    </row>
    <row r="206" s="2" customFormat="1">
      <c r="A206" s="39"/>
      <c r="B206" s="40"/>
      <c r="C206" s="41"/>
      <c r="D206" s="240" t="s">
        <v>173</v>
      </c>
      <c r="E206" s="41"/>
      <c r="F206" s="241" t="s">
        <v>3194</v>
      </c>
      <c r="G206" s="41"/>
      <c r="H206" s="41"/>
      <c r="I206" s="147"/>
      <c r="J206" s="41"/>
      <c r="K206" s="41"/>
      <c r="L206" s="45"/>
      <c r="M206" s="242"/>
      <c r="N206" s="24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173</v>
      </c>
      <c r="AU206" s="18" t="s">
        <v>82</v>
      </c>
    </row>
    <row r="207" s="2" customFormat="1" ht="16.5" customHeight="1">
      <c r="A207" s="39"/>
      <c r="B207" s="40"/>
      <c r="C207" s="227" t="s">
        <v>675</v>
      </c>
      <c r="D207" s="227" t="s">
        <v>166</v>
      </c>
      <c r="E207" s="228" t="s">
        <v>3196</v>
      </c>
      <c r="F207" s="229" t="s">
        <v>3197</v>
      </c>
      <c r="G207" s="230" t="s">
        <v>1107</v>
      </c>
      <c r="H207" s="231">
        <v>2</v>
      </c>
      <c r="I207" s="232"/>
      <c r="J207" s="233">
        <f>ROUND(I207*H207,2)</f>
        <v>0</v>
      </c>
      <c r="K207" s="229" t="s">
        <v>21</v>
      </c>
      <c r="L207" s="45"/>
      <c r="M207" s="234" t="s">
        <v>21</v>
      </c>
      <c r="N207" s="235" t="s">
        <v>44</v>
      </c>
      <c r="O207" s="85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171</v>
      </c>
      <c r="AT207" s="238" t="s">
        <v>166</v>
      </c>
      <c r="AU207" s="238" t="s">
        <v>82</v>
      </c>
      <c r="AY207" s="18" t="s">
        <v>164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80</v>
      </c>
      <c r="BK207" s="239">
        <f>ROUND(I207*H207,2)</f>
        <v>0</v>
      </c>
      <c r="BL207" s="18" t="s">
        <v>171</v>
      </c>
      <c r="BM207" s="238" t="s">
        <v>3198</v>
      </c>
    </row>
    <row r="208" s="2" customFormat="1">
      <c r="A208" s="39"/>
      <c r="B208" s="40"/>
      <c r="C208" s="41"/>
      <c r="D208" s="240" t="s">
        <v>173</v>
      </c>
      <c r="E208" s="41"/>
      <c r="F208" s="241" t="s">
        <v>3197</v>
      </c>
      <c r="G208" s="41"/>
      <c r="H208" s="41"/>
      <c r="I208" s="147"/>
      <c r="J208" s="41"/>
      <c r="K208" s="41"/>
      <c r="L208" s="45"/>
      <c r="M208" s="242"/>
      <c r="N208" s="24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173</v>
      </c>
      <c r="AU208" s="18" t="s">
        <v>82</v>
      </c>
    </row>
    <row r="209" s="2" customFormat="1" ht="16.5" customHeight="1">
      <c r="A209" s="39"/>
      <c r="B209" s="40"/>
      <c r="C209" s="227" t="s">
        <v>681</v>
      </c>
      <c r="D209" s="227" t="s">
        <v>166</v>
      </c>
      <c r="E209" s="228" t="s">
        <v>3199</v>
      </c>
      <c r="F209" s="229" t="s">
        <v>3200</v>
      </c>
      <c r="G209" s="230" t="s">
        <v>1107</v>
      </c>
      <c r="H209" s="231">
        <v>2</v>
      </c>
      <c r="I209" s="232"/>
      <c r="J209" s="233">
        <f>ROUND(I209*H209,2)</f>
        <v>0</v>
      </c>
      <c r="K209" s="229" t="s">
        <v>21</v>
      </c>
      <c r="L209" s="45"/>
      <c r="M209" s="234" t="s">
        <v>21</v>
      </c>
      <c r="N209" s="235" t="s">
        <v>44</v>
      </c>
      <c r="O209" s="85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171</v>
      </c>
      <c r="AT209" s="238" t="s">
        <v>166</v>
      </c>
      <c r="AU209" s="238" t="s">
        <v>82</v>
      </c>
      <c r="AY209" s="18" t="s">
        <v>164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80</v>
      </c>
      <c r="BK209" s="239">
        <f>ROUND(I209*H209,2)</f>
        <v>0</v>
      </c>
      <c r="BL209" s="18" t="s">
        <v>171</v>
      </c>
      <c r="BM209" s="238" t="s">
        <v>3201</v>
      </c>
    </row>
    <row r="210" s="2" customFormat="1">
      <c r="A210" s="39"/>
      <c r="B210" s="40"/>
      <c r="C210" s="41"/>
      <c r="D210" s="240" t="s">
        <v>173</v>
      </c>
      <c r="E210" s="41"/>
      <c r="F210" s="241" t="s">
        <v>3200</v>
      </c>
      <c r="G210" s="41"/>
      <c r="H210" s="41"/>
      <c r="I210" s="147"/>
      <c r="J210" s="41"/>
      <c r="K210" s="41"/>
      <c r="L210" s="45"/>
      <c r="M210" s="242"/>
      <c r="N210" s="24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173</v>
      </c>
      <c r="AU210" s="18" t="s">
        <v>82</v>
      </c>
    </row>
    <row r="211" s="2" customFormat="1" ht="16.5" customHeight="1">
      <c r="A211" s="39"/>
      <c r="B211" s="40"/>
      <c r="C211" s="227" t="s">
        <v>693</v>
      </c>
      <c r="D211" s="227" t="s">
        <v>166</v>
      </c>
      <c r="E211" s="228" t="s">
        <v>3202</v>
      </c>
      <c r="F211" s="229" t="s">
        <v>3203</v>
      </c>
      <c r="G211" s="230" t="s">
        <v>1107</v>
      </c>
      <c r="H211" s="231">
        <v>1</v>
      </c>
      <c r="I211" s="232"/>
      <c r="J211" s="233">
        <f>ROUND(I211*H211,2)</f>
        <v>0</v>
      </c>
      <c r="K211" s="229" t="s">
        <v>21</v>
      </c>
      <c r="L211" s="45"/>
      <c r="M211" s="234" t="s">
        <v>21</v>
      </c>
      <c r="N211" s="235" t="s">
        <v>44</v>
      </c>
      <c r="O211" s="85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171</v>
      </c>
      <c r="AT211" s="238" t="s">
        <v>166</v>
      </c>
      <c r="AU211" s="238" t="s">
        <v>82</v>
      </c>
      <c r="AY211" s="18" t="s">
        <v>164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80</v>
      </c>
      <c r="BK211" s="239">
        <f>ROUND(I211*H211,2)</f>
        <v>0</v>
      </c>
      <c r="BL211" s="18" t="s">
        <v>171</v>
      </c>
      <c r="BM211" s="238" t="s">
        <v>3204</v>
      </c>
    </row>
    <row r="212" s="2" customFormat="1">
      <c r="A212" s="39"/>
      <c r="B212" s="40"/>
      <c r="C212" s="41"/>
      <c r="D212" s="240" t="s">
        <v>173</v>
      </c>
      <c r="E212" s="41"/>
      <c r="F212" s="241" t="s">
        <v>3203</v>
      </c>
      <c r="G212" s="41"/>
      <c r="H212" s="41"/>
      <c r="I212" s="147"/>
      <c r="J212" s="41"/>
      <c r="K212" s="41"/>
      <c r="L212" s="45"/>
      <c r="M212" s="242"/>
      <c r="N212" s="24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173</v>
      </c>
      <c r="AU212" s="18" t="s">
        <v>82</v>
      </c>
    </row>
    <row r="213" s="2" customFormat="1" ht="16.5" customHeight="1">
      <c r="A213" s="39"/>
      <c r="B213" s="40"/>
      <c r="C213" s="227" t="s">
        <v>699</v>
      </c>
      <c r="D213" s="227" t="s">
        <v>166</v>
      </c>
      <c r="E213" s="228" t="s">
        <v>3205</v>
      </c>
      <c r="F213" s="229" t="s">
        <v>3206</v>
      </c>
      <c r="G213" s="230" t="s">
        <v>1107</v>
      </c>
      <c r="H213" s="231">
        <v>4</v>
      </c>
      <c r="I213" s="232"/>
      <c r="J213" s="233">
        <f>ROUND(I213*H213,2)</f>
        <v>0</v>
      </c>
      <c r="K213" s="229" t="s">
        <v>21</v>
      </c>
      <c r="L213" s="45"/>
      <c r="M213" s="234" t="s">
        <v>21</v>
      </c>
      <c r="N213" s="235" t="s">
        <v>44</v>
      </c>
      <c r="O213" s="85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171</v>
      </c>
      <c r="AT213" s="238" t="s">
        <v>166</v>
      </c>
      <c r="AU213" s="238" t="s">
        <v>82</v>
      </c>
      <c r="AY213" s="18" t="s">
        <v>164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80</v>
      </c>
      <c r="BK213" s="239">
        <f>ROUND(I213*H213,2)</f>
        <v>0</v>
      </c>
      <c r="BL213" s="18" t="s">
        <v>171</v>
      </c>
      <c r="BM213" s="238" t="s">
        <v>3207</v>
      </c>
    </row>
    <row r="214" s="2" customFormat="1">
      <c r="A214" s="39"/>
      <c r="B214" s="40"/>
      <c r="C214" s="41"/>
      <c r="D214" s="240" t="s">
        <v>173</v>
      </c>
      <c r="E214" s="41"/>
      <c r="F214" s="241" t="s">
        <v>3206</v>
      </c>
      <c r="G214" s="41"/>
      <c r="H214" s="41"/>
      <c r="I214" s="147"/>
      <c r="J214" s="41"/>
      <c r="K214" s="41"/>
      <c r="L214" s="45"/>
      <c r="M214" s="242"/>
      <c r="N214" s="243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173</v>
      </c>
      <c r="AU214" s="18" t="s">
        <v>82</v>
      </c>
    </row>
    <row r="215" s="2" customFormat="1" ht="16.5" customHeight="1">
      <c r="A215" s="39"/>
      <c r="B215" s="40"/>
      <c r="C215" s="227" t="s">
        <v>703</v>
      </c>
      <c r="D215" s="227" t="s">
        <v>166</v>
      </c>
      <c r="E215" s="228" t="s">
        <v>3208</v>
      </c>
      <c r="F215" s="229" t="s">
        <v>3209</v>
      </c>
      <c r="G215" s="230" t="s">
        <v>1107</v>
      </c>
      <c r="H215" s="231">
        <v>3</v>
      </c>
      <c r="I215" s="232"/>
      <c r="J215" s="233">
        <f>ROUND(I215*H215,2)</f>
        <v>0</v>
      </c>
      <c r="K215" s="229" t="s">
        <v>21</v>
      </c>
      <c r="L215" s="45"/>
      <c r="M215" s="234" t="s">
        <v>21</v>
      </c>
      <c r="N215" s="235" t="s">
        <v>44</v>
      </c>
      <c r="O215" s="85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171</v>
      </c>
      <c r="AT215" s="238" t="s">
        <v>166</v>
      </c>
      <c r="AU215" s="238" t="s">
        <v>82</v>
      </c>
      <c r="AY215" s="18" t="s">
        <v>164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80</v>
      </c>
      <c r="BK215" s="239">
        <f>ROUND(I215*H215,2)</f>
        <v>0</v>
      </c>
      <c r="BL215" s="18" t="s">
        <v>171</v>
      </c>
      <c r="BM215" s="238" t="s">
        <v>3210</v>
      </c>
    </row>
    <row r="216" s="2" customFormat="1">
      <c r="A216" s="39"/>
      <c r="B216" s="40"/>
      <c r="C216" s="41"/>
      <c r="D216" s="240" t="s">
        <v>173</v>
      </c>
      <c r="E216" s="41"/>
      <c r="F216" s="241" t="s">
        <v>3209</v>
      </c>
      <c r="G216" s="41"/>
      <c r="H216" s="41"/>
      <c r="I216" s="147"/>
      <c r="J216" s="41"/>
      <c r="K216" s="41"/>
      <c r="L216" s="45"/>
      <c r="M216" s="242"/>
      <c r="N216" s="243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173</v>
      </c>
      <c r="AU216" s="18" t="s">
        <v>82</v>
      </c>
    </row>
    <row r="217" s="2" customFormat="1" ht="16.5" customHeight="1">
      <c r="A217" s="39"/>
      <c r="B217" s="40"/>
      <c r="C217" s="227" t="s">
        <v>729</v>
      </c>
      <c r="D217" s="227" t="s">
        <v>166</v>
      </c>
      <c r="E217" s="228" t="s">
        <v>3211</v>
      </c>
      <c r="F217" s="229" t="s">
        <v>3212</v>
      </c>
      <c r="G217" s="230" t="s">
        <v>1107</v>
      </c>
      <c r="H217" s="231">
        <v>3</v>
      </c>
      <c r="I217" s="232"/>
      <c r="J217" s="233">
        <f>ROUND(I217*H217,2)</f>
        <v>0</v>
      </c>
      <c r="K217" s="229" t="s">
        <v>21</v>
      </c>
      <c r="L217" s="45"/>
      <c r="M217" s="234" t="s">
        <v>21</v>
      </c>
      <c r="N217" s="235" t="s">
        <v>44</v>
      </c>
      <c r="O217" s="85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171</v>
      </c>
      <c r="AT217" s="238" t="s">
        <v>166</v>
      </c>
      <c r="AU217" s="238" t="s">
        <v>82</v>
      </c>
      <c r="AY217" s="18" t="s">
        <v>164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80</v>
      </c>
      <c r="BK217" s="239">
        <f>ROUND(I217*H217,2)</f>
        <v>0</v>
      </c>
      <c r="BL217" s="18" t="s">
        <v>171</v>
      </c>
      <c r="BM217" s="238" t="s">
        <v>3213</v>
      </c>
    </row>
    <row r="218" s="2" customFormat="1">
      <c r="A218" s="39"/>
      <c r="B218" s="40"/>
      <c r="C218" s="41"/>
      <c r="D218" s="240" t="s">
        <v>173</v>
      </c>
      <c r="E218" s="41"/>
      <c r="F218" s="241" t="s">
        <v>3212</v>
      </c>
      <c r="G218" s="41"/>
      <c r="H218" s="41"/>
      <c r="I218" s="147"/>
      <c r="J218" s="41"/>
      <c r="K218" s="41"/>
      <c r="L218" s="45"/>
      <c r="M218" s="242"/>
      <c r="N218" s="243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173</v>
      </c>
      <c r="AU218" s="18" t="s">
        <v>82</v>
      </c>
    </row>
    <row r="219" s="2" customFormat="1" ht="16.5" customHeight="1">
      <c r="A219" s="39"/>
      <c r="B219" s="40"/>
      <c r="C219" s="227" t="s">
        <v>733</v>
      </c>
      <c r="D219" s="227" t="s">
        <v>166</v>
      </c>
      <c r="E219" s="228" t="s">
        <v>3214</v>
      </c>
      <c r="F219" s="229" t="s">
        <v>3215</v>
      </c>
      <c r="G219" s="230" t="s">
        <v>1107</v>
      </c>
      <c r="H219" s="231">
        <v>1</v>
      </c>
      <c r="I219" s="232"/>
      <c r="J219" s="233">
        <f>ROUND(I219*H219,2)</f>
        <v>0</v>
      </c>
      <c r="K219" s="229" t="s">
        <v>21</v>
      </c>
      <c r="L219" s="45"/>
      <c r="M219" s="234" t="s">
        <v>21</v>
      </c>
      <c r="N219" s="235" t="s">
        <v>44</v>
      </c>
      <c r="O219" s="85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171</v>
      </c>
      <c r="AT219" s="238" t="s">
        <v>166</v>
      </c>
      <c r="AU219" s="238" t="s">
        <v>82</v>
      </c>
      <c r="AY219" s="18" t="s">
        <v>164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80</v>
      </c>
      <c r="BK219" s="239">
        <f>ROUND(I219*H219,2)</f>
        <v>0</v>
      </c>
      <c r="BL219" s="18" t="s">
        <v>171</v>
      </c>
      <c r="BM219" s="238" t="s">
        <v>3216</v>
      </c>
    </row>
    <row r="220" s="2" customFormat="1">
      <c r="A220" s="39"/>
      <c r="B220" s="40"/>
      <c r="C220" s="41"/>
      <c r="D220" s="240" t="s">
        <v>173</v>
      </c>
      <c r="E220" s="41"/>
      <c r="F220" s="241" t="s">
        <v>3215</v>
      </c>
      <c r="G220" s="41"/>
      <c r="H220" s="41"/>
      <c r="I220" s="147"/>
      <c r="J220" s="41"/>
      <c r="K220" s="41"/>
      <c r="L220" s="45"/>
      <c r="M220" s="242"/>
      <c r="N220" s="243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173</v>
      </c>
      <c r="AU220" s="18" t="s">
        <v>82</v>
      </c>
    </row>
    <row r="221" s="2" customFormat="1" ht="16.5" customHeight="1">
      <c r="A221" s="39"/>
      <c r="B221" s="40"/>
      <c r="C221" s="227" t="s">
        <v>755</v>
      </c>
      <c r="D221" s="227" t="s">
        <v>166</v>
      </c>
      <c r="E221" s="228" t="s">
        <v>3217</v>
      </c>
      <c r="F221" s="229" t="s">
        <v>3218</v>
      </c>
      <c r="G221" s="230" t="s">
        <v>1107</v>
      </c>
      <c r="H221" s="231">
        <v>1</v>
      </c>
      <c r="I221" s="232"/>
      <c r="J221" s="233">
        <f>ROUND(I221*H221,2)</f>
        <v>0</v>
      </c>
      <c r="K221" s="229" t="s">
        <v>21</v>
      </c>
      <c r="L221" s="45"/>
      <c r="M221" s="234" t="s">
        <v>21</v>
      </c>
      <c r="N221" s="235" t="s">
        <v>44</v>
      </c>
      <c r="O221" s="85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171</v>
      </c>
      <c r="AT221" s="238" t="s">
        <v>166</v>
      </c>
      <c r="AU221" s="238" t="s">
        <v>82</v>
      </c>
      <c r="AY221" s="18" t="s">
        <v>164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80</v>
      </c>
      <c r="BK221" s="239">
        <f>ROUND(I221*H221,2)</f>
        <v>0</v>
      </c>
      <c r="BL221" s="18" t="s">
        <v>171</v>
      </c>
      <c r="BM221" s="238" t="s">
        <v>3219</v>
      </c>
    </row>
    <row r="222" s="2" customFormat="1">
      <c r="A222" s="39"/>
      <c r="B222" s="40"/>
      <c r="C222" s="41"/>
      <c r="D222" s="240" t="s">
        <v>173</v>
      </c>
      <c r="E222" s="41"/>
      <c r="F222" s="241" t="s">
        <v>3218</v>
      </c>
      <c r="G222" s="41"/>
      <c r="H222" s="41"/>
      <c r="I222" s="147"/>
      <c r="J222" s="41"/>
      <c r="K222" s="41"/>
      <c r="L222" s="45"/>
      <c r="M222" s="242"/>
      <c r="N222" s="243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173</v>
      </c>
      <c r="AU222" s="18" t="s">
        <v>82</v>
      </c>
    </row>
    <row r="223" s="2" customFormat="1" ht="16.5" customHeight="1">
      <c r="A223" s="39"/>
      <c r="B223" s="40"/>
      <c r="C223" s="227" t="s">
        <v>393</v>
      </c>
      <c r="D223" s="227" t="s">
        <v>166</v>
      </c>
      <c r="E223" s="228" t="s">
        <v>3220</v>
      </c>
      <c r="F223" s="229" t="s">
        <v>3221</v>
      </c>
      <c r="G223" s="230" t="s">
        <v>1107</v>
      </c>
      <c r="H223" s="231">
        <v>3</v>
      </c>
      <c r="I223" s="232"/>
      <c r="J223" s="233">
        <f>ROUND(I223*H223,2)</f>
        <v>0</v>
      </c>
      <c r="K223" s="229" t="s">
        <v>21</v>
      </c>
      <c r="L223" s="45"/>
      <c r="M223" s="234" t="s">
        <v>21</v>
      </c>
      <c r="N223" s="235" t="s">
        <v>44</v>
      </c>
      <c r="O223" s="85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171</v>
      </c>
      <c r="AT223" s="238" t="s">
        <v>166</v>
      </c>
      <c r="AU223" s="238" t="s">
        <v>82</v>
      </c>
      <c r="AY223" s="18" t="s">
        <v>164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80</v>
      </c>
      <c r="BK223" s="239">
        <f>ROUND(I223*H223,2)</f>
        <v>0</v>
      </c>
      <c r="BL223" s="18" t="s">
        <v>171</v>
      </c>
      <c r="BM223" s="238" t="s">
        <v>3222</v>
      </c>
    </row>
    <row r="224" s="2" customFormat="1">
      <c r="A224" s="39"/>
      <c r="B224" s="40"/>
      <c r="C224" s="41"/>
      <c r="D224" s="240" t="s">
        <v>173</v>
      </c>
      <c r="E224" s="41"/>
      <c r="F224" s="241" t="s">
        <v>3221</v>
      </c>
      <c r="G224" s="41"/>
      <c r="H224" s="41"/>
      <c r="I224" s="147"/>
      <c r="J224" s="41"/>
      <c r="K224" s="41"/>
      <c r="L224" s="45"/>
      <c r="M224" s="242"/>
      <c r="N224" s="243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173</v>
      </c>
      <c r="AU224" s="18" t="s">
        <v>82</v>
      </c>
    </row>
    <row r="225" s="2" customFormat="1" ht="16.5" customHeight="1">
      <c r="A225" s="39"/>
      <c r="B225" s="40"/>
      <c r="C225" s="227" t="s">
        <v>590</v>
      </c>
      <c r="D225" s="227" t="s">
        <v>166</v>
      </c>
      <c r="E225" s="228" t="s">
        <v>3223</v>
      </c>
      <c r="F225" s="229" t="s">
        <v>3224</v>
      </c>
      <c r="G225" s="230" t="s">
        <v>1107</v>
      </c>
      <c r="H225" s="231">
        <v>1</v>
      </c>
      <c r="I225" s="232"/>
      <c r="J225" s="233">
        <f>ROUND(I225*H225,2)</f>
        <v>0</v>
      </c>
      <c r="K225" s="229" t="s">
        <v>21</v>
      </c>
      <c r="L225" s="45"/>
      <c r="M225" s="234" t="s">
        <v>21</v>
      </c>
      <c r="N225" s="235" t="s">
        <v>44</v>
      </c>
      <c r="O225" s="85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171</v>
      </c>
      <c r="AT225" s="238" t="s">
        <v>166</v>
      </c>
      <c r="AU225" s="238" t="s">
        <v>82</v>
      </c>
      <c r="AY225" s="18" t="s">
        <v>164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80</v>
      </c>
      <c r="BK225" s="239">
        <f>ROUND(I225*H225,2)</f>
        <v>0</v>
      </c>
      <c r="BL225" s="18" t="s">
        <v>171</v>
      </c>
      <c r="BM225" s="238" t="s">
        <v>3225</v>
      </c>
    </row>
    <row r="226" s="2" customFormat="1">
      <c r="A226" s="39"/>
      <c r="B226" s="40"/>
      <c r="C226" s="41"/>
      <c r="D226" s="240" t="s">
        <v>173</v>
      </c>
      <c r="E226" s="41"/>
      <c r="F226" s="241" t="s">
        <v>3224</v>
      </c>
      <c r="G226" s="41"/>
      <c r="H226" s="41"/>
      <c r="I226" s="147"/>
      <c r="J226" s="41"/>
      <c r="K226" s="41"/>
      <c r="L226" s="45"/>
      <c r="M226" s="242"/>
      <c r="N226" s="24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173</v>
      </c>
      <c r="AU226" s="18" t="s">
        <v>82</v>
      </c>
    </row>
    <row r="227" s="2" customFormat="1" ht="16.5" customHeight="1">
      <c r="A227" s="39"/>
      <c r="B227" s="40"/>
      <c r="C227" s="227" t="s">
        <v>768</v>
      </c>
      <c r="D227" s="227" t="s">
        <v>166</v>
      </c>
      <c r="E227" s="228" t="s">
        <v>3226</v>
      </c>
      <c r="F227" s="229" t="s">
        <v>3227</v>
      </c>
      <c r="G227" s="230" t="s">
        <v>1107</v>
      </c>
      <c r="H227" s="231">
        <v>1</v>
      </c>
      <c r="I227" s="232"/>
      <c r="J227" s="233">
        <f>ROUND(I227*H227,2)</f>
        <v>0</v>
      </c>
      <c r="K227" s="229" t="s">
        <v>21</v>
      </c>
      <c r="L227" s="45"/>
      <c r="M227" s="234" t="s">
        <v>21</v>
      </c>
      <c r="N227" s="235" t="s">
        <v>44</v>
      </c>
      <c r="O227" s="85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171</v>
      </c>
      <c r="AT227" s="238" t="s">
        <v>166</v>
      </c>
      <c r="AU227" s="238" t="s">
        <v>82</v>
      </c>
      <c r="AY227" s="18" t="s">
        <v>164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80</v>
      </c>
      <c r="BK227" s="239">
        <f>ROUND(I227*H227,2)</f>
        <v>0</v>
      </c>
      <c r="BL227" s="18" t="s">
        <v>171</v>
      </c>
      <c r="BM227" s="238" t="s">
        <v>3228</v>
      </c>
    </row>
    <row r="228" s="2" customFormat="1">
      <c r="A228" s="39"/>
      <c r="B228" s="40"/>
      <c r="C228" s="41"/>
      <c r="D228" s="240" t="s">
        <v>173</v>
      </c>
      <c r="E228" s="41"/>
      <c r="F228" s="241" t="s">
        <v>3227</v>
      </c>
      <c r="G228" s="41"/>
      <c r="H228" s="41"/>
      <c r="I228" s="147"/>
      <c r="J228" s="41"/>
      <c r="K228" s="41"/>
      <c r="L228" s="45"/>
      <c r="M228" s="242"/>
      <c r="N228" s="243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173</v>
      </c>
      <c r="AU228" s="18" t="s">
        <v>82</v>
      </c>
    </row>
    <row r="229" s="2" customFormat="1" ht="16.5" customHeight="1">
      <c r="A229" s="39"/>
      <c r="B229" s="40"/>
      <c r="C229" s="227" t="s">
        <v>772</v>
      </c>
      <c r="D229" s="227" t="s">
        <v>166</v>
      </c>
      <c r="E229" s="228" t="s">
        <v>3229</v>
      </c>
      <c r="F229" s="229" t="s">
        <v>3230</v>
      </c>
      <c r="G229" s="230" t="s">
        <v>1107</v>
      </c>
      <c r="H229" s="231">
        <v>2</v>
      </c>
      <c r="I229" s="232"/>
      <c r="J229" s="233">
        <f>ROUND(I229*H229,2)</f>
        <v>0</v>
      </c>
      <c r="K229" s="229" t="s">
        <v>21</v>
      </c>
      <c r="L229" s="45"/>
      <c r="M229" s="234" t="s">
        <v>21</v>
      </c>
      <c r="N229" s="235" t="s">
        <v>44</v>
      </c>
      <c r="O229" s="85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171</v>
      </c>
      <c r="AT229" s="238" t="s">
        <v>166</v>
      </c>
      <c r="AU229" s="238" t="s">
        <v>82</v>
      </c>
      <c r="AY229" s="18" t="s">
        <v>164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80</v>
      </c>
      <c r="BK229" s="239">
        <f>ROUND(I229*H229,2)</f>
        <v>0</v>
      </c>
      <c r="BL229" s="18" t="s">
        <v>171</v>
      </c>
      <c r="BM229" s="238" t="s">
        <v>3231</v>
      </c>
    </row>
    <row r="230" s="2" customFormat="1">
      <c r="A230" s="39"/>
      <c r="B230" s="40"/>
      <c r="C230" s="41"/>
      <c r="D230" s="240" t="s">
        <v>173</v>
      </c>
      <c r="E230" s="41"/>
      <c r="F230" s="241" t="s">
        <v>3230</v>
      </c>
      <c r="G230" s="41"/>
      <c r="H230" s="41"/>
      <c r="I230" s="147"/>
      <c r="J230" s="41"/>
      <c r="K230" s="41"/>
      <c r="L230" s="45"/>
      <c r="M230" s="242"/>
      <c r="N230" s="24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173</v>
      </c>
      <c r="AU230" s="18" t="s">
        <v>82</v>
      </c>
    </row>
    <row r="231" s="2" customFormat="1" ht="16.5" customHeight="1">
      <c r="A231" s="39"/>
      <c r="B231" s="40"/>
      <c r="C231" s="227" t="s">
        <v>777</v>
      </c>
      <c r="D231" s="227" t="s">
        <v>166</v>
      </c>
      <c r="E231" s="228" t="s">
        <v>3232</v>
      </c>
      <c r="F231" s="229" t="s">
        <v>3233</v>
      </c>
      <c r="G231" s="230" t="s">
        <v>1107</v>
      </c>
      <c r="H231" s="231">
        <v>8</v>
      </c>
      <c r="I231" s="232"/>
      <c r="J231" s="233">
        <f>ROUND(I231*H231,2)</f>
        <v>0</v>
      </c>
      <c r="K231" s="229" t="s">
        <v>21</v>
      </c>
      <c r="L231" s="45"/>
      <c r="M231" s="234" t="s">
        <v>21</v>
      </c>
      <c r="N231" s="235" t="s">
        <v>44</v>
      </c>
      <c r="O231" s="85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171</v>
      </c>
      <c r="AT231" s="238" t="s">
        <v>166</v>
      </c>
      <c r="AU231" s="238" t="s">
        <v>82</v>
      </c>
      <c r="AY231" s="18" t="s">
        <v>164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80</v>
      </c>
      <c r="BK231" s="239">
        <f>ROUND(I231*H231,2)</f>
        <v>0</v>
      </c>
      <c r="BL231" s="18" t="s">
        <v>171</v>
      </c>
      <c r="BM231" s="238" t="s">
        <v>3234</v>
      </c>
    </row>
    <row r="232" s="2" customFormat="1">
      <c r="A232" s="39"/>
      <c r="B232" s="40"/>
      <c r="C232" s="41"/>
      <c r="D232" s="240" t="s">
        <v>173</v>
      </c>
      <c r="E232" s="41"/>
      <c r="F232" s="241" t="s">
        <v>3233</v>
      </c>
      <c r="G232" s="41"/>
      <c r="H232" s="41"/>
      <c r="I232" s="147"/>
      <c r="J232" s="41"/>
      <c r="K232" s="41"/>
      <c r="L232" s="45"/>
      <c r="M232" s="242"/>
      <c r="N232" s="24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173</v>
      </c>
      <c r="AU232" s="18" t="s">
        <v>82</v>
      </c>
    </row>
    <row r="233" s="2" customFormat="1" ht="16.5" customHeight="1">
      <c r="A233" s="39"/>
      <c r="B233" s="40"/>
      <c r="C233" s="227" t="s">
        <v>781</v>
      </c>
      <c r="D233" s="227" t="s">
        <v>166</v>
      </c>
      <c r="E233" s="228" t="s">
        <v>3235</v>
      </c>
      <c r="F233" s="229" t="s">
        <v>3236</v>
      </c>
      <c r="G233" s="230" t="s">
        <v>1107</v>
      </c>
      <c r="H233" s="231">
        <v>1</v>
      </c>
      <c r="I233" s="232"/>
      <c r="J233" s="233">
        <f>ROUND(I233*H233,2)</f>
        <v>0</v>
      </c>
      <c r="K233" s="229" t="s">
        <v>21</v>
      </c>
      <c r="L233" s="45"/>
      <c r="M233" s="234" t="s">
        <v>21</v>
      </c>
      <c r="N233" s="235" t="s">
        <v>44</v>
      </c>
      <c r="O233" s="85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171</v>
      </c>
      <c r="AT233" s="238" t="s">
        <v>166</v>
      </c>
      <c r="AU233" s="238" t="s">
        <v>82</v>
      </c>
      <c r="AY233" s="18" t="s">
        <v>164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80</v>
      </c>
      <c r="BK233" s="239">
        <f>ROUND(I233*H233,2)</f>
        <v>0</v>
      </c>
      <c r="BL233" s="18" t="s">
        <v>171</v>
      </c>
      <c r="BM233" s="238" t="s">
        <v>3237</v>
      </c>
    </row>
    <row r="234" s="2" customFormat="1">
      <c r="A234" s="39"/>
      <c r="B234" s="40"/>
      <c r="C234" s="41"/>
      <c r="D234" s="240" t="s">
        <v>173</v>
      </c>
      <c r="E234" s="41"/>
      <c r="F234" s="241" t="s">
        <v>3236</v>
      </c>
      <c r="G234" s="41"/>
      <c r="H234" s="41"/>
      <c r="I234" s="147"/>
      <c r="J234" s="41"/>
      <c r="K234" s="41"/>
      <c r="L234" s="45"/>
      <c r="M234" s="242"/>
      <c r="N234" s="243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173</v>
      </c>
      <c r="AU234" s="18" t="s">
        <v>82</v>
      </c>
    </row>
    <row r="235" s="2" customFormat="1" ht="16.5" customHeight="1">
      <c r="A235" s="39"/>
      <c r="B235" s="40"/>
      <c r="C235" s="227" t="s">
        <v>785</v>
      </c>
      <c r="D235" s="227" t="s">
        <v>166</v>
      </c>
      <c r="E235" s="228" t="s">
        <v>3238</v>
      </c>
      <c r="F235" s="229" t="s">
        <v>3239</v>
      </c>
      <c r="G235" s="230" t="s">
        <v>229</v>
      </c>
      <c r="H235" s="231">
        <v>3</v>
      </c>
      <c r="I235" s="232"/>
      <c r="J235" s="233">
        <f>ROUND(I235*H235,2)</f>
        <v>0</v>
      </c>
      <c r="K235" s="229" t="s">
        <v>21</v>
      </c>
      <c r="L235" s="45"/>
      <c r="M235" s="234" t="s">
        <v>21</v>
      </c>
      <c r="N235" s="235" t="s">
        <v>44</v>
      </c>
      <c r="O235" s="85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171</v>
      </c>
      <c r="AT235" s="238" t="s">
        <v>166</v>
      </c>
      <c r="AU235" s="238" t="s">
        <v>82</v>
      </c>
      <c r="AY235" s="18" t="s">
        <v>164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80</v>
      </c>
      <c r="BK235" s="239">
        <f>ROUND(I235*H235,2)</f>
        <v>0</v>
      </c>
      <c r="BL235" s="18" t="s">
        <v>171</v>
      </c>
      <c r="BM235" s="238" t="s">
        <v>3240</v>
      </c>
    </row>
    <row r="236" s="2" customFormat="1">
      <c r="A236" s="39"/>
      <c r="B236" s="40"/>
      <c r="C236" s="41"/>
      <c r="D236" s="240" t="s">
        <v>173</v>
      </c>
      <c r="E236" s="41"/>
      <c r="F236" s="241" t="s">
        <v>3239</v>
      </c>
      <c r="G236" s="41"/>
      <c r="H236" s="41"/>
      <c r="I236" s="147"/>
      <c r="J236" s="41"/>
      <c r="K236" s="41"/>
      <c r="L236" s="45"/>
      <c r="M236" s="242"/>
      <c r="N236" s="24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173</v>
      </c>
      <c r="AU236" s="18" t="s">
        <v>82</v>
      </c>
    </row>
    <row r="237" s="2" customFormat="1" ht="16.5" customHeight="1">
      <c r="A237" s="39"/>
      <c r="B237" s="40"/>
      <c r="C237" s="227" t="s">
        <v>811</v>
      </c>
      <c r="D237" s="227" t="s">
        <v>166</v>
      </c>
      <c r="E237" s="228" t="s">
        <v>3241</v>
      </c>
      <c r="F237" s="229" t="s">
        <v>3242</v>
      </c>
      <c r="G237" s="230" t="s">
        <v>1107</v>
      </c>
      <c r="H237" s="231">
        <v>1</v>
      </c>
      <c r="I237" s="232"/>
      <c r="J237" s="233">
        <f>ROUND(I237*H237,2)</f>
        <v>0</v>
      </c>
      <c r="K237" s="229" t="s">
        <v>21</v>
      </c>
      <c r="L237" s="45"/>
      <c r="M237" s="234" t="s">
        <v>21</v>
      </c>
      <c r="N237" s="235" t="s">
        <v>44</v>
      </c>
      <c r="O237" s="85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171</v>
      </c>
      <c r="AT237" s="238" t="s">
        <v>166</v>
      </c>
      <c r="AU237" s="238" t="s">
        <v>82</v>
      </c>
      <c r="AY237" s="18" t="s">
        <v>164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80</v>
      </c>
      <c r="BK237" s="239">
        <f>ROUND(I237*H237,2)</f>
        <v>0</v>
      </c>
      <c r="BL237" s="18" t="s">
        <v>171</v>
      </c>
      <c r="BM237" s="238" t="s">
        <v>3243</v>
      </c>
    </row>
    <row r="238" s="2" customFormat="1">
      <c r="A238" s="39"/>
      <c r="B238" s="40"/>
      <c r="C238" s="41"/>
      <c r="D238" s="240" t="s">
        <v>173</v>
      </c>
      <c r="E238" s="41"/>
      <c r="F238" s="241" t="s">
        <v>3242</v>
      </c>
      <c r="G238" s="41"/>
      <c r="H238" s="41"/>
      <c r="I238" s="147"/>
      <c r="J238" s="41"/>
      <c r="K238" s="41"/>
      <c r="L238" s="45"/>
      <c r="M238" s="242"/>
      <c r="N238" s="24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173</v>
      </c>
      <c r="AU238" s="18" t="s">
        <v>82</v>
      </c>
    </row>
    <row r="239" s="2" customFormat="1" ht="16.5" customHeight="1">
      <c r="A239" s="39"/>
      <c r="B239" s="40"/>
      <c r="C239" s="227" t="s">
        <v>839</v>
      </c>
      <c r="D239" s="227" t="s">
        <v>166</v>
      </c>
      <c r="E239" s="228" t="s">
        <v>3244</v>
      </c>
      <c r="F239" s="229" t="s">
        <v>3245</v>
      </c>
      <c r="G239" s="230" t="s">
        <v>229</v>
      </c>
      <c r="H239" s="231">
        <v>8</v>
      </c>
      <c r="I239" s="232"/>
      <c r="J239" s="233">
        <f>ROUND(I239*H239,2)</f>
        <v>0</v>
      </c>
      <c r="K239" s="229" t="s">
        <v>21</v>
      </c>
      <c r="L239" s="45"/>
      <c r="M239" s="234" t="s">
        <v>21</v>
      </c>
      <c r="N239" s="235" t="s">
        <v>44</v>
      </c>
      <c r="O239" s="85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171</v>
      </c>
      <c r="AT239" s="238" t="s">
        <v>166</v>
      </c>
      <c r="AU239" s="238" t="s">
        <v>82</v>
      </c>
      <c r="AY239" s="18" t="s">
        <v>164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80</v>
      </c>
      <c r="BK239" s="239">
        <f>ROUND(I239*H239,2)</f>
        <v>0</v>
      </c>
      <c r="BL239" s="18" t="s">
        <v>171</v>
      </c>
      <c r="BM239" s="238" t="s">
        <v>3246</v>
      </c>
    </row>
    <row r="240" s="2" customFormat="1">
      <c r="A240" s="39"/>
      <c r="B240" s="40"/>
      <c r="C240" s="41"/>
      <c r="D240" s="240" t="s">
        <v>173</v>
      </c>
      <c r="E240" s="41"/>
      <c r="F240" s="241" t="s">
        <v>3245</v>
      </c>
      <c r="G240" s="41"/>
      <c r="H240" s="41"/>
      <c r="I240" s="147"/>
      <c r="J240" s="41"/>
      <c r="K240" s="41"/>
      <c r="L240" s="45"/>
      <c r="M240" s="242"/>
      <c r="N240" s="243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173</v>
      </c>
      <c r="AU240" s="18" t="s">
        <v>82</v>
      </c>
    </row>
    <row r="241" s="2" customFormat="1" ht="16.5" customHeight="1">
      <c r="A241" s="39"/>
      <c r="B241" s="40"/>
      <c r="C241" s="227" t="s">
        <v>848</v>
      </c>
      <c r="D241" s="227" t="s">
        <v>166</v>
      </c>
      <c r="E241" s="228" t="s">
        <v>3247</v>
      </c>
      <c r="F241" s="229" t="s">
        <v>3248</v>
      </c>
      <c r="G241" s="230" t="s">
        <v>181</v>
      </c>
      <c r="H241" s="231">
        <v>0.30599999999999999</v>
      </c>
      <c r="I241" s="232"/>
      <c r="J241" s="233">
        <f>ROUND(I241*H241,2)</f>
        <v>0</v>
      </c>
      <c r="K241" s="229" t="s">
        <v>21</v>
      </c>
      <c r="L241" s="45"/>
      <c r="M241" s="234" t="s">
        <v>21</v>
      </c>
      <c r="N241" s="235" t="s">
        <v>44</v>
      </c>
      <c r="O241" s="85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171</v>
      </c>
      <c r="AT241" s="238" t="s">
        <v>166</v>
      </c>
      <c r="AU241" s="238" t="s">
        <v>82</v>
      </c>
      <c r="AY241" s="18" t="s">
        <v>164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80</v>
      </c>
      <c r="BK241" s="239">
        <f>ROUND(I241*H241,2)</f>
        <v>0</v>
      </c>
      <c r="BL241" s="18" t="s">
        <v>171</v>
      </c>
      <c r="BM241" s="238" t="s">
        <v>3249</v>
      </c>
    </row>
    <row r="242" s="2" customFormat="1">
      <c r="A242" s="39"/>
      <c r="B242" s="40"/>
      <c r="C242" s="41"/>
      <c r="D242" s="240" t="s">
        <v>173</v>
      </c>
      <c r="E242" s="41"/>
      <c r="F242" s="241" t="s">
        <v>3248</v>
      </c>
      <c r="G242" s="41"/>
      <c r="H242" s="41"/>
      <c r="I242" s="147"/>
      <c r="J242" s="41"/>
      <c r="K242" s="41"/>
      <c r="L242" s="45"/>
      <c r="M242" s="242"/>
      <c r="N242" s="24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173</v>
      </c>
      <c r="AU242" s="18" t="s">
        <v>82</v>
      </c>
    </row>
    <row r="243" s="12" customFormat="1" ht="22.8" customHeight="1">
      <c r="A243" s="12"/>
      <c r="B243" s="211"/>
      <c r="C243" s="212"/>
      <c r="D243" s="213" t="s">
        <v>72</v>
      </c>
      <c r="E243" s="225" t="s">
        <v>3250</v>
      </c>
      <c r="F243" s="225" t="s">
        <v>3251</v>
      </c>
      <c r="G243" s="212"/>
      <c r="H243" s="212"/>
      <c r="I243" s="215"/>
      <c r="J243" s="226">
        <f>BK243</f>
        <v>0</v>
      </c>
      <c r="K243" s="212"/>
      <c r="L243" s="217"/>
      <c r="M243" s="218"/>
      <c r="N243" s="219"/>
      <c r="O243" s="219"/>
      <c r="P243" s="220">
        <f>SUM(P244:P249)</f>
        <v>0</v>
      </c>
      <c r="Q243" s="219"/>
      <c r="R243" s="220">
        <f>SUM(R244:R249)</f>
        <v>0</v>
      </c>
      <c r="S243" s="219"/>
      <c r="T243" s="221">
        <f>SUM(T244:T249)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2" t="s">
        <v>82</v>
      </c>
      <c r="AT243" s="223" t="s">
        <v>72</v>
      </c>
      <c r="AU243" s="223" t="s">
        <v>80</v>
      </c>
      <c r="AY243" s="222" t="s">
        <v>164</v>
      </c>
      <c r="BK243" s="224">
        <f>SUM(BK244:BK249)</f>
        <v>0</v>
      </c>
    </row>
    <row r="244" s="2" customFormat="1" ht="16.5" customHeight="1">
      <c r="A244" s="39"/>
      <c r="B244" s="40"/>
      <c r="C244" s="227" t="s">
        <v>857</v>
      </c>
      <c r="D244" s="227" t="s">
        <v>166</v>
      </c>
      <c r="E244" s="228" t="s">
        <v>3252</v>
      </c>
      <c r="F244" s="229" t="s">
        <v>3253</v>
      </c>
      <c r="G244" s="230" t="s">
        <v>1107</v>
      </c>
      <c r="H244" s="231">
        <v>1</v>
      </c>
      <c r="I244" s="232"/>
      <c r="J244" s="233">
        <f>ROUND(I244*H244,2)</f>
        <v>0</v>
      </c>
      <c r="K244" s="229" t="s">
        <v>21</v>
      </c>
      <c r="L244" s="45"/>
      <c r="M244" s="234" t="s">
        <v>21</v>
      </c>
      <c r="N244" s="235" t="s">
        <v>44</v>
      </c>
      <c r="O244" s="85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171</v>
      </c>
      <c r="AT244" s="238" t="s">
        <v>166</v>
      </c>
      <c r="AU244" s="238" t="s">
        <v>82</v>
      </c>
      <c r="AY244" s="18" t="s">
        <v>164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80</v>
      </c>
      <c r="BK244" s="239">
        <f>ROUND(I244*H244,2)</f>
        <v>0</v>
      </c>
      <c r="BL244" s="18" t="s">
        <v>171</v>
      </c>
      <c r="BM244" s="238" t="s">
        <v>3254</v>
      </c>
    </row>
    <row r="245" s="2" customFormat="1">
      <c r="A245" s="39"/>
      <c r="B245" s="40"/>
      <c r="C245" s="41"/>
      <c r="D245" s="240" t="s">
        <v>173</v>
      </c>
      <c r="E245" s="41"/>
      <c r="F245" s="241" t="s">
        <v>3253</v>
      </c>
      <c r="G245" s="41"/>
      <c r="H245" s="41"/>
      <c r="I245" s="147"/>
      <c r="J245" s="41"/>
      <c r="K245" s="41"/>
      <c r="L245" s="45"/>
      <c r="M245" s="242"/>
      <c r="N245" s="243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173</v>
      </c>
      <c r="AU245" s="18" t="s">
        <v>82</v>
      </c>
    </row>
    <row r="246" s="2" customFormat="1" ht="16.5" customHeight="1">
      <c r="A246" s="39"/>
      <c r="B246" s="40"/>
      <c r="C246" s="227" t="s">
        <v>861</v>
      </c>
      <c r="D246" s="227" t="s">
        <v>166</v>
      </c>
      <c r="E246" s="228" t="s">
        <v>3255</v>
      </c>
      <c r="F246" s="229" t="s">
        <v>3256</v>
      </c>
      <c r="G246" s="230" t="s">
        <v>1107</v>
      </c>
      <c r="H246" s="231">
        <v>3</v>
      </c>
      <c r="I246" s="232"/>
      <c r="J246" s="233">
        <f>ROUND(I246*H246,2)</f>
        <v>0</v>
      </c>
      <c r="K246" s="229" t="s">
        <v>21</v>
      </c>
      <c r="L246" s="45"/>
      <c r="M246" s="234" t="s">
        <v>21</v>
      </c>
      <c r="N246" s="235" t="s">
        <v>44</v>
      </c>
      <c r="O246" s="85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171</v>
      </c>
      <c r="AT246" s="238" t="s">
        <v>166</v>
      </c>
      <c r="AU246" s="238" t="s">
        <v>82</v>
      </c>
      <c r="AY246" s="18" t="s">
        <v>164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80</v>
      </c>
      <c r="BK246" s="239">
        <f>ROUND(I246*H246,2)</f>
        <v>0</v>
      </c>
      <c r="BL246" s="18" t="s">
        <v>171</v>
      </c>
      <c r="BM246" s="238" t="s">
        <v>3257</v>
      </c>
    </row>
    <row r="247" s="2" customFormat="1">
      <c r="A247" s="39"/>
      <c r="B247" s="40"/>
      <c r="C247" s="41"/>
      <c r="D247" s="240" t="s">
        <v>173</v>
      </c>
      <c r="E247" s="41"/>
      <c r="F247" s="241" t="s">
        <v>3256</v>
      </c>
      <c r="G247" s="41"/>
      <c r="H247" s="41"/>
      <c r="I247" s="147"/>
      <c r="J247" s="41"/>
      <c r="K247" s="41"/>
      <c r="L247" s="45"/>
      <c r="M247" s="242"/>
      <c r="N247" s="24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173</v>
      </c>
      <c r="AU247" s="18" t="s">
        <v>82</v>
      </c>
    </row>
    <row r="248" s="2" customFormat="1" ht="16.5" customHeight="1">
      <c r="A248" s="39"/>
      <c r="B248" s="40"/>
      <c r="C248" s="227" t="s">
        <v>868</v>
      </c>
      <c r="D248" s="227" t="s">
        <v>166</v>
      </c>
      <c r="E248" s="228" t="s">
        <v>3258</v>
      </c>
      <c r="F248" s="229" t="s">
        <v>3259</v>
      </c>
      <c r="G248" s="230" t="s">
        <v>181</v>
      </c>
      <c r="H248" s="231">
        <v>0.049000000000000002</v>
      </c>
      <c r="I248" s="232"/>
      <c r="J248" s="233">
        <f>ROUND(I248*H248,2)</f>
        <v>0</v>
      </c>
      <c r="K248" s="229" t="s">
        <v>21</v>
      </c>
      <c r="L248" s="45"/>
      <c r="M248" s="234" t="s">
        <v>21</v>
      </c>
      <c r="N248" s="235" t="s">
        <v>44</v>
      </c>
      <c r="O248" s="85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171</v>
      </c>
      <c r="AT248" s="238" t="s">
        <v>166</v>
      </c>
      <c r="AU248" s="238" t="s">
        <v>82</v>
      </c>
      <c r="AY248" s="18" t="s">
        <v>164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80</v>
      </c>
      <c r="BK248" s="239">
        <f>ROUND(I248*H248,2)</f>
        <v>0</v>
      </c>
      <c r="BL248" s="18" t="s">
        <v>171</v>
      </c>
      <c r="BM248" s="238" t="s">
        <v>3260</v>
      </c>
    </row>
    <row r="249" s="2" customFormat="1">
      <c r="A249" s="39"/>
      <c r="B249" s="40"/>
      <c r="C249" s="41"/>
      <c r="D249" s="240" t="s">
        <v>173</v>
      </c>
      <c r="E249" s="41"/>
      <c r="F249" s="241" t="s">
        <v>3259</v>
      </c>
      <c r="G249" s="41"/>
      <c r="H249" s="41"/>
      <c r="I249" s="147"/>
      <c r="J249" s="41"/>
      <c r="K249" s="41"/>
      <c r="L249" s="45"/>
      <c r="M249" s="301"/>
      <c r="N249" s="302"/>
      <c r="O249" s="303"/>
      <c r="P249" s="303"/>
      <c r="Q249" s="303"/>
      <c r="R249" s="303"/>
      <c r="S249" s="303"/>
      <c r="T249" s="30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173</v>
      </c>
      <c r="AU249" s="18" t="s">
        <v>82</v>
      </c>
    </row>
    <row r="250" s="2" customFormat="1" ht="6.96" customHeight="1">
      <c r="A250" s="39"/>
      <c r="B250" s="60"/>
      <c r="C250" s="61"/>
      <c r="D250" s="61"/>
      <c r="E250" s="61"/>
      <c r="F250" s="61"/>
      <c r="G250" s="61"/>
      <c r="H250" s="61"/>
      <c r="I250" s="176"/>
      <c r="J250" s="61"/>
      <c r="K250" s="61"/>
      <c r="L250" s="45"/>
      <c r="M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</row>
  </sheetData>
  <sheetProtection sheet="1" autoFilter="0" formatColumns="0" formatRows="0" objects="1" scenarios="1" spinCount="100000" saltValue="zNHPsSZb0Gqhv01kTRsSE5Bf0EiD3kriKg84LNlD2LzKsyLyrBz/Td1JFgHzvvHBmoN4RiXSxM20DwJDBJkUbQ==" hashValue="nz1BcyD9Ka4f87GgLzf/EDKRa7a6FldT3cPXw0/AbFo3VnQhw5icwlvJO+60nYyY0znJYPSTB2e+aYQe4VUhAQ==" algorithmName="SHA-512" password="CC35"/>
  <autoFilter ref="C93:K2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hidden="1" s="1" customFormat="1" ht="24.96" customHeight="1">
      <c r="B4" s="21"/>
      <c r="D4" s="143" t="s">
        <v>97</v>
      </c>
      <c r="I4" s="139"/>
      <c r="L4" s="21"/>
      <c r="M4" s="144" t="s">
        <v>10</v>
      </c>
      <c r="AT4" s="18" t="s">
        <v>4</v>
      </c>
    </row>
    <row r="5" hidden="1" s="1" customFormat="1" ht="6.96" customHeight="1">
      <c r="B5" s="21"/>
      <c r="I5" s="139"/>
      <c r="L5" s="21"/>
    </row>
    <row r="6" hidden="1" s="1" customFormat="1" ht="12" customHeight="1">
      <c r="B6" s="21"/>
      <c r="D6" s="145" t="s">
        <v>16</v>
      </c>
      <c r="I6" s="139"/>
      <c r="L6" s="21"/>
    </row>
    <row r="7" hidden="1" s="1" customFormat="1" ht="16.5" customHeight="1">
      <c r="B7" s="21"/>
      <c r="E7" s="146" t="str">
        <f>'Rekapitulace stavby'!K6</f>
        <v>NEJDEK - PD OPRAVA FASÁDY VB A VPP</v>
      </c>
      <c r="F7" s="145"/>
      <c r="G7" s="145"/>
      <c r="H7" s="145"/>
      <c r="I7" s="139"/>
      <c r="L7" s="21"/>
    </row>
    <row r="8" hidden="1" s="1" customFormat="1" ht="12" customHeight="1">
      <c r="B8" s="21"/>
      <c r="D8" s="145" t="s">
        <v>98</v>
      </c>
      <c r="I8" s="139"/>
      <c r="L8" s="21"/>
    </row>
    <row r="9" hidden="1" s="2" customFormat="1" ht="16.5" customHeight="1">
      <c r="A9" s="39"/>
      <c r="B9" s="45"/>
      <c r="C9" s="39"/>
      <c r="D9" s="39"/>
      <c r="E9" s="146" t="s">
        <v>99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5" t="s">
        <v>100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9" t="s">
        <v>3261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5" t="s">
        <v>18</v>
      </c>
      <c r="E13" s="39"/>
      <c r="F13" s="134" t="s">
        <v>21</v>
      </c>
      <c r="G13" s="39"/>
      <c r="H13" s="39"/>
      <c r="I13" s="150" t="s">
        <v>20</v>
      </c>
      <c r="J13" s="134" t="s">
        <v>21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5" t="s">
        <v>22</v>
      </c>
      <c r="E14" s="39"/>
      <c r="F14" s="134" t="s">
        <v>23</v>
      </c>
      <c r="G14" s="39"/>
      <c r="H14" s="39"/>
      <c r="I14" s="150" t="s">
        <v>24</v>
      </c>
      <c r="J14" s="151" t="str">
        <f>'Rekapitulace stavby'!AN8</f>
        <v>3. 6. 2020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50" t="s">
        <v>27</v>
      </c>
      <c r="J16" s="134" t="s">
        <v>21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50" t="s">
        <v>29</v>
      </c>
      <c r="J17" s="134" t="s">
        <v>21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5" t="s">
        <v>30</v>
      </c>
      <c r="E19" s="39"/>
      <c r="F19" s="39"/>
      <c r="G19" s="39"/>
      <c r="H19" s="39"/>
      <c r="I19" s="150" t="s">
        <v>27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29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5" t="s">
        <v>32</v>
      </c>
      <c r="E22" s="39"/>
      <c r="F22" s="39"/>
      <c r="G22" s="39"/>
      <c r="H22" s="39"/>
      <c r="I22" s="150" t="s">
        <v>27</v>
      </c>
      <c r="J22" s="134" t="s">
        <v>21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50" t="s">
        <v>29</v>
      </c>
      <c r="J23" s="134" t="s">
        <v>21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50" t="s">
        <v>27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29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5" t="s">
        <v>37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52"/>
      <c r="B29" s="153"/>
      <c r="C29" s="152"/>
      <c r="D29" s="152"/>
      <c r="E29" s="154" t="s">
        <v>21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9" t="s">
        <v>39</v>
      </c>
      <c r="E32" s="39"/>
      <c r="F32" s="39"/>
      <c r="G32" s="39"/>
      <c r="H32" s="39"/>
      <c r="I32" s="147"/>
      <c r="J32" s="160">
        <f>ROUND(J95,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61" t="s">
        <v>41</v>
      </c>
      <c r="G34" s="39"/>
      <c r="H34" s="39"/>
      <c r="I34" s="162" t="s">
        <v>40</v>
      </c>
      <c r="J34" s="161" t="s">
        <v>42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3" t="s">
        <v>43</v>
      </c>
      <c r="E35" s="145" t="s">
        <v>44</v>
      </c>
      <c r="F35" s="164">
        <f>ROUND((SUM(BE95:BE485)),  2)</f>
        <v>0</v>
      </c>
      <c r="G35" s="39"/>
      <c r="H35" s="39"/>
      <c r="I35" s="165">
        <v>0.20999999999999999</v>
      </c>
      <c r="J35" s="164">
        <f>ROUND(((SUM(BE95:BE485))*I35),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45</v>
      </c>
      <c r="F36" s="164">
        <f>ROUND((SUM(BF95:BF485)),  2)</f>
        <v>0</v>
      </c>
      <c r="G36" s="39"/>
      <c r="H36" s="39"/>
      <c r="I36" s="165">
        <v>0.14999999999999999</v>
      </c>
      <c r="J36" s="164">
        <f>ROUND(((SUM(BF95:BF485))*I36),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46</v>
      </c>
      <c r="F37" s="164">
        <f>ROUND((SUM(BG95:BG485)),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47</v>
      </c>
      <c r="F38" s="164">
        <f>ROUND((SUM(BH95:BH485)),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48</v>
      </c>
      <c r="F39" s="164">
        <f>ROUND((SUM(BI95:BI485)),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103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NEJDEK - PD OPRAVA FASÁDY VB A VPP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99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D.1.4.cc - ELEKTROINSTALACE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NEJDEK</v>
      </c>
      <c r="G56" s="41"/>
      <c r="H56" s="41"/>
      <c r="I56" s="150" t="s">
        <v>24</v>
      </c>
      <c r="J56" s="73" t="str">
        <f>IF(J14="","",J14)</f>
        <v>3. 6. 2020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SŽDC, s.o. - PRAHA 1</v>
      </c>
      <c r="G58" s="41"/>
      <c r="H58" s="41"/>
      <c r="I58" s="150" t="s">
        <v>32</v>
      </c>
      <c r="J58" s="37" t="str">
        <f>E23</f>
        <v>ATELIER DS76 - D.SUCHEVIČ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150" t="s">
        <v>35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104</v>
      </c>
      <c r="D61" s="182"/>
      <c r="E61" s="182"/>
      <c r="F61" s="182"/>
      <c r="G61" s="182"/>
      <c r="H61" s="182"/>
      <c r="I61" s="183"/>
      <c r="J61" s="184" t="s">
        <v>105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71</v>
      </c>
      <c r="D63" s="41"/>
      <c r="E63" s="41"/>
      <c r="F63" s="41"/>
      <c r="G63" s="41"/>
      <c r="H63" s="41"/>
      <c r="I63" s="147"/>
      <c r="J63" s="103">
        <f>J95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106</v>
      </c>
    </row>
    <row r="64" s="9" customFormat="1" ht="24.96" customHeight="1">
      <c r="A64" s="9"/>
      <c r="B64" s="186"/>
      <c r="C64" s="187"/>
      <c r="D64" s="188" t="s">
        <v>3262</v>
      </c>
      <c r="E64" s="189"/>
      <c r="F64" s="189"/>
      <c r="G64" s="189"/>
      <c r="H64" s="189"/>
      <c r="I64" s="190"/>
      <c r="J64" s="191">
        <f>J96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3263</v>
      </c>
      <c r="E65" s="195"/>
      <c r="F65" s="195"/>
      <c r="G65" s="195"/>
      <c r="H65" s="195"/>
      <c r="I65" s="196"/>
      <c r="J65" s="197">
        <f>J97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3264</v>
      </c>
      <c r="E66" s="195"/>
      <c r="F66" s="195"/>
      <c r="G66" s="195"/>
      <c r="H66" s="195"/>
      <c r="I66" s="196"/>
      <c r="J66" s="197">
        <f>J250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3265</v>
      </c>
      <c r="E67" s="195"/>
      <c r="F67" s="195"/>
      <c r="G67" s="195"/>
      <c r="H67" s="195"/>
      <c r="I67" s="196"/>
      <c r="J67" s="197">
        <f>J287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3"/>
      <c r="C68" s="126"/>
      <c r="D68" s="194" t="s">
        <v>3266</v>
      </c>
      <c r="E68" s="195"/>
      <c r="F68" s="195"/>
      <c r="G68" s="195"/>
      <c r="H68" s="195"/>
      <c r="I68" s="196"/>
      <c r="J68" s="197">
        <f>J324</f>
        <v>0</v>
      </c>
      <c r="K68" s="126"/>
      <c r="L68" s="19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3"/>
      <c r="C69" s="126"/>
      <c r="D69" s="194" t="s">
        <v>3267</v>
      </c>
      <c r="E69" s="195"/>
      <c r="F69" s="195"/>
      <c r="G69" s="195"/>
      <c r="H69" s="195"/>
      <c r="I69" s="196"/>
      <c r="J69" s="197">
        <f>J359</f>
        <v>0</v>
      </c>
      <c r="K69" s="126"/>
      <c r="L69" s="19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3"/>
      <c r="C70" s="126"/>
      <c r="D70" s="194" t="s">
        <v>3268</v>
      </c>
      <c r="E70" s="195"/>
      <c r="F70" s="195"/>
      <c r="G70" s="195"/>
      <c r="H70" s="195"/>
      <c r="I70" s="196"/>
      <c r="J70" s="197">
        <f>J390</f>
        <v>0</v>
      </c>
      <c r="K70" s="126"/>
      <c r="L70" s="19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3"/>
      <c r="C71" s="126"/>
      <c r="D71" s="194" t="s">
        <v>3269</v>
      </c>
      <c r="E71" s="195"/>
      <c r="F71" s="195"/>
      <c r="G71" s="195"/>
      <c r="H71" s="195"/>
      <c r="I71" s="196"/>
      <c r="J71" s="197">
        <f>J401</f>
        <v>0</v>
      </c>
      <c r="K71" s="126"/>
      <c r="L71" s="19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3"/>
      <c r="C72" s="126"/>
      <c r="D72" s="194" t="s">
        <v>3270</v>
      </c>
      <c r="E72" s="195"/>
      <c r="F72" s="195"/>
      <c r="G72" s="195"/>
      <c r="H72" s="195"/>
      <c r="I72" s="196"/>
      <c r="J72" s="197">
        <f>J462</f>
        <v>0</v>
      </c>
      <c r="K72" s="126"/>
      <c r="L72" s="19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3"/>
      <c r="C73" s="126"/>
      <c r="D73" s="194" t="s">
        <v>3271</v>
      </c>
      <c r="E73" s="195"/>
      <c r="F73" s="195"/>
      <c r="G73" s="195"/>
      <c r="H73" s="195"/>
      <c r="I73" s="196"/>
      <c r="J73" s="197">
        <f>J475</f>
        <v>0</v>
      </c>
      <c r="K73" s="126"/>
      <c r="L73" s="19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147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176"/>
      <c r="J75" s="61"/>
      <c r="K75" s="6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179"/>
      <c r="J79" s="63"/>
      <c r="K79" s="63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149</v>
      </c>
      <c r="D80" s="41"/>
      <c r="E80" s="41"/>
      <c r="F80" s="41"/>
      <c r="G80" s="41"/>
      <c r="H80" s="41"/>
      <c r="I80" s="147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147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80" t="str">
        <f>E7</f>
        <v>NEJDEK - PD OPRAVA FASÁDY VB A VPP</v>
      </c>
      <c r="F83" s="33"/>
      <c r="G83" s="33"/>
      <c r="H83" s="33"/>
      <c r="I83" s="147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98</v>
      </c>
      <c r="D84" s="23"/>
      <c r="E84" s="23"/>
      <c r="F84" s="23"/>
      <c r="G84" s="23"/>
      <c r="H84" s="23"/>
      <c r="I84" s="139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80" t="s">
        <v>99</v>
      </c>
      <c r="F85" s="41"/>
      <c r="G85" s="41"/>
      <c r="H85" s="41"/>
      <c r="I85" s="147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147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D.1.4.cc - ELEKTROINSTALACE</v>
      </c>
      <c r="F87" s="41"/>
      <c r="G87" s="41"/>
      <c r="H87" s="41"/>
      <c r="I87" s="147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7"/>
      <c r="J88" s="41"/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F14</f>
        <v>NEJDEK</v>
      </c>
      <c r="G89" s="41"/>
      <c r="H89" s="41"/>
      <c r="I89" s="150" t="s">
        <v>24</v>
      </c>
      <c r="J89" s="73" t="str">
        <f>IF(J14="","",J14)</f>
        <v>3. 6. 2020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7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E17</f>
        <v>SŽDC, s.o. - PRAHA 1</v>
      </c>
      <c r="G91" s="41"/>
      <c r="H91" s="41"/>
      <c r="I91" s="150" t="s">
        <v>32</v>
      </c>
      <c r="J91" s="37" t="str">
        <f>E23</f>
        <v>ATELIER DS76 - D.SUCHEVIČ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IF(E20="","",E20)</f>
        <v>Vyplň údaj</v>
      </c>
      <c r="G92" s="41"/>
      <c r="H92" s="41"/>
      <c r="I92" s="150" t="s">
        <v>35</v>
      </c>
      <c r="J92" s="37" t="str">
        <f>E26</f>
        <v xml:space="preserve"> </v>
      </c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7"/>
      <c r="J93" s="41"/>
      <c r="K93" s="41"/>
      <c r="L93" s="14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99"/>
      <c r="B94" s="200"/>
      <c r="C94" s="201" t="s">
        <v>150</v>
      </c>
      <c r="D94" s="202" t="s">
        <v>58</v>
      </c>
      <c r="E94" s="202" t="s">
        <v>54</v>
      </c>
      <c r="F94" s="202" t="s">
        <v>55</v>
      </c>
      <c r="G94" s="202" t="s">
        <v>151</v>
      </c>
      <c r="H94" s="202" t="s">
        <v>152</v>
      </c>
      <c r="I94" s="203" t="s">
        <v>153</v>
      </c>
      <c r="J94" s="202" t="s">
        <v>105</v>
      </c>
      <c r="K94" s="204" t="s">
        <v>154</v>
      </c>
      <c r="L94" s="205"/>
      <c r="M94" s="93" t="s">
        <v>21</v>
      </c>
      <c r="N94" s="94" t="s">
        <v>43</v>
      </c>
      <c r="O94" s="94" t="s">
        <v>155</v>
      </c>
      <c r="P94" s="94" t="s">
        <v>156</v>
      </c>
      <c r="Q94" s="94" t="s">
        <v>157</v>
      </c>
      <c r="R94" s="94" t="s">
        <v>158</v>
      </c>
      <c r="S94" s="94" t="s">
        <v>159</v>
      </c>
      <c r="T94" s="95" t="s">
        <v>160</v>
      </c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</row>
    <row r="95" s="2" customFormat="1" ht="22.8" customHeight="1">
      <c r="A95" s="39"/>
      <c r="B95" s="40"/>
      <c r="C95" s="100" t="s">
        <v>161</v>
      </c>
      <c r="D95" s="41"/>
      <c r="E95" s="41"/>
      <c r="F95" s="41"/>
      <c r="G95" s="41"/>
      <c r="H95" s="41"/>
      <c r="I95" s="147"/>
      <c r="J95" s="206">
        <f>BK95</f>
        <v>0</v>
      </c>
      <c r="K95" s="41"/>
      <c r="L95" s="45"/>
      <c r="M95" s="96"/>
      <c r="N95" s="207"/>
      <c r="O95" s="97"/>
      <c r="P95" s="208">
        <f>P96</f>
        <v>0</v>
      </c>
      <c r="Q95" s="97"/>
      <c r="R95" s="208">
        <f>R96</f>
        <v>0.22260000000000002</v>
      </c>
      <c r="S95" s="97"/>
      <c r="T95" s="209">
        <f>T96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72</v>
      </c>
      <c r="AU95" s="18" t="s">
        <v>106</v>
      </c>
      <c r="BK95" s="210">
        <f>BK96</f>
        <v>0</v>
      </c>
    </row>
    <row r="96" s="12" customFormat="1" ht="25.92" customHeight="1">
      <c r="A96" s="12"/>
      <c r="B96" s="211"/>
      <c r="C96" s="212"/>
      <c r="D96" s="213" t="s">
        <v>72</v>
      </c>
      <c r="E96" s="214" t="s">
        <v>3272</v>
      </c>
      <c r="F96" s="214" t="s">
        <v>3273</v>
      </c>
      <c r="G96" s="212"/>
      <c r="H96" s="212"/>
      <c r="I96" s="215"/>
      <c r="J96" s="216">
        <f>BK96</f>
        <v>0</v>
      </c>
      <c r="K96" s="212"/>
      <c r="L96" s="217"/>
      <c r="M96" s="218"/>
      <c r="N96" s="219"/>
      <c r="O96" s="219"/>
      <c r="P96" s="220">
        <f>P97+P250+P287+P324+P359+P390+P401+P462+P475</f>
        <v>0</v>
      </c>
      <c r="Q96" s="219"/>
      <c r="R96" s="220">
        <f>R97+R250+R287+R324+R359+R390+R401+R462+R475</f>
        <v>0.22260000000000002</v>
      </c>
      <c r="S96" s="219"/>
      <c r="T96" s="221">
        <f>T97+T250+T287+T324+T359+T390+T401+T462+T475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2" t="s">
        <v>171</v>
      </c>
      <c r="AT96" s="223" t="s">
        <v>72</v>
      </c>
      <c r="AU96" s="223" t="s">
        <v>73</v>
      </c>
      <c r="AY96" s="222" t="s">
        <v>164</v>
      </c>
      <c r="BK96" s="224">
        <f>BK97+BK250+BK287+BK324+BK359+BK390+BK401+BK462+BK475</f>
        <v>0</v>
      </c>
    </row>
    <row r="97" s="12" customFormat="1" ht="22.8" customHeight="1">
      <c r="A97" s="12"/>
      <c r="B97" s="211"/>
      <c r="C97" s="212"/>
      <c r="D97" s="213" t="s">
        <v>72</v>
      </c>
      <c r="E97" s="225" t="s">
        <v>3274</v>
      </c>
      <c r="F97" s="225" t="s">
        <v>3275</v>
      </c>
      <c r="G97" s="212"/>
      <c r="H97" s="212"/>
      <c r="I97" s="215"/>
      <c r="J97" s="226">
        <f>BK97</f>
        <v>0</v>
      </c>
      <c r="K97" s="212"/>
      <c r="L97" s="217"/>
      <c r="M97" s="218"/>
      <c r="N97" s="219"/>
      <c r="O97" s="219"/>
      <c r="P97" s="220">
        <f>SUM(P98:P249)</f>
        <v>0</v>
      </c>
      <c r="Q97" s="219"/>
      <c r="R97" s="220">
        <f>SUM(R98:R249)</f>
        <v>0.22260000000000002</v>
      </c>
      <c r="S97" s="219"/>
      <c r="T97" s="221">
        <f>SUM(T98:T249)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2" t="s">
        <v>80</v>
      </c>
      <c r="AT97" s="223" t="s">
        <v>72</v>
      </c>
      <c r="AU97" s="223" t="s">
        <v>80</v>
      </c>
      <c r="AY97" s="222" t="s">
        <v>164</v>
      </c>
      <c r="BK97" s="224">
        <f>SUM(BK98:BK249)</f>
        <v>0</v>
      </c>
    </row>
    <row r="98" s="2" customFormat="1" ht="16.5" customHeight="1">
      <c r="A98" s="39"/>
      <c r="B98" s="40"/>
      <c r="C98" s="265" t="s">
        <v>80</v>
      </c>
      <c r="D98" s="265" t="s">
        <v>178</v>
      </c>
      <c r="E98" s="266" t="s">
        <v>3276</v>
      </c>
      <c r="F98" s="267" t="s">
        <v>3277</v>
      </c>
      <c r="G98" s="268" t="s">
        <v>253</v>
      </c>
      <c r="H98" s="269">
        <v>40</v>
      </c>
      <c r="I98" s="270"/>
      <c r="J98" s="271">
        <f>ROUND(I98*H98,2)</f>
        <v>0</v>
      </c>
      <c r="K98" s="267" t="s">
        <v>170</v>
      </c>
      <c r="L98" s="272"/>
      <c r="M98" s="273" t="s">
        <v>21</v>
      </c>
      <c r="N98" s="274" t="s">
        <v>44</v>
      </c>
      <c r="O98" s="85"/>
      <c r="P98" s="236">
        <f>O98*H98</f>
        <v>0</v>
      </c>
      <c r="Q98" s="236">
        <v>0.0013799999999999999</v>
      </c>
      <c r="R98" s="236">
        <f>Q98*H98</f>
        <v>0.055199999999999999</v>
      </c>
      <c r="S98" s="236">
        <v>0</v>
      </c>
      <c r="T98" s="23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8" t="s">
        <v>182</v>
      </c>
      <c r="AT98" s="238" t="s">
        <v>178</v>
      </c>
      <c r="AU98" s="238" t="s">
        <v>82</v>
      </c>
      <c r="AY98" s="18" t="s">
        <v>164</v>
      </c>
      <c r="BE98" s="239">
        <f>IF(N98="základní",J98,0)</f>
        <v>0</v>
      </c>
      <c r="BF98" s="239">
        <f>IF(N98="snížená",J98,0)</f>
        <v>0</v>
      </c>
      <c r="BG98" s="239">
        <f>IF(N98="zákl. přenesená",J98,0)</f>
        <v>0</v>
      </c>
      <c r="BH98" s="239">
        <f>IF(N98="sníž. přenesená",J98,0)</f>
        <v>0</v>
      </c>
      <c r="BI98" s="239">
        <f>IF(N98="nulová",J98,0)</f>
        <v>0</v>
      </c>
      <c r="BJ98" s="18" t="s">
        <v>80</v>
      </c>
      <c r="BK98" s="239">
        <f>ROUND(I98*H98,2)</f>
        <v>0</v>
      </c>
      <c r="BL98" s="18" t="s">
        <v>171</v>
      </c>
      <c r="BM98" s="238" t="s">
        <v>3278</v>
      </c>
    </row>
    <row r="99" s="2" customFormat="1">
      <c r="A99" s="39"/>
      <c r="B99" s="40"/>
      <c r="C99" s="41"/>
      <c r="D99" s="240" t="s">
        <v>173</v>
      </c>
      <c r="E99" s="41"/>
      <c r="F99" s="241" t="s">
        <v>3277</v>
      </c>
      <c r="G99" s="41"/>
      <c r="H99" s="41"/>
      <c r="I99" s="147"/>
      <c r="J99" s="41"/>
      <c r="K99" s="41"/>
      <c r="L99" s="45"/>
      <c r="M99" s="242"/>
      <c r="N99" s="24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173</v>
      </c>
      <c r="AU99" s="18" t="s">
        <v>82</v>
      </c>
    </row>
    <row r="100" s="2" customFormat="1" ht="16.5" customHeight="1">
      <c r="A100" s="39"/>
      <c r="B100" s="40"/>
      <c r="C100" s="265" t="s">
        <v>82</v>
      </c>
      <c r="D100" s="265" t="s">
        <v>178</v>
      </c>
      <c r="E100" s="266" t="s">
        <v>3279</v>
      </c>
      <c r="F100" s="267" t="s">
        <v>3280</v>
      </c>
      <c r="G100" s="268" t="s">
        <v>253</v>
      </c>
      <c r="H100" s="269">
        <v>120</v>
      </c>
      <c r="I100" s="270"/>
      <c r="J100" s="271">
        <f>ROUND(I100*H100,2)</f>
        <v>0</v>
      </c>
      <c r="K100" s="267" t="s">
        <v>21</v>
      </c>
      <c r="L100" s="272"/>
      <c r="M100" s="273" t="s">
        <v>21</v>
      </c>
      <c r="N100" s="274" t="s">
        <v>44</v>
      </c>
      <c r="O100" s="85"/>
      <c r="P100" s="236">
        <f>O100*H100</f>
        <v>0</v>
      </c>
      <c r="Q100" s="236">
        <v>0</v>
      </c>
      <c r="R100" s="236">
        <f>Q100*H100</f>
        <v>0</v>
      </c>
      <c r="S100" s="236">
        <v>0</v>
      </c>
      <c r="T100" s="23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8" t="s">
        <v>182</v>
      </c>
      <c r="AT100" s="238" t="s">
        <v>178</v>
      </c>
      <c r="AU100" s="238" t="s">
        <v>82</v>
      </c>
      <c r="AY100" s="18" t="s">
        <v>164</v>
      </c>
      <c r="BE100" s="239">
        <f>IF(N100="základní",J100,0)</f>
        <v>0</v>
      </c>
      <c r="BF100" s="239">
        <f>IF(N100="snížená",J100,0)</f>
        <v>0</v>
      </c>
      <c r="BG100" s="239">
        <f>IF(N100="zákl. přenesená",J100,0)</f>
        <v>0</v>
      </c>
      <c r="BH100" s="239">
        <f>IF(N100="sníž. přenesená",J100,0)</f>
        <v>0</v>
      </c>
      <c r="BI100" s="239">
        <f>IF(N100="nulová",J100,0)</f>
        <v>0</v>
      </c>
      <c r="BJ100" s="18" t="s">
        <v>80</v>
      </c>
      <c r="BK100" s="239">
        <f>ROUND(I100*H100,2)</f>
        <v>0</v>
      </c>
      <c r="BL100" s="18" t="s">
        <v>171</v>
      </c>
      <c r="BM100" s="238" t="s">
        <v>3281</v>
      </c>
    </row>
    <row r="101" s="2" customFormat="1">
      <c r="A101" s="39"/>
      <c r="B101" s="40"/>
      <c r="C101" s="41"/>
      <c r="D101" s="240" t="s">
        <v>173</v>
      </c>
      <c r="E101" s="41"/>
      <c r="F101" s="241" t="s">
        <v>3280</v>
      </c>
      <c r="G101" s="41"/>
      <c r="H101" s="41"/>
      <c r="I101" s="147"/>
      <c r="J101" s="41"/>
      <c r="K101" s="41"/>
      <c r="L101" s="45"/>
      <c r="M101" s="242"/>
      <c r="N101" s="24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173</v>
      </c>
      <c r="AU101" s="18" t="s">
        <v>82</v>
      </c>
    </row>
    <row r="102" s="2" customFormat="1" ht="16.5" customHeight="1">
      <c r="A102" s="39"/>
      <c r="B102" s="40"/>
      <c r="C102" s="265" t="s">
        <v>186</v>
      </c>
      <c r="D102" s="265" t="s">
        <v>178</v>
      </c>
      <c r="E102" s="266" t="s">
        <v>3282</v>
      </c>
      <c r="F102" s="267" t="s">
        <v>3283</v>
      </c>
      <c r="G102" s="268" t="s">
        <v>253</v>
      </c>
      <c r="H102" s="269">
        <v>45</v>
      </c>
      <c r="I102" s="270"/>
      <c r="J102" s="271">
        <f>ROUND(I102*H102,2)</f>
        <v>0</v>
      </c>
      <c r="K102" s="267" t="s">
        <v>21</v>
      </c>
      <c r="L102" s="272"/>
      <c r="M102" s="273" t="s">
        <v>21</v>
      </c>
      <c r="N102" s="274" t="s">
        <v>44</v>
      </c>
      <c r="O102" s="85"/>
      <c r="P102" s="236">
        <f>O102*H102</f>
        <v>0</v>
      </c>
      <c r="Q102" s="236">
        <v>0</v>
      </c>
      <c r="R102" s="236">
        <f>Q102*H102</f>
        <v>0</v>
      </c>
      <c r="S102" s="236">
        <v>0</v>
      </c>
      <c r="T102" s="23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8" t="s">
        <v>182</v>
      </c>
      <c r="AT102" s="238" t="s">
        <v>178</v>
      </c>
      <c r="AU102" s="238" t="s">
        <v>82</v>
      </c>
      <c r="AY102" s="18" t="s">
        <v>164</v>
      </c>
      <c r="BE102" s="239">
        <f>IF(N102="základní",J102,0)</f>
        <v>0</v>
      </c>
      <c r="BF102" s="239">
        <f>IF(N102="snížená",J102,0)</f>
        <v>0</v>
      </c>
      <c r="BG102" s="239">
        <f>IF(N102="zákl. přenesená",J102,0)</f>
        <v>0</v>
      </c>
      <c r="BH102" s="239">
        <f>IF(N102="sníž. přenesená",J102,0)</f>
        <v>0</v>
      </c>
      <c r="BI102" s="239">
        <f>IF(N102="nulová",J102,0)</f>
        <v>0</v>
      </c>
      <c r="BJ102" s="18" t="s">
        <v>80</v>
      </c>
      <c r="BK102" s="239">
        <f>ROUND(I102*H102,2)</f>
        <v>0</v>
      </c>
      <c r="BL102" s="18" t="s">
        <v>171</v>
      </c>
      <c r="BM102" s="238" t="s">
        <v>3284</v>
      </c>
    </row>
    <row r="103" s="2" customFormat="1">
      <c r="A103" s="39"/>
      <c r="B103" s="40"/>
      <c r="C103" s="41"/>
      <c r="D103" s="240" t="s">
        <v>173</v>
      </c>
      <c r="E103" s="41"/>
      <c r="F103" s="241" t="s">
        <v>3283</v>
      </c>
      <c r="G103" s="41"/>
      <c r="H103" s="41"/>
      <c r="I103" s="147"/>
      <c r="J103" s="41"/>
      <c r="K103" s="41"/>
      <c r="L103" s="45"/>
      <c r="M103" s="242"/>
      <c r="N103" s="24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173</v>
      </c>
      <c r="AU103" s="18" t="s">
        <v>82</v>
      </c>
    </row>
    <row r="104" s="2" customFormat="1" ht="16.5" customHeight="1">
      <c r="A104" s="39"/>
      <c r="B104" s="40"/>
      <c r="C104" s="265" t="s">
        <v>171</v>
      </c>
      <c r="D104" s="265" t="s">
        <v>178</v>
      </c>
      <c r="E104" s="266" t="s">
        <v>3285</v>
      </c>
      <c r="F104" s="267" t="s">
        <v>3286</v>
      </c>
      <c r="G104" s="268" t="s">
        <v>253</v>
      </c>
      <c r="H104" s="269">
        <v>35</v>
      </c>
      <c r="I104" s="270"/>
      <c r="J104" s="271">
        <f>ROUND(I104*H104,2)</f>
        <v>0</v>
      </c>
      <c r="K104" s="267" t="s">
        <v>170</v>
      </c>
      <c r="L104" s="272"/>
      <c r="M104" s="273" t="s">
        <v>21</v>
      </c>
      <c r="N104" s="274" t="s">
        <v>44</v>
      </c>
      <c r="O104" s="85"/>
      <c r="P104" s="236">
        <f>O104*H104</f>
        <v>0</v>
      </c>
      <c r="Q104" s="236">
        <v>0.00013999999999999999</v>
      </c>
      <c r="R104" s="236">
        <f>Q104*H104</f>
        <v>0.0048999999999999998</v>
      </c>
      <c r="S104" s="236">
        <v>0</v>
      </c>
      <c r="T104" s="23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8" t="s">
        <v>182</v>
      </c>
      <c r="AT104" s="238" t="s">
        <v>178</v>
      </c>
      <c r="AU104" s="238" t="s">
        <v>82</v>
      </c>
      <c r="AY104" s="18" t="s">
        <v>164</v>
      </c>
      <c r="BE104" s="239">
        <f>IF(N104="základní",J104,0)</f>
        <v>0</v>
      </c>
      <c r="BF104" s="239">
        <f>IF(N104="snížená",J104,0)</f>
        <v>0</v>
      </c>
      <c r="BG104" s="239">
        <f>IF(N104="zákl. přenesená",J104,0)</f>
        <v>0</v>
      </c>
      <c r="BH104" s="239">
        <f>IF(N104="sníž. přenesená",J104,0)</f>
        <v>0</v>
      </c>
      <c r="BI104" s="239">
        <f>IF(N104="nulová",J104,0)</f>
        <v>0</v>
      </c>
      <c r="BJ104" s="18" t="s">
        <v>80</v>
      </c>
      <c r="BK104" s="239">
        <f>ROUND(I104*H104,2)</f>
        <v>0</v>
      </c>
      <c r="BL104" s="18" t="s">
        <v>171</v>
      </c>
      <c r="BM104" s="238" t="s">
        <v>3287</v>
      </c>
    </row>
    <row r="105" s="2" customFormat="1">
      <c r="A105" s="39"/>
      <c r="B105" s="40"/>
      <c r="C105" s="41"/>
      <c r="D105" s="240" t="s">
        <v>173</v>
      </c>
      <c r="E105" s="41"/>
      <c r="F105" s="241" t="s">
        <v>3286</v>
      </c>
      <c r="G105" s="41"/>
      <c r="H105" s="41"/>
      <c r="I105" s="147"/>
      <c r="J105" s="41"/>
      <c r="K105" s="41"/>
      <c r="L105" s="45"/>
      <c r="M105" s="242"/>
      <c r="N105" s="24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173</v>
      </c>
      <c r="AU105" s="18" t="s">
        <v>82</v>
      </c>
    </row>
    <row r="106" s="2" customFormat="1" ht="16.5" customHeight="1">
      <c r="A106" s="39"/>
      <c r="B106" s="40"/>
      <c r="C106" s="265" t="s">
        <v>201</v>
      </c>
      <c r="D106" s="265" t="s">
        <v>178</v>
      </c>
      <c r="E106" s="266" t="s">
        <v>3288</v>
      </c>
      <c r="F106" s="267" t="s">
        <v>3289</v>
      </c>
      <c r="G106" s="268" t="s">
        <v>253</v>
      </c>
      <c r="H106" s="269">
        <v>650</v>
      </c>
      <c r="I106" s="270"/>
      <c r="J106" s="271">
        <f>ROUND(I106*H106,2)</f>
        <v>0</v>
      </c>
      <c r="K106" s="267" t="s">
        <v>170</v>
      </c>
      <c r="L106" s="272"/>
      <c r="M106" s="273" t="s">
        <v>21</v>
      </c>
      <c r="N106" s="274" t="s">
        <v>44</v>
      </c>
      <c r="O106" s="85"/>
      <c r="P106" s="236">
        <f>O106*H106</f>
        <v>0</v>
      </c>
      <c r="Q106" s="236">
        <v>0.00017000000000000001</v>
      </c>
      <c r="R106" s="236">
        <f>Q106*H106</f>
        <v>0.11050000000000002</v>
      </c>
      <c r="S106" s="236">
        <v>0</v>
      </c>
      <c r="T106" s="23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8" t="s">
        <v>182</v>
      </c>
      <c r="AT106" s="238" t="s">
        <v>178</v>
      </c>
      <c r="AU106" s="238" t="s">
        <v>82</v>
      </c>
      <c r="AY106" s="18" t="s">
        <v>164</v>
      </c>
      <c r="BE106" s="239">
        <f>IF(N106="základní",J106,0)</f>
        <v>0</v>
      </c>
      <c r="BF106" s="239">
        <f>IF(N106="snížená",J106,0)</f>
        <v>0</v>
      </c>
      <c r="BG106" s="239">
        <f>IF(N106="zákl. přenesená",J106,0)</f>
        <v>0</v>
      </c>
      <c r="BH106" s="239">
        <f>IF(N106="sníž. přenesená",J106,0)</f>
        <v>0</v>
      </c>
      <c r="BI106" s="239">
        <f>IF(N106="nulová",J106,0)</f>
        <v>0</v>
      </c>
      <c r="BJ106" s="18" t="s">
        <v>80</v>
      </c>
      <c r="BK106" s="239">
        <f>ROUND(I106*H106,2)</f>
        <v>0</v>
      </c>
      <c r="BL106" s="18" t="s">
        <v>171</v>
      </c>
      <c r="BM106" s="238" t="s">
        <v>3290</v>
      </c>
    </row>
    <row r="107" s="2" customFormat="1">
      <c r="A107" s="39"/>
      <c r="B107" s="40"/>
      <c r="C107" s="41"/>
      <c r="D107" s="240" t="s">
        <v>173</v>
      </c>
      <c r="E107" s="41"/>
      <c r="F107" s="241" t="s">
        <v>3289</v>
      </c>
      <c r="G107" s="41"/>
      <c r="H107" s="41"/>
      <c r="I107" s="147"/>
      <c r="J107" s="41"/>
      <c r="K107" s="41"/>
      <c r="L107" s="45"/>
      <c r="M107" s="242"/>
      <c r="N107" s="24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173</v>
      </c>
      <c r="AU107" s="18" t="s">
        <v>82</v>
      </c>
    </row>
    <row r="108" s="2" customFormat="1" ht="16.5" customHeight="1">
      <c r="A108" s="39"/>
      <c r="B108" s="40"/>
      <c r="C108" s="265" t="s">
        <v>211</v>
      </c>
      <c r="D108" s="265" t="s">
        <v>178</v>
      </c>
      <c r="E108" s="266" t="s">
        <v>3291</v>
      </c>
      <c r="F108" s="267" t="s">
        <v>3292</v>
      </c>
      <c r="G108" s="268" t="s">
        <v>253</v>
      </c>
      <c r="H108" s="269">
        <v>350</v>
      </c>
      <c r="I108" s="270"/>
      <c r="J108" s="271">
        <f>ROUND(I108*H108,2)</f>
        <v>0</v>
      </c>
      <c r="K108" s="267" t="s">
        <v>170</v>
      </c>
      <c r="L108" s="272"/>
      <c r="M108" s="273" t="s">
        <v>21</v>
      </c>
      <c r="N108" s="274" t="s">
        <v>44</v>
      </c>
      <c r="O108" s="85"/>
      <c r="P108" s="236">
        <f>O108*H108</f>
        <v>0</v>
      </c>
      <c r="Q108" s="236">
        <v>0.00012</v>
      </c>
      <c r="R108" s="236">
        <f>Q108*H108</f>
        <v>0.042000000000000003</v>
      </c>
      <c r="S108" s="236">
        <v>0</v>
      </c>
      <c r="T108" s="23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8" t="s">
        <v>182</v>
      </c>
      <c r="AT108" s="238" t="s">
        <v>178</v>
      </c>
      <c r="AU108" s="238" t="s">
        <v>82</v>
      </c>
      <c r="AY108" s="18" t="s">
        <v>164</v>
      </c>
      <c r="BE108" s="239">
        <f>IF(N108="základní",J108,0)</f>
        <v>0</v>
      </c>
      <c r="BF108" s="239">
        <f>IF(N108="snížená",J108,0)</f>
        <v>0</v>
      </c>
      <c r="BG108" s="239">
        <f>IF(N108="zákl. přenesená",J108,0)</f>
        <v>0</v>
      </c>
      <c r="BH108" s="239">
        <f>IF(N108="sníž. přenesená",J108,0)</f>
        <v>0</v>
      </c>
      <c r="BI108" s="239">
        <f>IF(N108="nulová",J108,0)</f>
        <v>0</v>
      </c>
      <c r="BJ108" s="18" t="s">
        <v>80</v>
      </c>
      <c r="BK108" s="239">
        <f>ROUND(I108*H108,2)</f>
        <v>0</v>
      </c>
      <c r="BL108" s="18" t="s">
        <v>171</v>
      </c>
      <c r="BM108" s="238" t="s">
        <v>3293</v>
      </c>
    </row>
    <row r="109" s="2" customFormat="1">
      <c r="A109" s="39"/>
      <c r="B109" s="40"/>
      <c r="C109" s="41"/>
      <c r="D109" s="240" t="s">
        <v>173</v>
      </c>
      <c r="E109" s="41"/>
      <c r="F109" s="241" t="s">
        <v>3292</v>
      </c>
      <c r="G109" s="41"/>
      <c r="H109" s="41"/>
      <c r="I109" s="147"/>
      <c r="J109" s="41"/>
      <c r="K109" s="41"/>
      <c r="L109" s="45"/>
      <c r="M109" s="242"/>
      <c r="N109" s="24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173</v>
      </c>
      <c r="AU109" s="18" t="s">
        <v>82</v>
      </c>
    </row>
    <row r="110" s="2" customFormat="1" ht="16.5" customHeight="1">
      <c r="A110" s="39"/>
      <c r="B110" s="40"/>
      <c r="C110" s="265" t="s">
        <v>226</v>
      </c>
      <c r="D110" s="265" t="s">
        <v>178</v>
      </c>
      <c r="E110" s="266" t="s">
        <v>3294</v>
      </c>
      <c r="F110" s="267" t="s">
        <v>3295</v>
      </c>
      <c r="G110" s="268" t="s">
        <v>253</v>
      </c>
      <c r="H110" s="269">
        <v>100</v>
      </c>
      <c r="I110" s="270"/>
      <c r="J110" s="271">
        <f>ROUND(I110*H110,2)</f>
        <v>0</v>
      </c>
      <c r="K110" s="267" t="s">
        <v>170</v>
      </c>
      <c r="L110" s="272"/>
      <c r="M110" s="273" t="s">
        <v>21</v>
      </c>
      <c r="N110" s="274" t="s">
        <v>44</v>
      </c>
      <c r="O110" s="85"/>
      <c r="P110" s="236">
        <f>O110*H110</f>
        <v>0</v>
      </c>
      <c r="Q110" s="236">
        <v>0.00010000000000000001</v>
      </c>
      <c r="R110" s="236">
        <f>Q110*H110</f>
        <v>0.01</v>
      </c>
      <c r="S110" s="236">
        <v>0</v>
      </c>
      <c r="T110" s="23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8" t="s">
        <v>182</v>
      </c>
      <c r="AT110" s="238" t="s">
        <v>178</v>
      </c>
      <c r="AU110" s="238" t="s">
        <v>82</v>
      </c>
      <c r="AY110" s="18" t="s">
        <v>164</v>
      </c>
      <c r="BE110" s="239">
        <f>IF(N110="základní",J110,0)</f>
        <v>0</v>
      </c>
      <c r="BF110" s="239">
        <f>IF(N110="snížená",J110,0)</f>
        <v>0</v>
      </c>
      <c r="BG110" s="239">
        <f>IF(N110="zákl. přenesená",J110,0)</f>
        <v>0</v>
      </c>
      <c r="BH110" s="239">
        <f>IF(N110="sníž. přenesená",J110,0)</f>
        <v>0</v>
      </c>
      <c r="BI110" s="239">
        <f>IF(N110="nulová",J110,0)</f>
        <v>0</v>
      </c>
      <c r="BJ110" s="18" t="s">
        <v>80</v>
      </c>
      <c r="BK110" s="239">
        <f>ROUND(I110*H110,2)</f>
        <v>0</v>
      </c>
      <c r="BL110" s="18" t="s">
        <v>171</v>
      </c>
      <c r="BM110" s="238" t="s">
        <v>3296</v>
      </c>
    </row>
    <row r="111" s="2" customFormat="1">
      <c r="A111" s="39"/>
      <c r="B111" s="40"/>
      <c r="C111" s="41"/>
      <c r="D111" s="240" t="s">
        <v>173</v>
      </c>
      <c r="E111" s="41"/>
      <c r="F111" s="241" t="s">
        <v>3295</v>
      </c>
      <c r="G111" s="41"/>
      <c r="H111" s="41"/>
      <c r="I111" s="147"/>
      <c r="J111" s="41"/>
      <c r="K111" s="41"/>
      <c r="L111" s="45"/>
      <c r="M111" s="242"/>
      <c r="N111" s="24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173</v>
      </c>
      <c r="AU111" s="18" t="s">
        <v>82</v>
      </c>
    </row>
    <row r="112" s="2" customFormat="1" ht="16.5" customHeight="1">
      <c r="A112" s="39"/>
      <c r="B112" s="40"/>
      <c r="C112" s="265" t="s">
        <v>182</v>
      </c>
      <c r="D112" s="265" t="s">
        <v>178</v>
      </c>
      <c r="E112" s="266" t="s">
        <v>3297</v>
      </c>
      <c r="F112" s="267" t="s">
        <v>3298</v>
      </c>
      <c r="G112" s="268" t="s">
        <v>2161</v>
      </c>
      <c r="H112" s="269">
        <v>200</v>
      </c>
      <c r="I112" s="270"/>
      <c r="J112" s="271">
        <f>ROUND(I112*H112,2)</f>
        <v>0</v>
      </c>
      <c r="K112" s="267" t="s">
        <v>21</v>
      </c>
      <c r="L112" s="272"/>
      <c r="M112" s="273" t="s">
        <v>21</v>
      </c>
      <c r="N112" s="274" t="s">
        <v>44</v>
      </c>
      <c r="O112" s="85"/>
      <c r="P112" s="236">
        <f>O112*H112</f>
        <v>0</v>
      </c>
      <c r="Q112" s="236">
        <v>0</v>
      </c>
      <c r="R112" s="236">
        <f>Q112*H112</f>
        <v>0</v>
      </c>
      <c r="S112" s="236">
        <v>0</v>
      </c>
      <c r="T112" s="23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8" t="s">
        <v>182</v>
      </c>
      <c r="AT112" s="238" t="s">
        <v>178</v>
      </c>
      <c r="AU112" s="238" t="s">
        <v>82</v>
      </c>
      <c r="AY112" s="18" t="s">
        <v>164</v>
      </c>
      <c r="BE112" s="239">
        <f>IF(N112="základní",J112,0)</f>
        <v>0</v>
      </c>
      <c r="BF112" s="239">
        <f>IF(N112="snížená",J112,0)</f>
        <v>0</v>
      </c>
      <c r="BG112" s="239">
        <f>IF(N112="zákl. přenesená",J112,0)</f>
        <v>0</v>
      </c>
      <c r="BH112" s="239">
        <f>IF(N112="sníž. přenesená",J112,0)</f>
        <v>0</v>
      </c>
      <c r="BI112" s="239">
        <f>IF(N112="nulová",J112,0)</f>
        <v>0</v>
      </c>
      <c r="BJ112" s="18" t="s">
        <v>80</v>
      </c>
      <c r="BK112" s="239">
        <f>ROUND(I112*H112,2)</f>
        <v>0</v>
      </c>
      <c r="BL112" s="18" t="s">
        <v>171</v>
      </c>
      <c r="BM112" s="238" t="s">
        <v>3299</v>
      </c>
    </row>
    <row r="113" s="2" customFormat="1">
      <c r="A113" s="39"/>
      <c r="B113" s="40"/>
      <c r="C113" s="41"/>
      <c r="D113" s="240" t="s">
        <v>173</v>
      </c>
      <c r="E113" s="41"/>
      <c r="F113" s="241" t="s">
        <v>3298</v>
      </c>
      <c r="G113" s="41"/>
      <c r="H113" s="41"/>
      <c r="I113" s="147"/>
      <c r="J113" s="41"/>
      <c r="K113" s="41"/>
      <c r="L113" s="45"/>
      <c r="M113" s="242"/>
      <c r="N113" s="24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173</v>
      </c>
      <c r="AU113" s="18" t="s">
        <v>82</v>
      </c>
    </row>
    <row r="114" s="2" customFormat="1" ht="16.5" customHeight="1">
      <c r="A114" s="39"/>
      <c r="B114" s="40"/>
      <c r="C114" s="265" t="s">
        <v>239</v>
      </c>
      <c r="D114" s="265" t="s">
        <v>178</v>
      </c>
      <c r="E114" s="266" t="s">
        <v>3300</v>
      </c>
      <c r="F114" s="267" t="s">
        <v>3301</v>
      </c>
      <c r="G114" s="268" t="s">
        <v>253</v>
      </c>
      <c r="H114" s="269">
        <v>40</v>
      </c>
      <c r="I114" s="270"/>
      <c r="J114" s="271">
        <f>ROUND(I114*H114,2)</f>
        <v>0</v>
      </c>
      <c r="K114" s="267" t="s">
        <v>21</v>
      </c>
      <c r="L114" s="272"/>
      <c r="M114" s="273" t="s">
        <v>21</v>
      </c>
      <c r="N114" s="274" t="s">
        <v>44</v>
      </c>
      <c r="O114" s="85"/>
      <c r="P114" s="236">
        <f>O114*H114</f>
        <v>0</v>
      </c>
      <c r="Q114" s="236">
        <v>0</v>
      </c>
      <c r="R114" s="236">
        <f>Q114*H114</f>
        <v>0</v>
      </c>
      <c r="S114" s="236">
        <v>0</v>
      </c>
      <c r="T114" s="23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8" t="s">
        <v>182</v>
      </c>
      <c r="AT114" s="238" t="s">
        <v>178</v>
      </c>
      <c r="AU114" s="238" t="s">
        <v>82</v>
      </c>
      <c r="AY114" s="18" t="s">
        <v>164</v>
      </c>
      <c r="BE114" s="239">
        <f>IF(N114="základní",J114,0)</f>
        <v>0</v>
      </c>
      <c r="BF114" s="239">
        <f>IF(N114="snížená",J114,0)</f>
        <v>0</v>
      </c>
      <c r="BG114" s="239">
        <f>IF(N114="zákl. přenesená",J114,0)</f>
        <v>0</v>
      </c>
      <c r="BH114" s="239">
        <f>IF(N114="sníž. přenesená",J114,0)</f>
        <v>0</v>
      </c>
      <c r="BI114" s="239">
        <f>IF(N114="nulová",J114,0)</f>
        <v>0</v>
      </c>
      <c r="BJ114" s="18" t="s">
        <v>80</v>
      </c>
      <c r="BK114" s="239">
        <f>ROUND(I114*H114,2)</f>
        <v>0</v>
      </c>
      <c r="BL114" s="18" t="s">
        <v>171</v>
      </c>
      <c r="BM114" s="238" t="s">
        <v>3302</v>
      </c>
    </row>
    <row r="115" s="2" customFormat="1">
      <c r="A115" s="39"/>
      <c r="B115" s="40"/>
      <c r="C115" s="41"/>
      <c r="D115" s="240" t="s">
        <v>173</v>
      </c>
      <c r="E115" s="41"/>
      <c r="F115" s="241" t="s">
        <v>3301</v>
      </c>
      <c r="G115" s="41"/>
      <c r="H115" s="41"/>
      <c r="I115" s="147"/>
      <c r="J115" s="41"/>
      <c r="K115" s="41"/>
      <c r="L115" s="45"/>
      <c r="M115" s="242"/>
      <c r="N115" s="24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173</v>
      </c>
      <c r="AU115" s="18" t="s">
        <v>82</v>
      </c>
    </row>
    <row r="116" s="2" customFormat="1" ht="16.5" customHeight="1">
      <c r="A116" s="39"/>
      <c r="B116" s="40"/>
      <c r="C116" s="265" t="s">
        <v>245</v>
      </c>
      <c r="D116" s="265" t="s">
        <v>178</v>
      </c>
      <c r="E116" s="266" t="s">
        <v>3303</v>
      </c>
      <c r="F116" s="267" t="s">
        <v>3304</v>
      </c>
      <c r="G116" s="268" t="s">
        <v>253</v>
      </c>
      <c r="H116" s="269">
        <v>40</v>
      </c>
      <c r="I116" s="270"/>
      <c r="J116" s="271">
        <f>ROUND(I116*H116,2)</f>
        <v>0</v>
      </c>
      <c r="K116" s="267" t="s">
        <v>21</v>
      </c>
      <c r="L116" s="272"/>
      <c r="M116" s="273" t="s">
        <v>21</v>
      </c>
      <c r="N116" s="274" t="s">
        <v>44</v>
      </c>
      <c r="O116" s="85"/>
      <c r="P116" s="236">
        <f>O116*H116</f>
        <v>0</v>
      </c>
      <c r="Q116" s="236">
        <v>0</v>
      </c>
      <c r="R116" s="236">
        <f>Q116*H116</f>
        <v>0</v>
      </c>
      <c r="S116" s="236">
        <v>0</v>
      </c>
      <c r="T116" s="23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8" t="s">
        <v>182</v>
      </c>
      <c r="AT116" s="238" t="s">
        <v>178</v>
      </c>
      <c r="AU116" s="238" t="s">
        <v>82</v>
      </c>
      <c r="AY116" s="18" t="s">
        <v>164</v>
      </c>
      <c r="BE116" s="239">
        <f>IF(N116="základní",J116,0)</f>
        <v>0</v>
      </c>
      <c r="BF116" s="239">
        <f>IF(N116="snížená",J116,0)</f>
        <v>0</v>
      </c>
      <c r="BG116" s="239">
        <f>IF(N116="zákl. přenesená",J116,0)</f>
        <v>0</v>
      </c>
      <c r="BH116" s="239">
        <f>IF(N116="sníž. přenesená",J116,0)</f>
        <v>0</v>
      </c>
      <c r="BI116" s="239">
        <f>IF(N116="nulová",J116,0)</f>
        <v>0</v>
      </c>
      <c r="BJ116" s="18" t="s">
        <v>80</v>
      </c>
      <c r="BK116" s="239">
        <f>ROUND(I116*H116,2)</f>
        <v>0</v>
      </c>
      <c r="BL116" s="18" t="s">
        <v>171</v>
      </c>
      <c r="BM116" s="238" t="s">
        <v>3305</v>
      </c>
    </row>
    <row r="117" s="2" customFormat="1">
      <c r="A117" s="39"/>
      <c r="B117" s="40"/>
      <c r="C117" s="41"/>
      <c r="D117" s="240" t="s">
        <v>173</v>
      </c>
      <c r="E117" s="41"/>
      <c r="F117" s="241" t="s">
        <v>3304</v>
      </c>
      <c r="G117" s="41"/>
      <c r="H117" s="41"/>
      <c r="I117" s="147"/>
      <c r="J117" s="41"/>
      <c r="K117" s="41"/>
      <c r="L117" s="45"/>
      <c r="M117" s="242"/>
      <c r="N117" s="24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173</v>
      </c>
      <c r="AU117" s="18" t="s">
        <v>82</v>
      </c>
    </row>
    <row r="118" s="2" customFormat="1" ht="16.5" customHeight="1">
      <c r="A118" s="39"/>
      <c r="B118" s="40"/>
      <c r="C118" s="265" t="s">
        <v>250</v>
      </c>
      <c r="D118" s="265" t="s">
        <v>178</v>
      </c>
      <c r="E118" s="266" t="s">
        <v>3306</v>
      </c>
      <c r="F118" s="267" t="s">
        <v>3307</v>
      </c>
      <c r="G118" s="268" t="s">
        <v>2338</v>
      </c>
      <c r="H118" s="269">
        <v>1</v>
      </c>
      <c r="I118" s="270"/>
      <c r="J118" s="271">
        <f>ROUND(I118*H118,2)</f>
        <v>0</v>
      </c>
      <c r="K118" s="267" t="s">
        <v>21</v>
      </c>
      <c r="L118" s="272"/>
      <c r="M118" s="273" t="s">
        <v>21</v>
      </c>
      <c r="N118" s="274" t="s">
        <v>44</v>
      </c>
      <c r="O118" s="85"/>
      <c r="P118" s="236">
        <f>O118*H118</f>
        <v>0</v>
      </c>
      <c r="Q118" s="236">
        <v>0</v>
      </c>
      <c r="R118" s="236">
        <f>Q118*H118</f>
        <v>0</v>
      </c>
      <c r="S118" s="236">
        <v>0</v>
      </c>
      <c r="T118" s="23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8" t="s">
        <v>182</v>
      </c>
      <c r="AT118" s="238" t="s">
        <v>178</v>
      </c>
      <c r="AU118" s="238" t="s">
        <v>82</v>
      </c>
      <c r="AY118" s="18" t="s">
        <v>164</v>
      </c>
      <c r="BE118" s="239">
        <f>IF(N118="základní",J118,0)</f>
        <v>0</v>
      </c>
      <c r="BF118" s="239">
        <f>IF(N118="snížená",J118,0)</f>
        <v>0</v>
      </c>
      <c r="BG118" s="239">
        <f>IF(N118="zákl. přenesená",J118,0)</f>
        <v>0</v>
      </c>
      <c r="BH118" s="239">
        <f>IF(N118="sníž. přenesená",J118,0)</f>
        <v>0</v>
      </c>
      <c r="BI118" s="239">
        <f>IF(N118="nulová",J118,0)</f>
        <v>0</v>
      </c>
      <c r="BJ118" s="18" t="s">
        <v>80</v>
      </c>
      <c r="BK118" s="239">
        <f>ROUND(I118*H118,2)</f>
        <v>0</v>
      </c>
      <c r="BL118" s="18" t="s">
        <v>171</v>
      </c>
      <c r="BM118" s="238" t="s">
        <v>3308</v>
      </c>
    </row>
    <row r="119" s="2" customFormat="1">
      <c r="A119" s="39"/>
      <c r="B119" s="40"/>
      <c r="C119" s="41"/>
      <c r="D119" s="240" t="s">
        <v>173</v>
      </c>
      <c r="E119" s="41"/>
      <c r="F119" s="241" t="s">
        <v>3307</v>
      </c>
      <c r="G119" s="41"/>
      <c r="H119" s="41"/>
      <c r="I119" s="147"/>
      <c r="J119" s="41"/>
      <c r="K119" s="41"/>
      <c r="L119" s="45"/>
      <c r="M119" s="242"/>
      <c r="N119" s="24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173</v>
      </c>
      <c r="AU119" s="18" t="s">
        <v>82</v>
      </c>
    </row>
    <row r="120" s="2" customFormat="1" ht="16.5" customHeight="1">
      <c r="A120" s="39"/>
      <c r="B120" s="40"/>
      <c r="C120" s="265" t="s">
        <v>257</v>
      </c>
      <c r="D120" s="265" t="s">
        <v>178</v>
      </c>
      <c r="E120" s="266" t="s">
        <v>3309</v>
      </c>
      <c r="F120" s="267" t="s">
        <v>3310</v>
      </c>
      <c r="G120" s="268" t="s">
        <v>253</v>
      </c>
      <c r="H120" s="269">
        <v>100</v>
      </c>
      <c r="I120" s="270"/>
      <c r="J120" s="271">
        <f>ROUND(I120*H120,2)</f>
        <v>0</v>
      </c>
      <c r="K120" s="267" t="s">
        <v>21</v>
      </c>
      <c r="L120" s="272"/>
      <c r="M120" s="273" t="s">
        <v>21</v>
      </c>
      <c r="N120" s="274" t="s">
        <v>44</v>
      </c>
      <c r="O120" s="85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8" t="s">
        <v>182</v>
      </c>
      <c r="AT120" s="238" t="s">
        <v>178</v>
      </c>
      <c r="AU120" s="238" t="s">
        <v>82</v>
      </c>
      <c r="AY120" s="18" t="s">
        <v>164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8" t="s">
        <v>80</v>
      </c>
      <c r="BK120" s="239">
        <f>ROUND(I120*H120,2)</f>
        <v>0</v>
      </c>
      <c r="BL120" s="18" t="s">
        <v>171</v>
      </c>
      <c r="BM120" s="238" t="s">
        <v>3311</v>
      </c>
    </row>
    <row r="121" s="2" customFormat="1">
      <c r="A121" s="39"/>
      <c r="B121" s="40"/>
      <c r="C121" s="41"/>
      <c r="D121" s="240" t="s">
        <v>173</v>
      </c>
      <c r="E121" s="41"/>
      <c r="F121" s="241" t="s">
        <v>3310</v>
      </c>
      <c r="G121" s="41"/>
      <c r="H121" s="41"/>
      <c r="I121" s="147"/>
      <c r="J121" s="41"/>
      <c r="K121" s="41"/>
      <c r="L121" s="45"/>
      <c r="M121" s="242"/>
      <c r="N121" s="24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173</v>
      </c>
      <c r="AU121" s="18" t="s">
        <v>82</v>
      </c>
    </row>
    <row r="122" s="2" customFormat="1" ht="16.5" customHeight="1">
      <c r="A122" s="39"/>
      <c r="B122" s="40"/>
      <c r="C122" s="265" t="s">
        <v>262</v>
      </c>
      <c r="D122" s="265" t="s">
        <v>178</v>
      </c>
      <c r="E122" s="266" t="s">
        <v>3312</v>
      </c>
      <c r="F122" s="267" t="s">
        <v>3313</v>
      </c>
      <c r="G122" s="268" t="s">
        <v>253</v>
      </c>
      <c r="H122" s="269">
        <v>1000</v>
      </c>
      <c r="I122" s="270"/>
      <c r="J122" s="271">
        <f>ROUND(I122*H122,2)</f>
        <v>0</v>
      </c>
      <c r="K122" s="267" t="s">
        <v>21</v>
      </c>
      <c r="L122" s="272"/>
      <c r="M122" s="273" t="s">
        <v>21</v>
      </c>
      <c r="N122" s="274" t="s">
        <v>44</v>
      </c>
      <c r="O122" s="85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8" t="s">
        <v>182</v>
      </c>
      <c r="AT122" s="238" t="s">
        <v>178</v>
      </c>
      <c r="AU122" s="238" t="s">
        <v>82</v>
      </c>
      <c r="AY122" s="18" t="s">
        <v>164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8" t="s">
        <v>80</v>
      </c>
      <c r="BK122" s="239">
        <f>ROUND(I122*H122,2)</f>
        <v>0</v>
      </c>
      <c r="BL122" s="18" t="s">
        <v>171</v>
      </c>
      <c r="BM122" s="238" t="s">
        <v>3314</v>
      </c>
    </row>
    <row r="123" s="2" customFormat="1">
      <c r="A123" s="39"/>
      <c r="B123" s="40"/>
      <c r="C123" s="41"/>
      <c r="D123" s="240" t="s">
        <v>173</v>
      </c>
      <c r="E123" s="41"/>
      <c r="F123" s="241" t="s">
        <v>3313</v>
      </c>
      <c r="G123" s="41"/>
      <c r="H123" s="41"/>
      <c r="I123" s="147"/>
      <c r="J123" s="41"/>
      <c r="K123" s="41"/>
      <c r="L123" s="45"/>
      <c r="M123" s="242"/>
      <c r="N123" s="243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173</v>
      </c>
      <c r="AU123" s="18" t="s">
        <v>82</v>
      </c>
    </row>
    <row r="124" s="2" customFormat="1" ht="16.5" customHeight="1">
      <c r="A124" s="39"/>
      <c r="B124" s="40"/>
      <c r="C124" s="265" t="s">
        <v>267</v>
      </c>
      <c r="D124" s="265" t="s">
        <v>178</v>
      </c>
      <c r="E124" s="266" t="s">
        <v>3315</v>
      </c>
      <c r="F124" s="267" t="s">
        <v>3316</v>
      </c>
      <c r="G124" s="268" t="s">
        <v>253</v>
      </c>
      <c r="H124" s="269">
        <v>30</v>
      </c>
      <c r="I124" s="270"/>
      <c r="J124" s="271">
        <f>ROUND(I124*H124,2)</f>
        <v>0</v>
      </c>
      <c r="K124" s="267" t="s">
        <v>21</v>
      </c>
      <c r="L124" s="272"/>
      <c r="M124" s="273" t="s">
        <v>21</v>
      </c>
      <c r="N124" s="274" t="s">
        <v>44</v>
      </c>
      <c r="O124" s="85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182</v>
      </c>
      <c r="AT124" s="238" t="s">
        <v>178</v>
      </c>
      <c r="AU124" s="238" t="s">
        <v>82</v>
      </c>
      <c r="AY124" s="18" t="s">
        <v>164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80</v>
      </c>
      <c r="BK124" s="239">
        <f>ROUND(I124*H124,2)</f>
        <v>0</v>
      </c>
      <c r="BL124" s="18" t="s">
        <v>171</v>
      </c>
      <c r="BM124" s="238" t="s">
        <v>3317</v>
      </c>
    </row>
    <row r="125" s="2" customFormat="1">
      <c r="A125" s="39"/>
      <c r="B125" s="40"/>
      <c r="C125" s="41"/>
      <c r="D125" s="240" t="s">
        <v>173</v>
      </c>
      <c r="E125" s="41"/>
      <c r="F125" s="241" t="s">
        <v>3316</v>
      </c>
      <c r="G125" s="41"/>
      <c r="H125" s="41"/>
      <c r="I125" s="147"/>
      <c r="J125" s="41"/>
      <c r="K125" s="41"/>
      <c r="L125" s="45"/>
      <c r="M125" s="242"/>
      <c r="N125" s="24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173</v>
      </c>
      <c r="AU125" s="18" t="s">
        <v>82</v>
      </c>
    </row>
    <row r="126" s="2" customFormat="1" ht="16.5" customHeight="1">
      <c r="A126" s="39"/>
      <c r="B126" s="40"/>
      <c r="C126" s="265" t="s">
        <v>8</v>
      </c>
      <c r="D126" s="265" t="s">
        <v>178</v>
      </c>
      <c r="E126" s="266" t="s">
        <v>3318</v>
      </c>
      <c r="F126" s="267" t="s">
        <v>3319</v>
      </c>
      <c r="G126" s="268" t="s">
        <v>253</v>
      </c>
      <c r="H126" s="269">
        <v>120</v>
      </c>
      <c r="I126" s="270"/>
      <c r="J126" s="271">
        <f>ROUND(I126*H126,2)</f>
        <v>0</v>
      </c>
      <c r="K126" s="267" t="s">
        <v>21</v>
      </c>
      <c r="L126" s="272"/>
      <c r="M126" s="273" t="s">
        <v>21</v>
      </c>
      <c r="N126" s="274" t="s">
        <v>44</v>
      </c>
      <c r="O126" s="85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182</v>
      </c>
      <c r="AT126" s="238" t="s">
        <v>178</v>
      </c>
      <c r="AU126" s="238" t="s">
        <v>82</v>
      </c>
      <c r="AY126" s="18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80</v>
      </c>
      <c r="BK126" s="239">
        <f>ROUND(I126*H126,2)</f>
        <v>0</v>
      </c>
      <c r="BL126" s="18" t="s">
        <v>171</v>
      </c>
      <c r="BM126" s="238" t="s">
        <v>3320</v>
      </c>
    </row>
    <row r="127" s="2" customFormat="1">
      <c r="A127" s="39"/>
      <c r="B127" s="40"/>
      <c r="C127" s="41"/>
      <c r="D127" s="240" t="s">
        <v>173</v>
      </c>
      <c r="E127" s="41"/>
      <c r="F127" s="241" t="s">
        <v>3319</v>
      </c>
      <c r="G127" s="41"/>
      <c r="H127" s="41"/>
      <c r="I127" s="147"/>
      <c r="J127" s="41"/>
      <c r="K127" s="41"/>
      <c r="L127" s="45"/>
      <c r="M127" s="242"/>
      <c r="N127" s="24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173</v>
      </c>
      <c r="AU127" s="18" t="s">
        <v>82</v>
      </c>
    </row>
    <row r="128" s="2" customFormat="1" ht="16.5" customHeight="1">
      <c r="A128" s="39"/>
      <c r="B128" s="40"/>
      <c r="C128" s="265" t="s">
        <v>277</v>
      </c>
      <c r="D128" s="265" t="s">
        <v>178</v>
      </c>
      <c r="E128" s="266" t="s">
        <v>3321</v>
      </c>
      <c r="F128" s="267" t="s">
        <v>3322</v>
      </c>
      <c r="G128" s="268" t="s">
        <v>253</v>
      </c>
      <c r="H128" s="269">
        <v>45</v>
      </c>
      <c r="I128" s="270"/>
      <c r="J128" s="271">
        <f>ROUND(I128*H128,2)</f>
        <v>0</v>
      </c>
      <c r="K128" s="267" t="s">
        <v>21</v>
      </c>
      <c r="L128" s="272"/>
      <c r="M128" s="273" t="s">
        <v>21</v>
      </c>
      <c r="N128" s="274" t="s">
        <v>44</v>
      </c>
      <c r="O128" s="85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182</v>
      </c>
      <c r="AT128" s="238" t="s">
        <v>178</v>
      </c>
      <c r="AU128" s="238" t="s">
        <v>82</v>
      </c>
      <c r="AY128" s="18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80</v>
      </c>
      <c r="BK128" s="239">
        <f>ROUND(I128*H128,2)</f>
        <v>0</v>
      </c>
      <c r="BL128" s="18" t="s">
        <v>171</v>
      </c>
      <c r="BM128" s="238" t="s">
        <v>3323</v>
      </c>
    </row>
    <row r="129" s="2" customFormat="1">
      <c r="A129" s="39"/>
      <c r="B129" s="40"/>
      <c r="C129" s="41"/>
      <c r="D129" s="240" t="s">
        <v>173</v>
      </c>
      <c r="E129" s="41"/>
      <c r="F129" s="241" t="s">
        <v>3322</v>
      </c>
      <c r="G129" s="41"/>
      <c r="H129" s="41"/>
      <c r="I129" s="147"/>
      <c r="J129" s="41"/>
      <c r="K129" s="41"/>
      <c r="L129" s="45"/>
      <c r="M129" s="242"/>
      <c r="N129" s="24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173</v>
      </c>
      <c r="AU129" s="18" t="s">
        <v>82</v>
      </c>
    </row>
    <row r="130" s="2" customFormat="1" ht="16.5" customHeight="1">
      <c r="A130" s="39"/>
      <c r="B130" s="40"/>
      <c r="C130" s="265" t="s">
        <v>287</v>
      </c>
      <c r="D130" s="265" t="s">
        <v>178</v>
      </c>
      <c r="E130" s="266" t="s">
        <v>3324</v>
      </c>
      <c r="F130" s="267" t="s">
        <v>3325</v>
      </c>
      <c r="G130" s="268" t="s">
        <v>253</v>
      </c>
      <c r="H130" s="269">
        <v>40</v>
      </c>
      <c r="I130" s="270"/>
      <c r="J130" s="271">
        <f>ROUND(I130*H130,2)</f>
        <v>0</v>
      </c>
      <c r="K130" s="267" t="s">
        <v>21</v>
      </c>
      <c r="L130" s="272"/>
      <c r="M130" s="273" t="s">
        <v>21</v>
      </c>
      <c r="N130" s="274" t="s">
        <v>44</v>
      </c>
      <c r="O130" s="85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182</v>
      </c>
      <c r="AT130" s="238" t="s">
        <v>178</v>
      </c>
      <c r="AU130" s="238" t="s">
        <v>82</v>
      </c>
      <c r="AY130" s="18" t="s">
        <v>164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80</v>
      </c>
      <c r="BK130" s="239">
        <f>ROUND(I130*H130,2)</f>
        <v>0</v>
      </c>
      <c r="BL130" s="18" t="s">
        <v>171</v>
      </c>
      <c r="BM130" s="238" t="s">
        <v>3326</v>
      </c>
    </row>
    <row r="131" s="2" customFormat="1">
      <c r="A131" s="39"/>
      <c r="B131" s="40"/>
      <c r="C131" s="41"/>
      <c r="D131" s="240" t="s">
        <v>173</v>
      </c>
      <c r="E131" s="41"/>
      <c r="F131" s="241" t="s">
        <v>3325</v>
      </c>
      <c r="G131" s="41"/>
      <c r="H131" s="41"/>
      <c r="I131" s="147"/>
      <c r="J131" s="41"/>
      <c r="K131" s="41"/>
      <c r="L131" s="45"/>
      <c r="M131" s="242"/>
      <c r="N131" s="24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173</v>
      </c>
      <c r="AU131" s="18" t="s">
        <v>82</v>
      </c>
    </row>
    <row r="132" s="2" customFormat="1" ht="16.5" customHeight="1">
      <c r="A132" s="39"/>
      <c r="B132" s="40"/>
      <c r="C132" s="265" t="s">
        <v>294</v>
      </c>
      <c r="D132" s="265" t="s">
        <v>178</v>
      </c>
      <c r="E132" s="266" t="s">
        <v>3327</v>
      </c>
      <c r="F132" s="267" t="s">
        <v>3328</v>
      </c>
      <c r="G132" s="268" t="s">
        <v>253</v>
      </c>
      <c r="H132" s="269">
        <v>40</v>
      </c>
      <c r="I132" s="270"/>
      <c r="J132" s="271">
        <f>ROUND(I132*H132,2)</f>
        <v>0</v>
      </c>
      <c r="K132" s="267" t="s">
        <v>21</v>
      </c>
      <c r="L132" s="272"/>
      <c r="M132" s="273" t="s">
        <v>21</v>
      </c>
      <c r="N132" s="274" t="s">
        <v>44</v>
      </c>
      <c r="O132" s="85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182</v>
      </c>
      <c r="AT132" s="238" t="s">
        <v>178</v>
      </c>
      <c r="AU132" s="238" t="s">
        <v>82</v>
      </c>
      <c r="AY132" s="18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80</v>
      </c>
      <c r="BK132" s="239">
        <f>ROUND(I132*H132,2)</f>
        <v>0</v>
      </c>
      <c r="BL132" s="18" t="s">
        <v>171</v>
      </c>
      <c r="BM132" s="238" t="s">
        <v>3329</v>
      </c>
    </row>
    <row r="133" s="2" customFormat="1">
      <c r="A133" s="39"/>
      <c r="B133" s="40"/>
      <c r="C133" s="41"/>
      <c r="D133" s="240" t="s">
        <v>173</v>
      </c>
      <c r="E133" s="41"/>
      <c r="F133" s="241" t="s">
        <v>3328</v>
      </c>
      <c r="G133" s="41"/>
      <c r="H133" s="41"/>
      <c r="I133" s="147"/>
      <c r="J133" s="41"/>
      <c r="K133" s="41"/>
      <c r="L133" s="45"/>
      <c r="M133" s="242"/>
      <c r="N133" s="24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173</v>
      </c>
      <c r="AU133" s="18" t="s">
        <v>82</v>
      </c>
    </row>
    <row r="134" s="2" customFormat="1" ht="16.5" customHeight="1">
      <c r="A134" s="39"/>
      <c r="B134" s="40"/>
      <c r="C134" s="265" t="s">
        <v>300</v>
      </c>
      <c r="D134" s="265" t="s">
        <v>178</v>
      </c>
      <c r="E134" s="266" t="s">
        <v>3330</v>
      </c>
      <c r="F134" s="267" t="s">
        <v>3331</v>
      </c>
      <c r="G134" s="268" t="s">
        <v>253</v>
      </c>
      <c r="H134" s="269">
        <v>40</v>
      </c>
      <c r="I134" s="270"/>
      <c r="J134" s="271">
        <f>ROUND(I134*H134,2)</f>
        <v>0</v>
      </c>
      <c r="K134" s="267" t="s">
        <v>21</v>
      </c>
      <c r="L134" s="272"/>
      <c r="M134" s="273" t="s">
        <v>21</v>
      </c>
      <c r="N134" s="274" t="s">
        <v>44</v>
      </c>
      <c r="O134" s="85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182</v>
      </c>
      <c r="AT134" s="238" t="s">
        <v>178</v>
      </c>
      <c r="AU134" s="238" t="s">
        <v>82</v>
      </c>
      <c r="AY134" s="18" t="s">
        <v>164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80</v>
      </c>
      <c r="BK134" s="239">
        <f>ROUND(I134*H134,2)</f>
        <v>0</v>
      </c>
      <c r="BL134" s="18" t="s">
        <v>171</v>
      </c>
      <c r="BM134" s="238" t="s">
        <v>3332</v>
      </c>
    </row>
    <row r="135" s="2" customFormat="1">
      <c r="A135" s="39"/>
      <c r="B135" s="40"/>
      <c r="C135" s="41"/>
      <c r="D135" s="240" t="s">
        <v>173</v>
      </c>
      <c r="E135" s="41"/>
      <c r="F135" s="241" t="s">
        <v>3331</v>
      </c>
      <c r="G135" s="41"/>
      <c r="H135" s="41"/>
      <c r="I135" s="147"/>
      <c r="J135" s="41"/>
      <c r="K135" s="41"/>
      <c r="L135" s="45"/>
      <c r="M135" s="242"/>
      <c r="N135" s="24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173</v>
      </c>
      <c r="AU135" s="18" t="s">
        <v>82</v>
      </c>
    </row>
    <row r="136" s="2" customFormat="1" ht="16.5" customHeight="1">
      <c r="A136" s="39"/>
      <c r="B136" s="40"/>
      <c r="C136" s="265" t="s">
        <v>307</v>
      </c>
      <c r="D136" s="265" t="s">
        <v>178</v>
      </c>
      <c r="E136" s="266" t="s">
        <v>3333</v>
      </c>
      <c r="F136" s="267" t="s">
        <v>3334</v>
      </c>
      <c r="G136" s="268" t="s">
        <v>2161</v>
      </c>
      <c r="H136" s="269">
        <v>150</v>
      </c>
      <c r="I136" s="270"/>
      <c r="J136" s="271">
        <f>ROUND(I136*H136,2)</f>
        <v>0</v>
      </c>
      <c r="K136" s="267" t="s">
        <v>21</v>
      </c>
      <c r="L136" s="272"/>
      <c r="M136" s="273" t="s">
        <v>21</v>
      </c>
      <c r="N136" s="274" t="s">
        <v>44</v>
      </c>
      <c r="O136" s="85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182</v>
      </c>
      <c r="AT136" s="238" t="s">
        <v>178</v>
      </c>
      <c r="AU136" s="238" t="s">
        <v>82</v>
      </c>
      <c r="AY136" s="18" t="s">
        <v>164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80</v>
      </c>
      <c r="BK136" s="239">
        <f>ROUND(I136*H136,2)</f>
        <v>0</v>
      </c>
      <c r="BL136" s="18" t="s">
        <v>171</v>
      </c>
      <c r="BM136" s="238" t="s">
        <v>3335</v>
      </c>
    </row>
    <row r="137" s="2" customFormat="1">
      <c r="A137" s="39"/>
      <c r="B137" s="40"/>
      <c r="C137" s="41"/>
      <c r="D137" s="240" t="s">
        <v>173</v>
      </c>
      <c r="E137" s="41"/>
      <c r="F137" s="241" t="s">
        <v>3334</v>
      </c>
      <c r="G137" s="41"/>
      <c r="H137" s="41"/>
      <c r="I137" s="147"/>
      <c r="J137" s="41"/>
      <c r="K137" s="41"/>
      <c r="L137" s="45"/>
      <c r="M137" s="242"/>
      <c r="N137" s="24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173</v>
      </c>
      <c r="AU137" s="18" t="s">
        <v>82</v>
      </c>
    </row>
    <row r="138" s="2" customFormat="1" ht="16.5" customHeight="1">
      <c r="A138" s="39"/>
      <c r="B138" s="40"/>
      <c r="C138" s="265" t="s">
        <v>7</v>
      </c>
      <c r="D138" s="265" t="s">
        <v>178</v>
      </c>
      <c r="E138" s="266" t="s">
        <v>3336</v>
      </c>
      <c r="F138" s="267" t="s">
        <v>3337</v>
      </c>
      <c r="G138" s="268" t="s">
        <v>2161</v>
      </c>
      <c r="H138" s="269">
        <v>120</v>
      </c>
      <c r="I138" s="270"/>
      <c r="J138" s="271">
        <f>ROUND(I138*H138,2)</f>
        <v>0</v>
      </c>
      <c r="K138" s="267" t="s">
        <v>21</v>
      </c>
      <c r="L138" s="272"/>
      <c r="M138" s="273" t="s">
        <v>21</v>
      </c>
      <c r="N138" s="274" t="s">
        <v>44</v>
      </c>
      <c r="O138" s="85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182</v>
      </c>
      <c r="AT138" s="238" t="s">
        <v>178</v>
      </c>
      <c r="AU138" s="238" t="s">
        <v>82</v>
      </c>
      <c r="AY138" s="18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80</v>
      </c>
      <c r="BK138" s="239">
        <f>ROUND(I138*H138,2)</f>
        <v>0</v>
      </c>
      <c r="BL138" s="18" t="s">
        <v>171</v>
      </c>
      <c r="BM138" s="238" t="s">
        <v>3338</v>
      </c>
    </row>
    <row r="139" s="2" customFormat="1">
      <c r="A139" s="39"/>
      <c r="B139" s="40"/>
      <c r="C139" s="41"/>
      <c r="D139" s="240" t="s">
        <v>173</v>
      </c>
      <c r="E139" s="41"/>
      <c r="F139" s="241" t="s">
        <v>3337</v>
      </c>
      <c r="G139" s="41"/>
      <c r="H139" s="41"/>
      <c r="I139" s="147"/>
      <c r="J139" s="41"/>
      <c r="K139" s="41"/>
      <c r="L139" s="45"/>
      <c r="M139" s="242"/>
      <c r="N139" s="24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173</v>
      </c>
      <c r="AU139" s="18" t="s">
        <v>82</v>
      </c>
    </row>
    <row r="140" s="2" customFormat="1" ht="16.5" customHeight="1">
      <c r="A140" s="39"/>
      <c r="B140" s="40"/>
      <c r="C140" s="265" t="s">
        <v>329</v>
      </c>
      <c r="D140" s="265" t="s">
        <v>178</v>
      </c>
      <c r="E140" s="266" t="s">
        <v>3339</v>
      </c>
      <c r="F140" s="267" t="s">
        <v>3340</v>
      </c>
      <c r="G140" s="268" t="s">
        <v>2161</v>
      </c>
      <c r="H140" s="269">
        <v>40</v>
      </c>
      <c r="I140" s="270"/>
      <c r="J140" s="271">
        <f>ROUND(I140*H140,2)</f>
        <v>0</v>
      </c>
      <c r="K140" s="267" t="s">
        <v>21</v>
      </c>
      <c r="L140" s="272"/>
      <c r="M140" s="273" t="s">
        <v>21</v>
      </c>
      <c r="N140" s="274" t="s">
        <v>44</v>
      </c>
      <c r="O140" s="85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182</v>
      </c>
      <c r="AT140" s="238" t="s">
        <v>178</v>
      </c>
      <c r="AU140" s="238" t="s">
        <v>82</v>
      </c>
      <c r="AY140" s="18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80</v>
      </c>
      <c r="BK140" s="239">
        <f>ROUND(I140*H140,2)</f>
        <v>0</v>
      </c>
      <c r="BL140" s="18" t="s">
        <v>171</v>
      </c>
      <c r="BM140" s="238" t="s">
        <v>3341</v>
      </c>
    </row>
    <row r="141" s="2" customFormat="1">
      <c r="A141" s="39"/>
      <c r="B141" s="40"/>
      <c r="C141" s="41"/>
      <c r="D141" s="240" t="s">
        <v>173</v>
      </c>
      <c r="E141" s="41"/>
      <c r="F141" s="241" t="s">
        <v>3340</v>
      </c>
      <c r="G141" s="41"/>
      <c r="H141" s="41"/>
      <c r="I141" s="147"/>
      <c r="J141" s="41"/>
      <c r="K141" s="41"/>
      <c r="L141" s="45"/>
      <c r="M141" s="242"/>
      <c r="N141" s="24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173</v>
      </c>
      <c r="AU141" s="18" t="s">
        <v>82</v>
      </c>
    </row>
    <row r="142" s="2" customFormat="1" ht="16.5" customHeight="1">
      <c r="A142" s="39"/>
      <c r="B142" s="40"/>
      <c r="C142" s="265" t="s">
        <v>338</v>
      </c>
      <c r="D142" s="265" t="s">
        <v>178</v>
      </c>
      <c r="E142" s="266" t="s">
        <v>3342</v>
      </c>
      <c r="F142" s="267" t="s">
        <v>3343</v>
      </c>
      <c r="G142" s="268" t="s">
        <v>2161</v>
      </c>
      <c r="H142" s="269">
        <v>8</v>
      </c>
      <c r="I142" s="270"/>
      <c r="J142" s="271">
        <f>ROUND(I142*H142,2)</f>
        <v>0</v>
      </c>
      <c r="K142" s="267" t="s">
        <v>21</v>
      </c>
      <c r="L142" s="272"/>
      <c r="M142" s="273" t="s">
        <v>21</v>
      </c>
      <c r="N142" s="274" t="s">
        <v>44</v>
      </c>
      <c r="O142" s="85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182</v>
      </c>
      <c r="AT142" s="238" t="s">
        <v>178</v>
      </c>
      <c r="AU142" s="238" t="s">
        <v>82</v>
      </c>
      <c r="AY142" s="18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80</v>
      </c>
      <c r="BK142" s="239">
        <f>ROUND(I142*H142,2)</f>
        <v>0</v>
      </c>
      <c r="BL142" s="18" t="s">
        <v>171</v>
      </c>
      <c r="BM142" s="238" t="s">
        <v>3344</v>
      </c>
    </row>
    <row r="143" s="2" customFormat="1">
      <c r="A143" s="39"/>
      <c r="B143" s="40"/>
      <c r="C143" s="41"/>
      <c r="D143" s="240" t="s">
        <v>173</v>
      </c>
      <c r="E143" s="41"/>
      <c r="F143" s="241" t="s">
        <v>3343</v>
      </c>
      <c r="G143" s="41"/>
      <c r="H143" s="41"/>
      <c r="I143" s="147"/>
      <c r="J143" s="41"/>
      <c r="K143" s="41"/>
      <c r="L143" s="45"/>
      <c r="M143" s="242"/>
      <c r="N143" s="24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173</v>
      </c>
      <c r="AU143" s="18" t="s">
        <v>82</v>
      </c>
    </row>
    <row r="144" s="2" customFormat="1" ht="16.5" customHeight="1">
      <c r="A144" s="39"/>
      <c r="B144" s="40"/>
      <c r="C144" s="265" t="s">
        <v>342</v>
      </c>
      <c r="D144" s="265" t="s">
        <v>178</v>
      </c>
      <c r="E144" s="266" t="s">
        <v>3345</v>
      </c>
      <c r="F144" s="267" t="s">
        <v>3346</v>
      </c>
      <c r="G144" s="268" t="s">
        <v>2161</v>
      </c>
      <c r="H144" s="269">
        <v>16</v>
      </c>
      <c r="I144" s="270"/>
      <c r="J144" s="271">
        <f>ROUND(I144*H144,2)</f>
        <v>0</v>
      </c>
      <c r="K144" s="267" t="s">
        <v>21</v>
      </c>
      <c r="L144" s="272"/>
      <c r="M144" s="273" t="s">
        <v>21</v>
      </c>
      <c r="N144" s="274" t="s">
        <v>44</v>
      </c>
      <c r="O144" s="85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182</v>
      </c>
      <c r="AT144" s="238" t="s">
        <v>178</v>
      </c>
      <c r="AU144" s="238" t="s">
        <v>82</v>
      </c>
      <c r="AY144" s="18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80</v>
      </c>
      <c r="BK144" s="239">
        <f>ROUND(I144*H144,2)</f>
        <v>0</v>
      </c>
      <c r="BL144" s="18" t="s">
        <v>171</v>
      </c>
      <c r="BM144" s="238" t="s">
        <v>3347</v>
      </c>
    </row>
    <row r="145" s="2" customFormat="1">
      <c r="A145" s="39"/>
      <c r="B145" s="40"/>
      <c r="C145" s="41"/>
      <c r="D145" s="240" t="s">
        <v>173</v>
      </c>
      <c r="E145" s="41"/>
      <c r="F145" s="241" t="s">
        <v>3346</v>
      </c>
      <c r="G145" s="41"/>
      <c r="H145" s="41"/>
      <c r="I145" s="147"/>
      <c r="J145" s="41"/>
      <c r="K145" s="41"/>
      <c r="L145" s="45"/>
      <c r="M145" s="242"/>
      <c r="N145" s="24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173</v>
      </c>
      <c r="AU145" s="18" t="s">
        <v>82</v>
      </c>
    </row>
    <row r="146" s="2" customFormat="1" ht="16.5" customHeight="1">
      <c r="A146" s="39"/>
      <c r="B146" s="40"/>
      <c r="C146" s="265" t="s">
        <v>346</v>
      </c>
      <c r="D146" s="265" t="s">
        <v>178</v>
      </c>
      <c r="E146" s="266" t="s">
        <v>3348</v>
      </c>
      <c r="F146" s="267" t="s">
        <v>3349</v>
      </c>
      <c r="G146" s="268" t="s">
        <v>2161</v>
      </c>
      <c r="H146" s="269">
        <v>20</v>
      </c>
      <c r="I146" s="270"/>
      <c r="J146" s="271">
        <f>ROUND(I146*H146,2)</f>
        <v>0</v>
      </c>
      <c r="K146" s="267" t="s">
        <v>21</v>
      </c>
      <c r="L146" s="272"/>
      <c r="M146" s="273" t="s">
        <v>21</v>
      </c>
      <c r="N146" s="274" t="s">
        <v>44</v>
      </c>
      <c r="O146" s="85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182</v>
      </c>
      <c r="AT146" s="238" t="s">
        <v>178</v>
      </c>
      <c r="AU146" s="238" t="s">
        <v>82</v>
      </c>
      <c r="AY146" s="18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80</v>
      </c>
      <c r="BK146" s="239">
        <f>ROUND(I146*H146,2)</f>
        <v>0</v>
      </c>
      <c r="BL146" s="18" t="s">
        <v>171</v>
      </c>
      <c r="BM146" s="238" t="s">
        <v>3350</v>
      </c>
    </row>
    <row r="147" s="2" customFormat="1">
      <c r="A147" s="39"/>
      <c r="B147" s="40"/>
      <c r="C147" s="41"/>
      <c r="D147" s="240" t="s">
        <v>173</v>
      </c>
      <c r="E147" s="41"/>
      <c r="F147" s="241" t="s">
        <v>3349</v>
      </c>
      <c r="G147" s="41"/>
      <c r="H147" s="41"/>
      <c r="I147" s="147"/>
      <c r="J147" s="41"/>
      <c r="K147" s="41"/>
      <c r="L147" s="45"/>
      <c r="M147" s="242"/>
      <c r="N147" s="24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173</v>
      </c>
      <c r="AU147" s="18" t="s">
        <v>82</v>
      </c>
    </row>
    <row r="148" s="2" customFormat="1" ht="16.5" customHeight="1">
      <c r="A148" s="39"/>
      <c r="B148" s="40"/>
      <c r="C148" s="265" t="s">
        <v>350</v>
      </c>
      <c r="D148" s="265" t="s">
        <v>178</v>
      </c>
      <c r="E148" s="266" t="s">
        <v>3351</v>
      </c>
      <c r="F148" s="267" t="s">
        <v>3352</v>
      </c>
      <c r="G148" s="268" t="s">
        <v>2161</v>
      </c>
      <c r="H148" s="269">
        <v>10</v>
      </c>
      <c r="I148" s="270"/>
      <c r="J148" s="271">
        <f>ROUND(I148*H148,2)</f>
        <v>0</v>
      </c>
      <c r="K148" s="267" t="s">
        <v>21</v>
      </c>
      <c r="L148" s="272"/>
      <c r="M148" s="273" t="s">
        <v>21</v>
      </c>
      <c r="N148" s="274" t="s">
        <v>44</v>
      </c>
      <c r="O148" s="85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182</v>
      </c>
      <c r="AT148" s="238" t="s">
        <v>178</v>
      </c>
      <c r="AU148" s="238" t="s">
        <v>82</v>
      </c>
      <c r="AY148" s="18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80</v>
      </c>
      <c r="BK148" s="239">
        <f>ROUND(I148*H148,2)</f>
        <v>0</v>
      </c>
      <c r="BL148" s="18" t="s">
        <v>171</v>
      </c>
      <c r="BM148" s="238" t="s">
        <v>3353</v>
      </c>
    </row>
    <row r="149" s="2" customFormat="1">
      <c r="A149" s="39"/>
      <c r="B149" s="40"/>
      <c r="C149" s="41"/>
      <c r="D149" s="240" t="s">
        <v>173</v>
      </c>
      <c r="E149" s="41"/>
      <c r="F149" s="241" t="s">
        <v>3352</v>
      </c>
      <c r="G149" s="41"/>
      <c r="H149" s="41"/>
      <c r="I149" s="147"/>
      <c r="J149" s="41"/>
      <c r="K149" s="41"/>
      <c r="L149" s="45"/>
      <c r="M149" s="242"/>
      <c r="N149" s="24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173</v>
      </c>
      <c r="AU149" s="18" t="s">
        <v>82</v>
      </c>
    </row>
    <row r="150" s="2" customFormat="1" ht="16.5" customHeight="1">
      <c r="A150" s="39"/>
      <c r="B150" s="40"/>
      <c r="C150" s="265" t="s">
        <v>359</v>
      </c>
      <c r="D150" s="265" t="s">
        <v>178</v>
      </c>
      <c r="E150" s="266" t="s">
        <v>3354</v>
      </c>
      <c r="F150" s="267" t="s">
        <v>3355</v>
      </c>
      <c r="G150" s="268" t="s">
        <v>2161</v>
      </c>
      <c r="H150" s="269">
        <v>12</v>
      </c>
      <c r="I150" s="270"/>
      <c r="J150" s="271">
        <f>ROUND(I150*H150,2)</f>
        <v>0</v>
      </c>
      <c r="K150" s="267" t="s">
        <v>21</v>
      </c>
      <c r="L150" s="272"/>
      <c r="M150" s="273" t="s">
        <v>21</v>
      </c>
      <c r="N150" s="274" t="s">
        <v>44</v>
      </c>
      <c r="O150" s="85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182</v>
      </c>
      <c r="AT150" s="238" t="s">
        <v>178</v>
      </c>
      <c r="AU150" s="238" t="s">
        <v>82</v>
      </c>
      <c r="AY150" s="18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80</v>
      </c>
      <c r="BK150" s="239">
        <f>ROUND(I150*H150,2)</f>
        <v>0</v>
      </c>
      <c r="BL150" s="18" t="s">
        <v>171</v>
      </c>
      <c r="BM150" s="238" t="s">
        <v>3356</v>
      </c>
    </row>
    <row r="151" s="2" customFormat="1">
      <c r="A151" s="39"/>
      <c r="B151" s="40"/>
      <c r="C151" s="41"/>
      <c r="D151" s="240" t="s">
        <v>173</v>
      </c>
      <c r="E151" s="41"/>
      <c r="F151" s="241" t="s">
        <v>3355</v>
      </c>
      <c r="G151" s="41"/>
      <c r="H151" s="41"/>
      <c r="I151" s="147"/>
      <c r="J151" s="41"/>
      <c r="K151" s="41"/>
      <c r="L151" s="45"/>
      <c r="M151" s="242"/>
      <c r="N151" s="24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173</v>
      </c>
      <c r="AU151" s="18" t="s">
        <v>82</v>
      </c>
    </row>
    <row r="152" s="2" customFormat="1" ht="16.5" customHeight="1">
      <c r="A152" s="39"/>
      <c r="B152" s="40"/>
      <c r="C152" s="265" t="s">
        <v>364</v>
      </c>
      <c r="D152" s="265" t="s">
        <v>178</v>
      </c>
      <c r="E152" s="266" t="s">
        <v>3357</v>
      </c>
      <c r="F152" s="267" t="s">
        <v>3358</v>
      </c>
      <c r="G152" s="268" t="s">
        <v>2161</v>
      </c>
      <c r="H152" s="269">
        <v>2</v>
      </c>
      <c r="I152" s="270"/>
      <c r="J152" s="271">
        <f>ROUND(I152*H152,2)</f>
        <v>0</v>
      </c>
      <c r="K152" s="267" t="s">
        <v>21</v>
      </c>
      <c r="L152" s="272"/>
      <c r="M152" s="273" t="s">
        <v>21</v>
      </c>
      <c r="N152" s="274" t="s">
        <v>44</v>
      </c>
      <c r="O152" s="85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182</v>
      </c>
      <c r="AT152" s="238" t="s">
        <v>178</v>
      </c>
      <c r="AU152" s="238" t="s">
        <v>82</v>
      </c>
      <c r="AY152" s="18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80</v>
      </c>
      <c r="BK152" s="239">
        <f>ROUND(I152*H152,2)</f>
        <v>0</v>
      </c>
      <c r="BL152" s="18" t="s">
        <v>171</v>
      </c>
      <c r="BM152" s="238" t="s">
        <v>3359</v>
      </c>
    </row>
    <row r="153" s="2" customFormat="1">
      <c r="A153" s="39"/>
      <c r="B153" s="40"/>
      <c r="C153" s="41"/>
      <c r="D153" s="240" t="s">
        <v>173</v>
      </c>
      <c r="E153" s="41"/>
      <c r="F153" s="241" t="s">
        <v>3358</v>
      </c>
      <c r="G153" s="41"/>
      <c r="H153" s="41"/>
      <c r="I153" s="147"/>
      <c r="J153" s="41"/>
      <c r="K153" s="41"/>
      <c r="L153" s="45"/>
      <c r="M153" s="242"/>
      <c r="N153" s="24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173</v>
      </c>
      <c r="AU153" s="18" t="s">
        <v>82</v>
      </c>
    </row>
    <row r="154" s="2" customFormat="1" ht="16.5" customHeight="1">
      <c r="A154" s="39"/>
      <c r="B154" s="40"/>
      <c r="C154" s="265" t="s">
        <v>370</v>
      </c>
      <c r="D154" s="265" t="s">
        <v>178</v>
      </c>
      <c r="E154" s="266" t="s">
        <v>3360</v>
      </c>
      <c r="F154" s="267" t="s">
        <v>3361</v>
      </c>
      <c r="G154" s="268" t="s">
        <v>2161</v>
      </c>
      <c r="H154" s="269">
        <v>15</v>
      </c>
      <c r="I154" s="270"/>
      <c r="J154" s="271">
        <f>ROUND(I154*H154,2)</f>
        <v>0</v>
      </c>
      <c r="K154" s="267" t="s">
        <v>21</v>
      </c>
      <c r="L154" s="272"/>
      <c r="M154" s="273" t="s">
        <v>21</v>
      </c>
      <c r="N154" s="274" t="s">
        <v>44</v>
      </c>
      <c r="O154" s="85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182</v>
      </c>
      <c r="AT154" s="238" t="s">
        <v>178</v>
      </c>
      <c r="AU154" s="238" t="s">
        <v>82</v>
      </c>
      <c r="AY154" s="18" t="s">
        <v>164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80</v>
      </c>
      <c r="BK154" s="239">
        <f>ROUND(I154*H154,2)</f>
        <v>0</v>
      </c>
      <c r="BL154" s="18" t="s">
        <v>171</v>
      </c>
      <c r="BM154" s="238" t="s">
        <v>3362</v>
      </c>
    </row>
    <row r="155" s="2" customFormat="1">
      <c r="A155" s="39"/>
      <c r="B155" s="40"/>
      <c r="C155" s="41"/>
      <c r="D155" s="240" t="s">
        <v>173</v>
      </c>
      <c r="E155" s="41"/>
      <c r="F155" s="241" t="s">
        <v>3361</v>
      </c>
      <c r="G155" s="41"/>
      <c r="H155" s="41"/>
      <c r="I155" s="147"/>
      <c r="J155" s="41"/>
      <c r="K155" s="41"/>
      <c r="L155" s="45"/>
      <c r="M155" s="242"/>
      <c r="N155" s="24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173</v>
      </c>
      <c r="AU155" s="18" t="s">
        <v>82</v>
      </c>
    </row>
    <row r="156" s="2" customFormat="1" ht="16.5" customHeight="1">
      <c r="A156" s="39"/>
      <c r="B156" s="40"/>
      <c r="C156" s="265" t="s">
        <v>374</v>
      </c>
      <c r="D156" s="265" t="s">
        <v>178</v>
      </c>
      <c r="E156" s="266" t="s">
        <v>3363</v>
      </c>
      <c r="F156" s="267" t="s">
        <v>3364</v>
      </c>
      <c r="G156" s="268" t="s">
        <v>2161</v>
      </c>
      <c r="H156" s="269">
        <v>7</v>
      </c>
      <c r="I156" s="270"/>
      <c r="J156" s="271">
        <f>ROUND(I156*H156,2)</f>
        <v>0</v>
      </c>
      <c r="K156" s="267" t="s">
        <v>21</v>
      </c>
      <c r="L156" s="272"/>
      <c r="M156" s="273" t="s">
        <v>21</v>
      </c>
      <c r="N156" s="274" t="s">
        <v>44</v>
      </c>
      <c r="O156" s="85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182</v>
      </c>
      <c r="AT156" s="238" t="s">
        <v>178</v>
      </c>
      <c r="AU156" s="238" t="s">
        <v>82</v>
      </c>
      <c r="AY156" s="18" t="s">
        <v>164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80</v>
      </c>
      <c r="BK156" s="239">
        <f>ROUND(I156*H156,2)</f>
        <v>0</v>
      </c>
      <c r="BL156" s="18" t="s">
        <v>171</v>
      </c>
      <c r="BM156" s="238" t="s">
        <v>3365</v>
      </c>
    </row>
    <row r="157" s="2" customFormat="1">
      <c r="A157" s="39"/>
      <c r="B157" s="40"/>
      <c r="C157" s="41"/>
      <c r="D157" s="240" t="s">
        <v>173</v>
      </c>
      <c r="E157" s="41"/>
      <c r="F157" s="241" t="s">
        <v>3364</v>
      </c>
      <c r="G157" s="41"/>
      <c r="H157" s="41"/>
      <c r="I157" s="147"/>
      <c r="J157" s="41"/>
      <c r="K157" s="41"/>
      <c r="L157" s="45"/>
      <c r="M157" s="242"/>
      <c r="N157" s="24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173</v>
      </c>
      <c r="AU157" s="18" t="s">
        <v>82</v>
      </c>
    </row>
    <row r="158" s="2" customFormat="1" ht="16.5" customHeight="1">
      <c r="A158" s="39"/>
      <c r="B158" s="40"/>
      <c r="C158" s="265" t="s">
        <v>378</v>
      </c>
      <c r="D158" s="265" t="s">
        <v>178</v>
      </c>
      <c r="E158" s="266" t="s">
        <v>3366</v>
      </c>
      <c r="F158" s="267" t="s">
        <v>3367</v>
      </c>
      <c r="G158" s="268" t="s">
        <v>2161</v>
      </c>
      <c r="H158" s="269">
        <v>3</v>
      </c>
      <c r="I158" s="270"/>
      <c r="J158" s="271">
        <f>ROUND(I158*H158,2)</f>
        <v>0</v>
      </c>
      <c r="K158" s="267" t="s">
        <v>21</v>
      </c>
      <c r="L158" s="272"/>
      <c r="M158" s="273" t="s">
        <v>21</v>
      </c>
      <c r="N158" s="274" t="s">
        <v>44</v>
      </c>
      <c r="O158" s="85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182</v>
      </c>
      <c r="AT158" s="238" t="s">
        <v>178</v>
      </c>
      <c r="AU158" s="238" t="s">
        <v>82</v>
      </c>
      <c r="AY158" s="18" t="s">
        <v>164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80</v>
      </c>
      <c r="BK158" s="239">
        <f>ROUND(I158*H158,2)</f>
        <v>0</v>
      </c>
      <c r="BL158" s="18" t="s">
        <v>171</v>
      </c>
      <c r="BM158" s="238" t="s">
        <v>3368</v>
      </c>
    </row>
    <row r="159" s="2" customFormat="1">
      <c r="A159" s="39"/>
      <c r="B159" s="40"/>
      <c r="C159" s="41"/>
      <c r="D159" s="240" t="s">
        <v>173</v>
      </c>
      <c r="E159" s="41"/>
      <c r="F159" s="241" t="s">
        <v>3367</v>
      </c>
      <c r="G159" s="41"/>
      <c r="H159" s="41"/>
      <c r="I159" s="147"/>
      <c r="J159" s="41"/>
      <c r="K159" s="41"/>
      <c r="L159" s="45"/>
      <c r="M159" s="242"/>
      <c r="N159" s="24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173</v>
      </c>
      <c r="AU159" s="18" t="s">
        <v>82</v>
      </c>
    </row>
    <row r="160" s="2" customFormat="1" ht="16.5" customHeight="1">
      <c r="A160" s="39"/>
      <c r="B160" s="40"/>
      <c r="C160" s="265" t="s">
        <v>382</v>
      </c>
      <c r="D160" s="265" t="s">
        <v>178</v>
      </c>
      <c r="E160" s="266" t="s">
        <v>3369</v>
      </c>
      <c r="F160" s="267" t="s">
        <v>3370</v>
      </c>
      <c r="G160" s="268" t="s">
        <v>2161</v>
      </c>
      <c r="H160" s="269">
        <v>2</v>
      </c>
      <c r="I160" s="270"/>
      <c r="J160" s="271">
        <f>ROUND(I160*H160,2)</f>
        <v>0</v>
      </c>
      <c r="K160" s="267" t="s">
        <v>21</v>
      </c>
      <c r="L160" s="272"/>
      <c r="M160" s="273" t="s">
        <v>21</v>
      </c>
      <c r="N160" s="274" t="s">
        <v>44</v>
      </c>
      <c r="O160" s="85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182</v>
      </c>
      <c r="AT160" s="238" t="s">
        <v>178</v>
      </c>
      <c r="AU160" s="238" t="s">
        <v>82</v>
      </c>
      <c r="AY160" s="18" t="s">
        <v>164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80</v>
      </c>
      <c r="BK160" s="239">
        <f>ROUND(I160*H160,2)</f>
        <v>0</v>
      </c>
      <c r="BL160" s="18" t="s">
        <v>171</v>
      </c>
      <c r="BM160" s="238" t="s">
        <v>3371</v>
      </c>
    </row>
    <row r="161" s="2" customFormat="1">
      <c r="A161" s="39"/>
      <c r="B161" s="40"/>
      <c r="C161" s="41"/>
      <c r="D161" s="240" t="s">
        <v>173</v>
      </c>
      <c r="E161" s="41"/>
      <c r="F161" s="241" t="s">
        <v>3370</v>
      </c>
      <c r="G161" s="41"/>
      <c r="H161" s="41"/>
      <c r="I161" s="147"/>
      <c r="J161" s="41"/>
      <c r="K161" s="41"/>
      <c r="L161" s="45"/>
      <c r="M161" s="242"/>
      <c r="N161" s="24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173</v>
      </c>
      <c r="AU161" s="18" t="s">
        <v>82</v>
      </c>
    </row>
    <row r="162" s="2" customFormat="1" ht="16.5" customHeight="1">
      <c r="A162" s="39"/>
      <c r="B162" s="40"/>
      <c r="C162" s="265" t="s">
        <v>388</v>
      </c>
      <c r="D162" s="265" t="s">
        <v>178</v>
      </c>
      <c r="E162" s="266" t="s">
        <v>3372</v>
      </c>
      <c r="F162" s="267" t="s">
        <v>3373</v>
      </c>
      <c r="G162" s="268" t="s">
        <v>2161</v>
      </c>
      <c r="H162" s="269">
        <v>50</v>
      </c>
      <c r="I162" s="270"/>
      <c r="J162" s="271">
        <f>ROUND(I162*H162,2)</f>
        <v>0</v>
      </c>
      <c r="K162" s="267" t="s">
        <v>21</v>
      </c>
      <c r="L162" s="272"/>
      <c r="M162" s="273" t="s">
        <v>21</v>
      </c>
      <c r="N162" s="274" t="s">
        <v>44</v>
      </c>
      <c r="O162" s="85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182</v>
      </c>
      <c r="AT162" s="238" t="s">
        <v>178</v>
      </c>
      <c r="AU162" s="238" t="s">
        <v>82</v>
      </c>
      <c r="AY162" s="18" t="s">
        <v>164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80</v>
      </c>
      <c r="BK162" s="239">
        <f>ROUND(I162*H162,2)</f>
        <v>0</v>
      </c>
      <c r="BL162" s="18" t="s">
        <v>171</v>
      </c>
      <c r="BM162" s="238" t="s">
        <v>3374</v>
      </c>
    </row>
    <row r="163" s="2" customFormat="1">
      <c r="A163" s="39"/>
      <c r="B163" s="40"/>
      <c r="C163" s="41"/>
      <c r="D163" s="240" t="s">
        <v>173</v>
      </c>
      <c r="E163" s="41"/>
      <c r="F163" s="241" t="s">
        <v>3373</v>
      </c>
      <c r="G163" s="41"/>
      <c r="H163" s="41"/>
      <c r="I163" s="147"/>
      <c r="J163" s="41"/>
      <c r="K163" s="41"/>
      <c r="L163" s="45"/>
      <c r="M163" s="242"/>
      <c r="N163" s="24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173</v>
      </c>
      <c r="AU163" s="18" t="s">
        <v>82</v>
      </c>
    </row>
    <row r="164" s="2" customFormat="1" ht="16.5" customHeight="1">
      <c r="A164" s="39"/>
      <c r="B164" s="40"/>
      <c r="C164" s="265" t="s">
        <v>395</v>
      </c>
      <c r="D164" s="265" t="s">
        <v>178</v>
      </c>
      <c r="E164" s="266" t="s">
        <v>3375</v>
      </c>
      <c r="F164" s="267" t="s">
        <v>3376</v>
      </c>
      <c r="G164" s="268" t="s">
        <v>2161</v>
      </c>
      <c r="H164" s="269">
        <v>30</v>
      </c>
      <c r="I164" s="270"/>
      <c r="J164" s="271">
        <f>ROUND(I164*H164,2)</f>
        <v>0</v>
      </c>
      <c r="K164" s="267" t="s">
        <v>21</v>
      </c>
      <c r="L164" s="272"/>
      <c r="M164" s="273" t="s">
        <v>21</v>
      </c>
      <c r="N164" s="274" t="s">
        <v>44</v>
      </c>
      <c r="O164" s="85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182</v>
      </c>
      <c r="AT164" s="238" t="s">
        <v>178</v>
      </c>
      <c r="AU164" s="238" t="s">
        <v>82</v>
      </c>
      <c r="AY164" s="18" t="s">
        <v>164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80</v>
      </c>
      <c r="BK164" s="239">
        <f>ROUND(I164*H164,2)</f>
        <v>0</v>
      </c>
      <c r="BL164" s="18" t="s">
        <v>171</v>
      </c>
      <c r="BM164" s="238" t="s">
        <v>3377</v>
      </c>
    </row>
    <row r="165" s="2" customFormat="1">
      <c r="A165" s="39"/>
      <c r="B165" s="40"/>
      <c r="C165" s="41"/>
      <c r="D165" s="240" t="s">
        <v>173</v>
      </c>
      <c r="E165" s="41"/>
      <c r="F165" s="241" t="s">
        <v>3376</v>
      </c>
      <c r="G165" s="41"/>
      <c r="H165" s="41"/>
      <c r="I165" s="147"/>
      <c r="J165" s="41"/>
      <c r="K165" s="41"/>
      <c r="L165" s="45"/>
      <c r="M165" s="242"/>
      <c r="N165" s="24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173</v>
      </c>
      <c r="AU165" s="18" t="s">
        <v>82</v>
      </c>
    </row>
    <row r="166" s="2" customFormat="1" ht="16.5" customHeight="1">
      <c r="A166" s="39"/>
      <c r="B166" s="40"/>
      <c r="C166" s="265" t="s">
        <v>415</v>
      </c>
      <c r="D166" s="265" t="s">
        <v>178</v>
      </c>
      <c r="E166" s="266" t="s">
        <v>3378</v>
      </c>
      <c r="F166" s="267" t="s">
        <v>3379</v>
      </c>
      <c r="G166" s="268" t="s">
        <v>2161</v>
      </c>
      <c r="H166" s="269">
        <v>8</v>
      </c>
      <c r="I166" s="270"/>
      <c r="J166" s="271">
        <f>ROUND(I166*H166,2)</f>
        <v>0</v>
      </c>
      <c r="K166" s="267" t="s">
        <v>21</v>
      </c>
      <c r="L166" s="272"/>
      <c r="M166" s="273" t="s">
        <v>21</v>
      </c>
      <c r="N166" s="274" t="s">
        <v>44</v>
      </c>
      <c r="O166" s="85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182</v>
      </c>
      <c r="AT166" s="238" t="s">
        <v>178</v>
      </c>
      <c r="AU166" s="238" t="s">
        <v>82</v>
      </c>
      <c r="AY166" s="18" t="s">
        <v>164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80</v>
      </c>
      <c r="BK166" s="239">
        <f>ROUND(I166*H166,2)</f>
        <v>0</v>
      </c>
      <c r="BL166" s="18" t="s">
        <v>171</v>
      </c>
      <c r="BM166" s="238" t="s">
        <v>3380</v>
      </c>
    </row>
    <row r="167" s="2" customFormat="1">
      <c r="A167" s="39"/>
      <c r="B167" s="40"/>
      <c r="C167" s="41"/>
      <c r="D167" s="240" t="s">
        <v>173</v>
      </c>
      <c r="E167" s="41"/>
      <c r="F167" s="241" t="s">
        <v>3379</v>
      </c>
      <c r="G167" s="41"/>
      <c r="H167" s="41"/>
      <c r="I167" s="147"/>
      <c r="J167" s="41"/>
      <c r="K167" s="41"/>
      <c r="L167" s="45"/>
      <c r="M167" s="242"/>
      <c r="N167" s="24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173</v>
      </c>
      <c r="AU167" s="18" t="s">
        <v>82</v>
      </c>
    </row>
    <row r="168" s="2" customFormat="1" ht="16.5" customHeight="1">
      <c r="A168" s="39"/>
      <c r="B168" s="40"/>
      <c r="C168" s="265" t="s">
        <v>424</v>
      </c>
      <c r="D168" s="265" t="s">
        <v>178</v>
      </c>
      <c r="E168" s="266" t="s">
        <v>3381</v>
      </c>
      <c r="F168" s="267" t="s">
        <v>3382</v>
      </c>
      <c r="G168" s="268" t="s">
        <v>2161</v>
      </c>
      <c r="H168" s="269">
        <v>1</v>
      </c>
      <c r="I168" s="270"/>
      <c r="J168" s="271">
        <f>ROUND(I168*H168,2)</f>
        <v>0</v>
      </c>
      <c r="K168" s="267" t="s">
        <v>21</v>
      </c>
      <c r="L168" s="272"/>
      <c r="M168" s="273" t="s">
        <v>21</v>
      </c>
      <c r="N168" s="274" t="s">
        <v>44</v>
      </c>
      <c r="O168" s="85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182</v>
      </c>
      <c r="AT168" s="238" t="s">
        <v>178</v>
      </c>
      <c r="AU168" s="238" t="s">
        <v>82</v>
      </c>
      <c r="AY168" s="18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80</v>
      </c>
      <c r="BK168" s="239">
        <f>ROUND(I168*H168,2)</f>
        <v>0</v>
      </c>
      <c r="BL168" s="18" t="s">
        <v>171</v>
      </c>
      <c r="BM168" s="238" t="s">
        <v>3383</v>
      </c>
    </row>
    <row r="169" s="2" customFormat="1">
      <c r="A169" s="39"/>
      <c r="B169" s="40"/>
      <c r="C169" s="41"/>
      <c r="D169" s="240" t="s">
        <v>173</v>
      </c>
      <c r="E169" s="41"/>
      <c r="F169" s="241" t="s">
        <v>3382</v>
      </c>
      <c r="G169" s="41"/>
      <c r="H169" s="41"/>
      <c r="I169" s="147"/>
      <c r="J169" s="41"/>
      <c r="K169" s="41"/>
      <c r="L169" s="45"/>
      <c r="M169" s="242"/>
      <c r="N169" s="24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173</v>
      </c>
      <c r="AU169" s="18" t="s">
        <v>82</v>
      </c>
    </row>
    <row r="170" s="2" customFormat="1" ht="16.5" customHeight="1">
      <c r="A170" s="39"/>
      <c r="B170" s="40"/>
      <c r="C170" s="265" t="s">
        <v>464</v>
      </c>
      <c r="D170" s="265" t="s">
        <v>178</v>
      </c>
      <c r="E170" s="266" t="s">
        <v>3384</v>
      </c>
      <c r="F170" s="267" t="s">
        <v>3385</v>
      </c>
      <c r="G170" s="268" t="s">
        <v>2161</v>
      </c>
      <c r="H170" s="269">
        <v>8</v>
      </c>
      <c r="I170" s="270"/>
      <c r="J170" s="271">
        <f>ROUND(I170*H170,2)</f>
        <v>0</v>
      </c>
      <c r="K170" s="267" t="s">
        <v>21</v>
      </c>
      <c r="L170" s="272"/>
      <c r="M170" s="273" t="s">
        <v>21</v>
      </c>
      <c r="N170" s="274" t="s">
        <v>44</v>
      </c>
      <c r="O170" s="85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182</v>
      </c>
      <c r="AT170" s="238" t="s">
        <v>178</v>
      </c>
      <c r="AU170" s="238" t="s">
        <v>82</v>
      </c>
      <c r="AY170" s="18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80</v>
      </c>
      <c r="BK170" s="239">
        <f>ROUND(I170*H170,2)</f>
        <v>0</v>
      </c>
      <c r="BL170" s="18" t="s">
        <v>171</v>
      </c>
      <c r="BM170" s="238" t="s">
        <v>3386</v>
      </c>
    </row>
    <row r="171" s="2" customFormat="1">
      <c r="A171" s="39"/>
      <c r="B171" s="40"/>
      <c r="C171" s="41"/>
      <c r="D171" s="240" t="s">
        <v>173</v>
      </c>
      <c r="E171" s="41"/>
      <c r="F171" s="241" t="s">
        <v>3385</v>
      </c>
      <c r="G171" s="41"/>
      <c r="H171" s="41"/>
      <c r="I171" s="147"/>
      <c r="J171" s="41"/>
      <c r="K171" s="41"/>
      <c r="L171" s="45"/>
      <c r="M171" s="242"/>
      <c r="N171" s="24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173</v>
      </c>
      <c r="AU171" s="18" t="s">
        <v>82</v>
      </c>
    </row>
    <row r="172" s="2" customFormat="1" ht="16.5" customHeight="1">
      <c r="A172" s="39"/>
      <c r="B172" s="40"/>
      <c r="C172" s="265" t="s">
        <v>275</v>
      </c>
      <c r="D172" s="265" t="s">
        <v>178</v>
      </c>
      <c r="E172" s="266" t="s">
        <v>3387</v>
      </c>
      <c r="F172" s="267" t="s">
        <v>3388</v>
      </c>
      <c r="G172" s="268" t="s">
        <v>2161</v>
      </c>
      <c r="H172" s="269">
        <v>12</v>
      </c>
      <c r="I172" s="270"/>
      <c r="J172" s="271">
        <f>ROUND(I172*H172,2)</f>
        <v>0</v>
      </c>
      <c r="K172" s="267" t="s">
        <v>21</v>
      </c>
      <c r="L172" s="272"/>
      <c r="M172" s="273" t="s">
        <v>21</v>
      </c>
      <c r="N172" s="274" t="s">
        <v>44</v>
      </c>
      <c r="O172" s="85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182</v>
      </c>
      <c r="AT172" s="238" t="s">
        <v>178</v>
      </c>
      <c r="AU172" s="238" t="s">
        <v>82</v>
      </c>
      <c r="AY172" s="18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80</v>
      </c>
      <c r="BK172" s="239">
        <f>ROUND(I172*H172,2)</f>
        <v>0</v>
      </c>
      <c r="BL172" s="18" t="s">
        <v>171</v>
      </c>
      <c r="BM172" s="238" t="s">
        <v>3389</v>
      </c>
    </row>
    <row r="173" s="2" customFormat="1">
      <c r="A173" s="39"/>
      <c r="B173" s="40"/>
      <c r="C173" s="41"/>
      <c r="D173" s="240" t="s">
        <v>173</v>
      </c>
      <c r="E173" s="41"/>
      <c r="F173" s="241" t="s">
        <v>3388</v>
      </c>
      <c r="G173" s="41"/>
      <c r="H173" s="41"/>
      <c r="I173" s="147"/>
      <c r="J173" s="41"/>
      <c r="K173" s="41"/>
      <c r="L173" s="45"/>
      <c r="M173" s="242"/>
      <c r="N173" s="24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173</v>
      </c>
      <c r="AU173" s="18" t="s">
        <v>82</v>
      </c>
    </row>
    <row r="174" s="2" customFormat="1" ht="16.5" customHeight="1">
      <c r="A174" s="39"/>
      <c r="B174" s="40"/>
      <c r="C174" s="265" t="s">
        <v>484</v>
      </c>
      <c r="D174" s="265" t="s">
        <v>178</v>
      </c>
      <c r="E174" s="266" t="s">
        <v>3390</v>
      </c>
      <c r="F174" s="267" t="s">
        <v>3391</v>
      </c>
      <c r="G174" s="268" t="s">
        <v>2161</v>
      </c>
      <c r="H174" s="269">
        <v>7</v>
      </c>
      <c r="I174" s="270"/>
      <c r="J174" s="271">
        <f>ROUND(I174*H174,2)</f>
        <v>0</v>
      </c>
      <c r="K174" s="267" t="s">
        <v>21</v>
      </c>
      <c r="L174" s="272"/>
      <c r="M174" s="273" t="s">
        <v>21</v>
      </c>
      <c r="N174" s="274" t="s">
        <v>44</v>
      </c>
      <c r="O174" s="85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182</v>
      </c>
      <c r="AT174" s="238" t="s">
        <v>178</v>
      </c>
      <c r="AU174" s="238" t="s">
        <v>82</v>
      </c>
      <c r="AY174" s="18" t="s">
        <v>164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80</v>
      </c>
      <c r="BK174" s="239">
        <f>ROUND(I174*H174,2)</f>
        <v>0</v>
      </c>
      <c r="BL174" s="18" t="s">
        <v>171</v>
      </c>
      <c r="BM174" s="238" t="s">
        <v>3392</v>
      </c>
    </row>
    <row r="175" s="2" customFormat="1">
      <c r="A175" s="39"/>
      <c r="B175" s="40"/>
      <c r="C175" s="41"/>
      <c r="D175" s="240" t="s">
        <v>173</v>
      </c>
      <c r="E175" s="41"/>
      <c r="F175" s="241" t="s">
        <v>3391</v>
      </c>
      <c r="G175" s="41"/>
      <c r="H175" s="41"/>
      <c r="I175" s="147"/>
      <c r="J175" s="41"/>
      <c r="K175" s="41"/>
      <c r="L175" s="45"/>
      <c r="M175" s="242"/>
      <c r="N175" s="24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173</v>
      </c>
      <c r="AU175" s="18" t="s">
        <v>82</v>
      </c>
    </row>
    <row r="176" s="2" customFormat="1" ht="16.5" customHeight="1">
      <c r="A176" s="39"/>
      <c r="B176" s="40"/>
      <c r="C176" s="265" t="s">
        <v>505</v>
      </c>
      <c r="D176" s="265" t="s">
        <v>178</v>
      </c>
      <c r="E176" s="266" t="s">
        <v>3393</v>
      </c>
      <c r="F176" s="267" t="s">
        <v>3394</v>
      </c>
      <c r="G176" s="268" t="s">
        <v>2161</v>
      </c>
      <c r="H176" s="269">
        <v>2</v>
      </c>
      <c r="I176" s="270"/>
      <c r="J176" s="271">
        <f>ROUND(I176*H176,2)</f>
        <v>0</v>
      </c>
      <c r="K176" s="267" t="s">
        <v>21</v>
      </c>
      <c r="L176" s="272"/>
      <c r="M176" s="273" t="s">
        <v>21</v>
      </c>
      <c r="N176" s="274" t="s">
        <v>44</v>
      </c>
      <c r="O176" s="85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182</v>
      </c>
      <c r="AT176" s="238" t="s">
        <v>178</v>
      </c>
      <c r="AU176" s="238" t="s">
        <v>82</v>
      </c>
      <c r="AY176" s="18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80</v>
      </c>
      <c r="BK176" s="239">
        <f>ROUND(I176*H176,2)</f>
        <v>0</v>
      </c>
      <c r="BL176" s="18" t="s">
        <v>171</v>
      </c>
      <c r="BM176" s="238" t="s">
        <v>3395</v>
      </c>
    </row>
    <row r="177" s="2" customFormat="1">
      <c r="A177" s="39"/>
      <c r="B177" s="40"/>
      <c r="C177" s="41"/>
      <c r="D177" s="240" t="s">
        <v>173</v>
      </c>
      <c r="E177" s="41"/>
      <c r="F177" s="241" t="s">
        <v>3394</v>
      </c>
      <c r="G177" s="41"/>
      <c r="H177" s="41"/>
      <c r="I177" s="147"/>
      <c r="J177" s="41"/>
      <c r="K177" s="41"/>
      <c r="L177" s="45"/>
      <c r="M177" s="242"/>
      <c r="N177" s="24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173</v>
      </c>
      <c r="AU177" s="18" t="s">
        <v>82</v>
      </c>
    </row>
    <row r="178" s="2" customFormat="1" ht="16.5" customHeight="1">
      <c r="A178" s="39"/>
      <c r="B178" s="40"/>
      <c r="C178" s="265" t="s">
        <v>510</v>
      </c>
      <c r="D178" s="265" t="s">
        <v>178</v>
      </c>
      <c r="E178" s="266" t="s">
        <v>3396</v>
      </c>
      <c r="F178" s="267" t="s">
        <v>3397</v>
      </c>
      <c r="G178" s="268" t="s">
        <v>2161</v>
      </c>
      <c r="H178" s="269">
        <v>4</v>
      </c>
      <c r="I178" s="270"/>
      <c r="J178" s="271">
        <f>ROUND(I178*H178,2)</f>
        <v>0</v>
      </c>
      <c r="K178" s="267" t="s">
        <v>21</v>
      </c>
      <c r="L178" s="272"/>
      <c r="M178" s="273" t="s">
        <v>21</v>
      </c>
      <c r="N178" s="274" t="s">
        <v>44</v>
      </c>
      <c r="O178" s="85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182</v>
      </c>
      <c r="AT178" s="238" t="s">
        <v>178</v>
      </c>
      <c r="AU178" s="238" t="s">
        <v>82</v>
      </c>
      <c r="AY178" s="18" t="s">
        <v>164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80</v>
      </c>
      <c r="BK178" s="239">
        <f>ROUND(I178*H178,2)</f>
        <v>0</v>
      </c>
      <c r="BL178" s="18" t="s">
        <v>171</v>
      </c>
      <c r="BM178" s="238" t="s">
        <v>3398</v>
      </c>
    </row>
    <row r="179" s="2" customFormat="1">
      <c r="A179" s="39"/>
      <c r="B179" s="40"/>
      <c r="C179" s="41"/>
      <c r="D179" s="240" t="s">
        <v>173</v>
      </c>
      <c r="E179" s="41"/>
      <c r="F179" s="241" t="s">
        <v>3397</v>
      </c>
      <c r="G179" s="41"/>
      <c r="H179" s="41"/>
      <c r="I179" s="147"/>
      <c r="J179" s="41"/>
      <c r="K179" s="41"/>
      <c r="L179" s="45"/>
      <c r="M179" s="242"/>
      <c r="N179" s="24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173</v>
      </c>
      <c r="AU179" s="18" t="s">
        <v>82</v>
      </c>
    </row>
    <row r="180" s="2" customFormat="1" ht="16.5" customHeight="1">
      <c r="A180" s="39"/>
      <c r="B180" s="40"/>
      <c r="C180" s="265" t="s">
        <v>526</v>
      </c>
      <c r="D180" s="265" t="s">
        <v>178</v>
      </c>
      <c r="E180" s="266" t="s">
        <v>3399</v>
      </c>
      <c r="F180" s="267" t="s">
        <v>3400</v>
      </c>
      <c r="G180" s="268" t="s">
        <v>2161</v>
      </c>
      <c r="H180" s="269">
        <v>5</v>
      </c>
      <c r="I180" s="270"/>
      <c r="J180" s="271">
        <f>ROUND(I180*H180,2)</f>
        <v>0</v>
      </c>
      <c r="K180" s="267" t="s">
        <v>21</v>
      </c>
      <c r="L180" s="272"/>
      <c r="M180" s="273" t="s">
        <v>21</v>
      </c>
      <c r="N180" s="274" t="s">
        <v>44</v>
      </c>
      <c r="O180" s="85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182</v>
      </c>
      <c r="AT180" s="238" t="s">
        <v>178</v>
      </c>
      <c r="AU180" s="238" t="s">
        <v>82</v>
      </c>
      <c r="AY180" s="18" t="s">
        <v>164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80</v>
      </c>
      <c r="BK180" s="239">
        <f>ROUND(I180*H180,2)</f>
        <v>0</v>
      </c>
      <c r="BL180" s="18" t="s">
        <v>171</v>
      </c>
      <c r="BM180" s="238" t="s">
        <v>3401</v>
      </c>
    </row>
    <row r="181" s="2" customFormat="1">
      <c r="A181" s="39"/>
      <c r="B181" s="40"/>
      <c r="C181" s="41"/>
      <c r="D181" s="240" t="s">
        <v>173</v>
      </c>
      <c r="E181" s="41"/>
      <c r="F181" s="241" t="s">
        <v>3400</v>
      </c>
      <c r="G181" s="41"/>
      <c r="H181" s="41"/>
      <c r="I181" s="147"/>
      <c r="J181" s="41"/>
      <c r="K181" s="41"/>
      <c r="L181" s="45"/>
      <c r="M181" s="242"/>
      <c r="N181" s="24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173</v>
      </c>
      <c r="AU181" s="18" t="s">
        <v>82</v>
      </c>
    </row>
    <row r="182" s="2" customFormat="1" ht="16.5" customHeight="1">
      <c r="A182" s="39"/>
      <c r="B182" s="40"/>
      <c r="C182" s="265" t="s">
        <v>305</v>
      </c>
      <c r="D182" s="265" t="s">
        <v>178</v>
      </c>
      <c r="E182" s="266" t="s">
        <v>3402</v>
      </c>
      <c r="F182" s="267" t="s">
        <v>3403</v>
      </c>
      <c r="G182" s="268" t="s">
        <v>2161</v>
      </c>
      <c r="H182" s="269">
        <v>10</v>
      </c>
      <c r="I182" s="270"/>
      <c r="J182" s="271">
        <f>ROUND(I182*H182,2)</f>
        <v>0</v>
      </c>
      <c r="K182" s="267" t="s">
        <v>21</v>
      </c>
      <c r="L182" s="272"/>
      <c r="M182" s="273" t="s">
        <v>21</v>
      </c>
      <c r="N182" s="274" t="s">
        <v>44</v>
      </c>
      <c r="O182" s="85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182</v>
      </c>
      <c r="AT182" s="238" t="s">
        <v>178</v>
      </c>
      <c r="AU182" s="238" t="s">
        <v>82</v>
      </c>
      <c r="AY182" s="18" t="s">
        <v>164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80</v>
      </c>
      <c r="BK182" s="239">
        <f>ROUND(I182*H182,2)</f>
        <v>0</v>
      </c>
      <c r="BL182" s="18" t="s">
        <v>171</v>
      </c>
      <c r="BM182" s="238" t="s">
        <v>3404</v>
      </c>
    </row>
    <row r="183" s="2" customFormat="1">
      <c r="A183" s="39"/>
      <c r="B183" s="40"/>
      <c r="C183" s="41"/>
      <c r="D183" s="240" t="s">
        <v>173</v>
      </c>
      <c r="E183" s="41"/>
      <c r="F183" s="241" t="s">
        <v>3403</v>
      </c>
      <c r="G183" s="41"/>
      <c r="H183" s="41"/>
      <c r="I183" s="147"/>
      <c r="J183" s="41"/>
      <c r="K183" s="41"/>
      <c r="L183" s="45"/>
      <c r="M183" s="242"/>
      <c r="N183" s="24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173</v>
      </c>
      <c r="AU183" s="18" t="s">
        <v>82</v>
      </c>
    </row>
    <row r="184" s="2" customFormat="1" ht="16.5" customHeight="1">
      <c r="A184" s="39"/>
      <c r="B184" s="40"/>
      <c r="C184" s="265" t="s">
        <v>560</v>
      </c>
      <c r="D184" s="265" t="s">
        <v>178</v>
      </c>
      <c r="E184" s="266" t="s">
        <v>3405</v>
      </c>
      <c r="F184" s="267" t="s">
        <v>3406</v>
      </c>
      <c r="G184" s="268" t="s">
        <v>2161</v>
      </c>
      <c r="H184" s="269">
        <v>7</v>
      </c>
      <c r="I184" s="270"/>
      <c r="J184" s="271">
        <f>ROUND(I184*H184,2)</f>
        <v>0</v>
      </c>
      <c r="K184" s="267" t="s">
        <v>21</v>
      </c>
      <c r="L184" s="272"/>
      <c r="M184" s="273" t="s">
        <v>21</v>
      </c>
      <c r="N184" s="274" t="s">
        <v>44</v>
      </c>
      <c r="O184" s="85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182</v>
      </c>
      <c r="AT184" s="238" t="s">
        <v>178</v>
      </c>
      <c r="AU184" s="238" t="s">
        <v>82</v>
      </c>
      <c r="AY184" s="18" t="s">
        <v>164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80</v>
      </c>
      <c r="BK184" s="239">
        <f>ROUND(I184*H184,2)</f>
        <v>0</v>
      </c>
      <c r="BL184" s="18" t="s">
        <v>171</v>
      </c>
      <c r="BM184" s="238" t="s">
        <v>3407</v>
      </c>
    </row>
    <row r="185" s="2" customFormat="1">
      <c r="A185" s="39"/>
      <c r="B185" s="40"/>
      <c r="C185" s="41"/>
      <c r="D185" s="240" t="s">
        <v>173</v>
      </c>
      <c r="E185" s="41"/>
      <c r="F185" s="241" t="s">
        <v>3406</v>
      </c>
      <c r="G185" s="41"/>
      <c r="H185" s="41"/>
      <c r="I185" s="147"/>
      <c r="J185" s="41"/>
      <c r="K185" s="41"/>
      <c r="L185" s="45"/>
      <c r="M185" s="242"/>
      <c r="N185" s="24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173</v>
      </c>
      <c r="AU185" s="18" t="s">
        <v>82</v>
      </c>
    </row>
    <row r="186" s="2" customFormat="1" ht="16.5" customHeight="1">
      <c r="A186" s="39"/>
      <c r="B186" s="40"/>
      <c r="C186" s="265" t="s">
        <v>577</v>
      </c>
      <c r="D186" s="265" t="s">
        <v>178</v>
      </c>
      <c r="E186" s="266" t="s">
        <v>3408</v>
      </c>
      <c r="F186" s="267" t="s">
        <v>3409</v>
      </c>
      <c r="G186" s="268" t="s">
        <v>2161</v>
      </c>
      <c r="H186" s="269">
        <v>50</v>
      </c>
      <c r="I186" s="270"/>
      <c r="J186" s="271">
        <f>ROUND(I186*H186,2)</f>
        <v>0</v>
      </c>
      <c r="K186" s="267" t="s">
        <v>21</v>
      </c>
      <c r="L186" s="272"/>
      <c r="M186" s="273" t="s">
        <v>21</v>
      </c>
      <c r="N186" s="274" t="s">
        <v>44</v>
      </c>
      <c r="O186" s="85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182</v>
      </c>
      <c r="AT186" s="238" t="s">
        <v>178</v>
      </c>
      <c r="AU186" s="238" t="s">
        <v>82</v>
      </c>
      <c r="AY186" s="18" t="s">
        <v>164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80</v>
      </c>
      <c r="BK186" s="239">
        <f>ROUND(I186*H186,2)</f>
        <v>0</v>
      </c>
      <c r="BL186" s="18" t="s">
        <v>171</v>
      </c>
      <c r="BM186" s="238" t="s">
        <v>3410</v>
      </c>
    </row>
    <row r="187" s="2" customFormat="1">
      <c r="A187" s="39"/>
      <c r="B187" s="40"/>
      <c r="C187" s="41"/>
      <c r="D187" s="240" t="s">
        <v>173</v>
      </c>
      <c r="E187" s="41"/>
      <c r="F187" s="241" t="s">
        <v>3409</v>
      </c>
      <c r="G187" s="41"/>
      <c r="H187" s="41"/>
      <c r="I187" s="147"/>
      <c r="J187" s="41"/>
      <c r="K187" s="41"/>
      <c r="L187" s="45"/>
      <c r="M187" s="242"/>
      <c r="N187" s="24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173</v>
      </c>
      <c r="AU187" s="18" t="s">
        <v>82</v>
      </c>
    </row>
    <row r="188" s="2" customFormat="1" ht="16.5" customHeight="1">
      <c r="A188" s="39"/>
      <c r="B188" s="40"/>
      <c r="C188" s="265" t="s">
        <v>585</v>
      </c>
      <c r="D188" s="265" t="s">
        <v>178</v>
      </c>
      <c r="E188" s="266" t="s">
        <v>3411</v>
      </c>
      <c r="F188" s="267" t="s">
        <v>3412</v>
      </c>
      <c r="G188" s="268" t="s">
        <v>2161</v>
      </c>
      <c r="H188" s="269">
        <v>7</v>
      </c>
      <c r="I188" s="270"/>
      <c r="J188" s="271">
        <f>ROUND(I188*H188,2)</f>
        <v>0</v>
      </c>
      <c r="K188" s="267" t="s">
        <v>21</v>
      </c>
      <c r="L188" s="272"/>
      <c r="M188" s="273" t="s">
        <v>21</v>
      </c>
      <c r="N188" s="274" t="s">
        <v>44</v>
      </c>
      <c r="O188" s="85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182</v>
      </c>
      <c r="AT188" s="238" t="s">
        <v>178</v>
      </c>
      <c r="AU188" s="238" t="s">
        <v>82</v>
      </c>
      <c r="AY188" s="18" t="s">
        <v>164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80</v>
      </c>
      <c r="BK188" s="239">
        <f>ROUND(I188*H188,2)</f>
        <v>0</v>
      </c>
      <c r="BL188" s="18" t="s">
        <v>171</v>
      </c>
      <c r="BM188" s="238" t="s">
        <v>3413</v>
      </c>
    </row>
    <row r="189" s="2" customFormat="1">
      <c r="A189" s="39"/>
      <c r="B189" s="40"/>
      <c r="C189" s="41"/>
      <c r="D189" s="240" t="s">
        <v>173</v>
      </c>
      <c r="E189" s="41"/>
      <c r="F189" s="241" t="s">
        <v>3412</v>
      </c>
      <c r="G189" s="41"/>
      <c r="H189" s="41"/>
      <c r="I189" s="147"/>
      <c r="J189" s="41"/>
      <c r="K189" s="41"/>
      <c r="L189" s="45"/>
      <c r="M189" s="242"/>
      <c r="N189" s="24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173</v>
      </c>
      <c r="AU189" s="18" t="s">
        <v>82</v>
      </c>
    </row>
    <row r="190" s="2" customFormat="1" ht="16.5" customHeight="1">
      <c r="A190" s="39"/>
      <c r="B190" s="40"/>
      <c r="C190" s="265" t="s">
        <v>592</v>
      </c>
      <c r="D190" s="265" t="s">
        <v>178</v>
      </c>
      <c r="E190" s="266" t="s">
        <v>3414</v>
      </c>
      <c r="F190" s="267" t="s">
        <v>3415</v>
      </c>
      <c r="G190" s="268" t="s">
        <v>2161</v>
      </c>
      <c r="H190" s="269">
        <v>30</v>
      </c>
      <c r="I190" s="270"/>
      <c r="J190" s="271">
        <f>ROUND(I190*H190,2)</f>
        <v>0</v>
      </c>
      <c r="K190" s="267" t="s">
        <v>21</v>
      </c>
      <c r="L190" s="272"/>
      <c r="M190" s="273" t="s">
        <v>21</v>
      </c>
      <c r="N190" s="274" t="s">
        <v>44</v>
      </c>
      <c r="O190" s="85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182</v>
      </c>
      <c r="AT190" s="238" t="s">
        <v>178</v>
      </c>
      <c r="AU190" s="238" t="s">
        <v>82</v>
      </c>
      <c r="AY190" s="18" t="s">
        <v>164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80</v>
      </c>
      <c r="BK190" s="239">
        <f>ROUND(I190*H190,2)</f>
        <v>0</v>
      </c>
      <c r="BL190" s="18" t="s">
        <v>171</v>
      </c>
      <c r="BM190" s="238" t="s">
        <v>3416</v>
      </c>
    </row>
    <row r="191" s="2" customFormat="1">
      <c r="A191" s="39"/>
      <c r="B191" s="40"/>
      <c r="C191" s="41"/>
      <c r="D191" s="240" t="s">
        <v>173</v>
      </c>
      <c r="E191" s="41"/>
      <c r="F191" s="241" t="s">
        <v>3415</v>
      </c>
      <c r="G191" s="41"/>
      <c r="H191" s="41"/>
      <c r="I191" s="147"/>
      <c r="J191" s="41"/>
      <c r="K191" s="41"/>
      <c r="L191" s="45"/>
      <c r="M191" s="242"/>
      <c r="N191" s="24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173</v>
      </c>
      <c r="AU191" s="18" t="s">
        <v>82</v>
      </c>
    </row>
    <row r="192" s="2" customFormat="1" ht="16.5" customHeight="1">
      <c r="A192" s="39"/>
      <c r="B192" s="40"/>
      <c r="C192" s="265" t="s">
        <v>621</v>
      </c>
      <c r="D192" s="265" t="s">
        <v>178</v>
      </c>
      <c r="E192" s="266" t="s">
        <v>3417</v>
      </c>
      <c r="F192" s="267" t="s">
        <v>3418</v>
      </c>
      <c r="G192" s="268" t="s">
        <v>253</v>
      </c>
      <c r="H192" s="269">
        <v>40</v>
      </c>
      <c r="I192" s="270"/>
      <c r="J192" s="271">
        <f>ROUND(I192*H192,2)</f>
        <v>0</v>
      </c>
      <c r="K192" s="267" t="s">
        <v>21</v>
      </c>
      <c r="L192" s="272"/>
      <c r="M192" s="273" t="s">
        <v>21</v>
      </c>
      <c r="N192" s="274" t="s">
        <v>44</v>
      </c>
      <c r="O192" s="85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182</v>
      </c>
      <c r="AT192" s="238" t="s">
        <v>178</v>
      </c>
      <c r="AU192" s="238" t="s">
        <v>82</v>
      </c>
      <c r="AY192" s="18" t="s">
        <v>164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80</v>
      </c>
      <c r="BK192" s="239">
        <f>ROUND(I192*H192,2)</f>
        <v>0</v>
      </c>
      <c r="BL192" s="18" t="s">
        <v>171</v>
      </c>
      <c r="BM192" s="238" t="s">
        <v>3419</v>
      </c>
    </row>
    <row r="193" s="2" customFormat="1">
      <c r="A193" s="39"/>
      <c r="B193" s="40"/>
      <c r="C193" s="41"/>
      <c r="D193" s="240" t="s">
        <v>173</v>
      </c>
      <c r="E193" s="41"/>
      <c r="F193" s="241" t="s">
        <v>3418</v>
      </c>
      <c r="G193" s="41"/>
      <c r="H193" s="41"/>
      <c r="I193" s="147"/>
      <c r="J193" s="41"/>
      <c r="K193" s="41"/>
      <c r="L193" s="45"/>
      <c r="M193" s="242"/>
      <c r="N193" s="24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173</v>
      </c>
      <c r="AU193" s="18" t="s">
        <v>82</v>
      </c>
    </row>
    <row r="194" s="2" customFormat="1" ht="16.5" customHeight="1">
      <c r="A194" s="39"/>
      <c r="B194" s="40"/>
      <c r="C194" s="265" t="s">
        <v>632</v>
      </c>
      <c r="D194" s="265" t="s">
        <v>178</v>
      </c>
      <c r="E194" s="266" t="s">
        <v>3420</v>
      </c>
      <c r="F194" s="267" t="s">
        <v>3421</v>
      </c>
      <c r="G194" s="268" t="s">
        <v>2161</v>
      </c>
      <c r="H194" s="269">
        <v>1</v>
      </c>
      <c r="I194" s="270"/>
      <c r="J194" s="271">
        <f>ROUND(I194*H194,2)</f>
        <v>0</v>
      </c>
      <c r="K194" s="267" t="s">
        <v>21</v>
      </c>
      <c r="L194" s="272"/>
      <c r="M194" s="273" t="s">
        <v>21</v>
      </c>
      <c r="N194" s="274" t="s">
        <v>44</v>
      </c>
      <c r="O194" s="85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182</v>
      </c>
      <c r="AT194" s="238" t="s">
        <v>178</v>
      </c>
      <c r="AU194" s="238" t="s">
        <v>82</v>
      </c>
      <c r="AY194" s="18" t="s">
        <v>164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80</v>
      </c>
      <c r="BK194" s="239">
        <f>ROUND(I194*H194,2)</f>
        <v>0</v>
      </c>
      <c r="BL194" s="18" t="s">
        <v>171</v>
      </c>
      <c r="BM194" s="238" t="s">
        <v>3422</v>
      </c>
    </row>
    <row r="195" s="2" customFormat="1">
      <c r="A195" s="39"/>
      <c r="B195" s="40"/>
      <c r="C195" s="41"/>
      <c r="D195" s="240" t="s">
        <v>173</v>
      </c>
      <c r="E195" s="41"/>
      <c r="F195" s="241" t="s">
        <v>3421</v>
      </c>
      <c r="G195" s="41"/>
      <c r="H195" s="41"/>
      <c r="I195" s="147"/>
      <c r="J195" s="41"/>
      <c r="K195" s="41"/>
      <c r="L195" s="45"/>
      <c r="M195" s="242"/>
      <c r="N195" s="24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173</v>
      </c>
      <c r="AU195" s="18" t="s">
        <v>82</v>
      </c>
    </row>
    <row r="196" s="2" customFormat="1" ht="16.5" customHeight="1">
      <c r="A196" s="39"/>
      <c r="B196" s="40"/>
      <c r="C196" s="265" t="s">
        <v>641</v>
      </c>
      <c r="D196" s="265" t="s">
        <v>178</v>
      </c>
      <c r="E196" s="266" t="s">
        <v>3423</v>
      </c>
      <c r="F196" s="267" t="s">
        <v>3424</v>
      </c>
      <c r="G196" s="268" t="s">
        <v>2161</v>
      </c>
      <c r="H196" s="269">
        <v>2</v>
      </c>
      <c r="I196" s="270"/>
      <c r="J196" s="271">
        <f>ROUND(I196*H196,2)</f>
        <v>0</v>
      </c>
      <c r="K196" s="267" t="s">
        <v>21</v>
      </c>
      <c r="L196" s="272"/>
      <c r="M196" s="273" t="s">
        <v>21</v>
      </c>
      <c r="N196" s="274" t="s">
        <v>44</v>
      </c>
      <c r="O196" s="85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182</v>
      </c>
      <c r="AT196" s="238" t="s">
        <v>178</v>
      </c>
      <c r="AU196" s="238" t="s">
        <v>82</v>
      </c>
      <c r="AY196" s="18" t="s">
        <v>164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80</v>
      </c>
      <c r="BK196" s="239">
        <f>ROUND(I196*H196,2)</f>
        <v>0</v>
      </c>
      <c r="BL196" s="18" t="s">
        <v>171</v>
      </c>
      <c r="BM196" s="238" t="s">
        <v>3425</v>
      </c>
    </row>
    <row r="197" s="2" customFormat="1">
      <c r="A197" s="39"/>
      <c r="B197" s="40"/>
      <c r="C197" s="41"/>
      <c r="D197" s="240" t="s">
        <v>173</v>
      </c>
      <c r="E197" s="41"/>
      <c r="F197" s="241" t="s">
        <v>3424</v>
      </c>
      <c r="G197" s="41"/>
      <c r="H197" s="41"/>
      <c r="I197" s="147"/>
      <c r="J197" s="41"/>
      <c r="K197" s="41"/>
      <c r="L197" s="45"/>
      <c r="M197" s="242"/>
      <c r="N197" s="24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173</v>
      </c>
      <c r="AU197" s="18" t="s">
        <v>82</v>
      </c>
    </row>
    <row r="198" s="2" customFormat="1" ht="16.5" customHeight="1">
      <c r="A198" s="39"/>
      <c r="B198" s="40"/>
      <c r="C198" s="265" t="s">
        <v>657</v>
      </c>
      <c r="D198" s="265" t="s">
        <v>178</v>
      </c>
      <c r="E198" s="266" t="s">
        <v>3426</v>
      </c>
      <c r="F198" s="267" t="s">
        <v>3427</v>
      </c>
      <c r="G198" s="268" t="s">
        <v>2161</v>
      </c>
      <c r="H198" s="269">
        <v>3</v>
      </c>
      <c r="I198" s="270"/>
      <c r="J198" s="271">
        <f>ROUND(I198*H198,2)</f>
        <v>0</v>
      </c>
      <c r="K198" s="267" t="s">
        <v>21</v>
      </c>
      <c r="L198" s="272"/>
      <c r="M198" s="273" t="s">
        <v>21</v>
      </c>
      <c r="N198" s="274" t="s">
        <v>44</v>
      </c>
      <c r="O198" s="85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182</v>
      </c>
      <c r="AT198" s="238" t="s">
        <v>178</v>
      </c>
      <c r="AU198" s="238" t="s">
        <v>82</v>
      </c>
      <c r="AY198" s="18" t="s">
        <v>164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80</v>
      </c>
      <c r="BK198" s="239">
        <f>ROUND(I198*H198,2)</f>
        <v>0</v>
      </c>
      <c r="BL198" s="18" t="s">
        <v>171</v>
      </c>
      <c r="BM198" s="238" t="s">
        <v>3428</v>
      </c>
    </row>
    <row r="199" s="2" customFormat="1">
      <c r="A199" s="39"/>
      <c r="B199" s="40"/>
      <c r="C199" s="41"/>
      <c r="D199" s="240" t="s">
        <v>173</v>
      </c>
      <c r="E199" s="41"/>
      <c r="F199" s="241" t="s">
        <v>3427</v>
      </c>
      <c r="G199" s="41"/>
      <c r="H199" s="41"/>
      <c r="I199" s="147"/>
      <c r="J199" s="41"/>
      <c r="K199" s="41"/>
      <c r="L199" s="45"/>
      <c r="M199" s="242"/>
      <c r="N199" s="24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173</v>
      </c>
      <c r="AU199" s="18" t="s">
        <v>82</v>
      </c>
    </row>
    <row r="200" s="2" customFormat="1" ht="16.5" customHeight="1">
      <c r="A200" s="39"/>
      <c r="B200" s="40"/>
      <c r="C200" s="265" t="s">
        <v>664</v>
      </c>
      <c r="D200" s="265" t="s">
        <v>178</v>
      </c>
      <c r="E200" s="266" t="s">
        <v>3429</v>
      </c>
      <c r="F200" s="267" t="s">
        <v>3430</v>
      </c>
      <c r="G200" s="268" t="s">
        <v>2161</v>
      </c>
      <c r="H200" s="269">
        <v>20</v>
      </c>
      <c r="I200" s="270"/>
      <c r="J200" s="271">
        <f>ROUND(I200*H200,2)</f>
        <v>0</v>
      </c>
      <c r="K200" s="267" t="s">
        <v>21</v>
      </c>
      <c r="L200" s="272"/>
      <c r="M200" s="273" t="s">
        <v>21</v>
      </c>
      <c r="N200" s="274" t="s">
        <v>44</v>
      </c>
      <c r="O200" s="85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182</v>
      </c>
      <c r="AT200" s="238" t="s">
        <v>178</v>
      </c>
      <c r="AU200" s="238" t="s">
        <v>82</v>
      </c>
      <c r="AY200" s="18" t="s">
        <v>164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80</v>
      </c>
      <c r="BK200" s="239">
        <f>ROUND(I200*H200,2)</f>
        <v>0</v>
      </c>
      <c r="BL200" s="18" t="s">
        <v>171</v>
      </c>
      <c r="BM200" s="238" t="s">
        <v>3431</v>
      </c>
    </row>
    <row r="201" s="2" customFormat="1">
      <c r="A201" s="39"/>
      <c r="B201" s="40"/>
      <c r="C201" s="41"/>
      <c r="D201" s="240" t="s">
        <v>173</v>
      </c>
      <c r="E201" s="41"/>
      <c r="F201" s="241" t="s">
        <v>3430</v>
      </c>
      <c r="G201" s="41"/>
      <c r="H201" s="41"/>
      <c r="I201" s="147"/>
      <c r="J201" s="41"/>
      <c r="K201" s="41"/>
      <c r="L201" s="45"/>
      <c r="M201" s="242"/>
      <c r="N201" s="24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173</v>
      </c>
      <c r="AU201" s="18" t="s">
        <v>82</v>
      </c>
    </row>
    <row r="202" s="2" customFormat="1" ht="16.5" customHeight="1">
      <c r="A202" s="39"/>
      <c r="B202" s="40"/>
      <c r="C202" s="265" t="s">
        <v>675</v>
      </c>
      <c r="D202" s="265" t="s">
        <v>178</v>
      </c>
      <c r="E202" s="266" t="s">
        <v>3432</v>
      </c>
      <c r="F202" s="267" t="s">
        <v>3433</v>
      </c>
      <c r="G202" s="268" t="s">
        <v>2369</v>
      </c>
      <c r="H202" s="269">
        <v>1</v>
      </c>
      <c r="I202" s="270"/>
      <c r="J202" s="271">
        <f>ROUND(I202*H202,2)</f>
        <v>0</v>
      </c>
      <c r="K202" s="267" t="s">
        <v>21</v>
      </c>
      <c r="L202" s="272"/>
      <c r="M202" s="273" t="s">
        <v>21</v>
      </c>
      <c r="N202" s="274" t="s">
        <v>44</v>
      </c>
      <c r="O202" s="85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182</v>
      </c>
      <c r="AT202" s="238" t="s">
        <v>178</v>
      </c>
      <c r="AU202" s="238" t="s">
        <v>82</v>
      </c>
      <c r="AY202" s="18" t="s">
        <v>164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80</v>
      </c>
      <c r="BK202" s="239">
        <f>ROUND(I202*H202,2)</f>
        <v>0</v>
      </c>
      <c r="BL202" s="18" t="s">
        <v>171</v>
      </c>
      <c r="BM202" s="238" t="s">
        <v>3434</v>
      </c>
    </row>
    <row r="203" s="2" customFormat="1">
      <c r="A203" s="39"/>
      <c r="B203" s="40"/>
      <c r="C203" s="41"/>
      <c r="D203" s="240" t="s">
        <v>173</v>
      </c>
      <c r="E203" s="41"/>
      <c r="F203" s="241" t="s">
        <v>3433</v>
      </c>
      <c r="G203" s="41"/>
      <c r="H203" s="41"/>
      <c r="I203" s="147"/>
      <c r="J203" s="41"/>
      <c r="K203" s="41"/>
      <c r="L203" s="45"/>
      <c r="M203" s="242"/>
      <c r="N203" s="24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173</v>
      </c>
      <c r="AU203" s="18" t="s">
        <v>82</v>
      </c>
    </row>
    <row r="204" s="2" customFormat="1" ht="16.5" customHeight="1">
      <c r="A204" s="39"/>
      <c r="B204" s="40"/>
      <c r="C204" s="265" t="s">
        <v>681</v>
      </c>
      <c r="D204" s="265" t="s">
        <v>178</v>
      </c>
      <c r="E204" s="266" t="s">
        <v>3435</v>
      </c>
      <c r="F204" s="267" t="s">
        <v>3436</v>
      </c>
      <c r="G204" s="268" t="s">
        <v>253</v>
      </c>
      <c r="H204" s="269">
        <v>20</v>
      </c>
      <c r="I204" s="270"/>
      <c r="J204" s="271">
        <f>ROUND(I204*H204,2)</f>
        <v>0</v>
      </c>
      <c r="K204" s="267" t="s">
        <v>21</v>
      </c>
      <c r="L204" s="272"/>
      <c r="M204" s="273" t="s">
        <v>21</v>
      </c>
      <c r="N204" s="274" t="s">
        <v>44</v>
      </c>
      <c r="O204" s="85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182</v>
      </c>
      <c r="AT204" s="238" t="s">
        <v>178</v>
      </c>
      <c r="AU204" s="238" t="s">
        <v>82</v>
      </c>
      <c r="AY204" s="18" t="s">
        <v>164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80</v>
      </c>
      <c r="BK204" s="239">
        <f>ROUND(I204*H204,2)</f>
        <v>0</v>
      </c>
      <c r="BL204" s="18" t="s">
        <v>171</v>
      </c>
      <c r="BM204" s="238" t="s">
        <v>3437</v>
      </c>
    </row>
    <row r="205" s="2" customFormat="1">
      <c r="A205" s="39"/>
      <c r="B205" s="40"/>
      <c r="C205" s="41"/>
      <c r="D205" s="240" t="s">
        <v>173</v>
      </c>
      <c r="E205" s="41"/>
      <c r="F205" s="241" t="s">
        <v>3436</v>
      </c>
      <c r="G205" s="41"/>
      <c r="H205" s="41"/>
      <c r="I205" s="147"/>
      <c r="J205" s="41"/>
      <c r="K205" s="41"/>
      <c r="L205" s="45"/>
      <c r="M205" s="242"/>
      <c r="N205" s="24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173</v>
      </c>
      <c r="AU205" s="18" t="s">
        <v>82</v>
      </c>
    </row>
    <row r="206" s="2" customFormat="1" ht="21.75" customHeight="1">
      <c r="A206" s="39"/>
      <c r="B206" s="40"/>
      <c r="C206" s="265" t="s">
        <v>693</v>
      </c>
      <c r="D206" s="265" t="s">
        <v>178</v>
      </c>
      <c r="E206" s="266" t="s">
        <v>3438</v>
      </c>
      <c r="F206" s="267" t="s">
        <v>3439</v>
      </c>
      <c r="G206" s="268" t="s">
        <v>2161</v>
      </c>
      <c r="H206" s="269">
        <v>2</v>
      </c>
      <c r="I206" s="270"/>
      <c r="J206" s="271">
        <f>ROUND(I206*H206,2)</f>
        <v>0</v>
      </c>
      <c r="K206" s="267" t="s">
        <v>21</v>
      </c>
      <c r="L206" s="272"/>
      <c r="M206" s="273" t="s">
        <v>21</v>
      </c>
      <c r="N206" s="274" t="s">
        <v>44</v>
      </c>
      <c r="O206" s="85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182</v>
      </c>
      <c r="AT206" s="238" t="s">
        <v>178</v>
      </c>
      <c r="AU206" s="238" t="s">
        <v>82</v>
      </c>
      <c r="AY206" s="18" t="s">
        <v>164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80</v>
      </c>
      <c r="BK206" s="239">
        <f>ROUND(I206*H206,2)</f>
        <v>0</v>
      </c>
      <c r="BL206" s="18" t="s">
        <v>171</v>
      </c>
      <c r="BM206" s="238" t="s">
        <v>3440</v>
      </c>
    </row>
    <row r="207" s="2" customFormat="1">
      <c r="A207" s="39"/>
      <c r="B207" s="40"/>
      <c r="C207" s="41"/>
      <c r="D207" s="240" t="s">
        <v>173</v>
      </c>
      <c r="E207" s="41"/>
      <c r="F207" s="241" t="s">
        <v>3439</v>
      </c>
      <c r="G207" s="41"/>
      <c r="H207" s="41"/>
      <c r="I207" s="147"/>
      <c r="J207" s="41"/>
      <c r="K207" s="41"/>
      <c r="L207" s="45"/>
      <c r="M207" s="242"/>
      <c r="N207" s="24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173</v>
      </c>
      <c r="AU207" s="18" t="s">
        <v>82</v>
      </c>
    </row>
    <row r="208" s="2" customFormat="1" ht="21.75" customHeight="1">
      <c r="A208" s="39"/>
      <c r="B208" s="40"/>
      <c r="C208" s="265" t="s">
        <v>699</v>
      </c>
      <c r="D208" s="265" t="s">
        <v>178</v>
      </c>
      <c r="E208" s="266" t="s">
        <v>3441</v>
      </c>
      <c r="F208" s="267" t="s">
        <v>3442</v>
      </c>
      <c r="G208" s="268" t="s">
        <v>2161</v>
      </c>
      <c r="H208" s="269">
        <v>4</v>
      </c>
      <c r="I208" s="270"/>
      <c r="J208" s="271">
        <f>ROUND(I208*H208,2)</f>
        <v>0</v>
      </c>
      <c r="K208" s="267" t="s">
        <v>21</v>
      </c>
      <c r="L208" s="272"/>
      <c r="M208" s="273" t="s">
        <v>21</v>
      </c>
      <c r="N208" s="274" t="s">
        <v>44</v>
      </c>
      <c r="O208" s="85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182</v>
      </c>
      <c r="AT208" s="238" t="s">
        <v>178</v>
      </c>
      <c r="AU208" s="238" t="s">
        <v>82</v>
      </c>
      <c r="AY208" s="18" t="s">
        <v>164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80</v>
      </c>
      <c r="BK208" s="239">
        <f>ROUND(I208*H208,2)</f>
        <v>0</v>
      </c>
      <c r="BL208" s="18" t="s">
        <v>171</v>
      </c>
      <c r="BM208" s="238" t="s">
        <v>3443</v>
      </c>
    </row>
    <row r="209" s="2" customFormat="1">
      <c r="A209" s="39"/>
      <c r="B209" s="40"/>
      <c r="C209" s="41"/>
      <c r="D209" s="240" t="s">
        <v>173</v>
      </c>
      <c r="E209" s="41"/>
      <c r="F209" s="241" t="s">
        <v>3442</v>
      </c>
      <c r="G209" s="41"/>
      <c r="H209" s="41"/>
      <c r="I209" s="147"/>
      <c r="J209" s="41"/>
      <c r="K209" s="41"/>
      <c r="L209" s="45"/>
      <c r="M209" s="242"/>
      <c r="N209" s="24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173</v>
      </c>
      <c r="AU209" s="18" t="s">
        <v>82</v>
      </c>
    </row>
    <row r="210" s="2" customFormat="1" ht="21.75" customHeight="1">
      <c r="A210" s="39"/>
      <c r="B210" s="40"/>
      <c r="C210" s="265" t="s">
        <v>703</v>
      </c>
      <c r="D210" s="265" t="s">
        <v>178</v>
      </c>
      <c r="E210" s="266" t="s">
        <v>3444</v>
      </c>
      <c r="F210" s="267" t="s">
        <v>3445</v>
      </c>
      <c r="G210" s="268" t="s">
        <v>2161</v>
      </c>
      <c r="H210" s="269">
        <v>1</v>
      </c>
      <c r="I210" s="270"/>
      <c r="J210" s="271">
        <f>ROUND(I210*H210,2)</f>
        <v>0</v>
      </c>
      <c r="K210" s="267" t="s">
        <v>21</v>
      </c>
      <c r="L210" s="272"/>
      <c r="M210" s="273" t="s">
        <v>21</v>
      </c>
      <c r="N210" s="274" t="s">
        <v>44</v>
      </c>
      <c r="O210" s="85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182</v>
      </c>
      <c r="AT210" s="238" t="s">
        <v>178</v>
      </c>
      <c r="AU210" s="238" t="s">
        <v>82</v>
      </c>
      <c r="AY210" s="18" t="s">
        <v>164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80</v>
      </c>
      <c r="BK210" s="239">
        <f>ROUND(I210*H210,2)</f>
        <v>0</v>
      </c>
      <c r="BL210" s="18" t="s">
        <v>171</v>
      </c>
      <c r="BM210" s="238" t="s">
        <v>3446</v>
      </c>
    </row>
    <row r="211" s="2" customFormat="1">
      <c r="A211" s="39"/>
      <c r="B211" s="40"/>
      <c r="C211" s="41"/>
      <c r="D211" s="240" t="s">
        <v>173</v>
      </c>
      <c r="E211" s="41"/>
      <c r="F211" s="241" t="s">
        <v>3445</v>
      </c>
      <c r="G211" s="41"/>
      <c r="H211" s="41"/>
      <c r="I211" s="147"/>
      <c r="J211" s="41"/>
      <c r="K211" s="41"/>
      <c r="L211" s="45"/>
      <c r="M211" s="242"/>
      <c r="N211" s="24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173</v>
      </c>
      <c r="AU211" s="18" t="s">
        <v>82</v>
      </c>
    </row>
    <row r="212" s="2" customFormat="1" ht="16.5" customHeight="1">
      <c r="A212" s="39"/>
      <c r="B212" s="40"/>
      <c r="C212" s="265" t="s">
        <v>729</v>
      </c>
      <c r="D212" s="265" t="s">
        <v>178</v>
      </c>
      <c r="E212" s="266" t="s">
        <v>3447</v>
      </c>
      <c r="F212" s="267" t="s">
        <v>3448</v>
      </c>
      <c r="G212" s="268" t="s">
        <v>2161</v>
      </c>
      <c r="H212" s="269">
        <v>6</v>
      </c>
      <c r="I212" s="270"/>
      <c r="J212" s="271">
        <f>ROUND(I212*H212,2)</f>
        <v>0</v>
      </c>
      <c r="K212" s="267" t="s">
        <v>21</v>
      </c>
      <c r="L212" s="272"/>
      <c r="M212" s="273" t="s">
        <v>21</v>
      </c>
      <c r="N212" s="274" t="s">
        <v>44</v>
      </c>
      <c r="O212" s="85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182</v>
      </c>
      <c r="AT212" s="238" t="s">
        <v>178</v>
      </c>
      <c r="AU212" s="238" t="s">
        <v>82</v>
      </c>
      <c r="AY212" s="18" t="s">
        <v>164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80</v>
      </c>
      <c r="BK212" s="239">
        <f>ROUND(I212*H212,2)</f>
        <v>0</v>
      </c>
      <c r="BL212" s="18" t="s">
        <v>171</v>
      </c>
      <c r="BM212" s="238" t="s">
        <v>3449</v>
      </c>
    </row>
    <row r="213" s="2" customFormat="1">
      <c r="A213" s="39"/>
      <c r="B213" s="40"/>
      <c r="C213" s="41"/>
      <c r="D213" s="240" t="s">
        <v>173</v>
      </c>
      <c r="E213" s="41"/>
      <c r="F213" s="241" t="s">
        <v>3448</v>
      </c>
      <c r="G213" s="41"/>
      <c r="H213" s="41"/>
      <c r="I213" s="147"/>
      <c r="J213" s="41"/>
      <c r="K213" s="41"/>
      <c r="L213" s="45"/>
      <c r="M213" s="242"/>
      <c r="N213" s="24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173</v>
      </c>
      <c r="AU213" s="18" t="s">
        <v>82</v>
      </c>
    </row>
    <row r="214" s="2" customFormat="1" ht="16.5" customHeight="1">
      <c r="A214" s="39"/>
      <c r="B214" s="40"/>
      <c r="C214" s="265" t="s">
        <v>733</v>
      </c>
      <c r="D214" s="265" t="s">
        <v>178</v>
      </c>
      <c r="E214" s="266" t="s">
        <v>3450</v>
      </c>
      <c r="F214" s="267" t="s">
        <v>3451</v>
      </c>
      <c r="G214" s="268" t="s">
        <v>2161</v>
      </c>
      <c r="H214" s="269">
        <v>6</v>
      </c>
      <c r="I214" s="270"/>
      <c r="J214" s="271">
        <f>ROUND(I214*H214,2)</f>
        <v>0</v>
      </c>
      <c r="K214" s="267" t="s">
        <v>21</v>
      </c>
      <c r="L214" s="272"/>
      <c r="M214" s="273" t="s">
        <v>21</v>
      </c>
      <c r="N214" s="274" t="s">
        <v>44</v>
      </c>
      <c r="O214" s="85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182</v>
      </c>
      <c r="AT214" s="238" t="s">
        <v>178</v>
      </c>
      <c r="AU214" s="238" t="s">
        <v>82</v>
      </c>
      <c r="AY214" s="18" t="s">
        <v>164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80</v>
      </c>
      <c r="BK214" s="239">
        <f>ROUND(I214*H214,2)</f>
        <v>0</v>
      </c>
      <c r="BL214" s="18" t="s">
        <v>171</v>
      </c>
      <c r="BM214" s="238" t="s">
        <v>3452</v>
      </c>
    </row>
    <row r="215" s="2" customFormat="1">
      <c r="A215" s="39"/>
      <c r="B215" s="40"/>
      <c r="C215" s="41"/>
      <c r="D215" s="240" t="s">
        <v>173</v>
      </c>
      <c r="E215" s="41"/>
      <c r="F215" s="241" t="s">
        <v>3451</v>
      </c>
      <c r="G215" s="41"/>
      <c r="H215" s="41"/>
      <c r="I215" s="147"/>
      <c r="J215" s="41"/>
      <c r="K215" s="41"/>
      <c r="L215" s="45"/>
      <c r="M215" s="242"/>
      <c r="N215" s="24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173</v>
      </c>
      <c r="AU215" s="18" t="s">
        <v>82</v>
      </c>
    </row>
    <row r="216" s="2" customFormat="1" ht="16.5" customHeight="1">
      <c r="A216" s="39"/>
      <c r="B216" s="40"/>
      <c r="C216" s="265" t="s">
        <v>755</v>
      </c>
      <c r="D216" s="265" t="s">
        <v>178</v>
      </c>
      <c r="E216" s="266" t="s">
        <v>3453</v>
      </c>
      <c r="F216" s="267" t="s">
        <v>3454</v>
      </c>
      <c r="G216" s="268" t="s">
        <v>2161</v>
      </c>
      <c r="H216" s="269">
        <v>5</v>
      </c>
      <c r="I216" s="270"/>
      <c r="J216" s="271">
        <f>ROUND(I216*H216,2)</f>
        <v>0</v>
      </c>
      <c r="K216" s="267" t="s">
        <v>21</v>
      </c>
      <c r="L216" s="272"/>
      <c r="M216" s="273" t="s">
        <v>21</v>
      </c>
      <c r="N216" s="274" t="s">
        <v>44</v>
      </c>
      <c r="O216" s="85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182</v>
      </c>
      <c r="AT216" s="238" t="s">
        <v>178</v>
      </c>
      <c r="AU216" s="238" t="s">
        <v>82</v>
      </c>
      <c r="AY216" s="18" t="s">
        <v>164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80</v>
      </c>
      <c r="BK216" s="239">
        <f>ROUND(I216*H216,2)</f>
        <v>0</v>
      </c>
      <c r="BL216" s="18" t="s">
        <v>171</v>
      </c>
      <c r="BM216" s="238" t="s">
        <v>3455</v>
      </c>
    </row>
    <row r="217" s="2" customFormat="1">
      <c r="A217" s="39"/>
      <c r="B217" s="40"/>
      <c r="C217" s="41"/>
      <c r="D217" s="240" t="s">
        <v>173</v>
      </c>
      <c r="E217" s="41"/>
      <c r="F217" s="241" t="s">
        <v>3454</v>
      </c>
      <c r="G217" s="41"/>
      <c r="H217" s="41"/>
      <c r="I217" s="147"/>
      <c r="J217" s="41"/>
      <c r="K217" s="41"/>
      <c r="L217" s="45"/>
      <c r="M217" s="242"/>
      <c r="N217" s="24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173</v>
      </c>
      <c r="AU217" s="18" t="s">
        <v>82</v>
      </c>
    </row>
    <row r="218" s="2" customFormat="1" ht="16.5" customHeight="1">
      <c r="A218" s="39"/>
      <c r="B218" s="40"/>
      <c r="C218" s="265" t="s">
        <v>393</v>
      </c>
      <c r="D218" s="265" t="s">
        <v>178</v>
      </c>
      <c r="E218" s="266" t="s">
        <v>3456</v>
      </c>
      <c r="F218" s="267" t="s">
        <v>3457</v>
      </c>
      <c r="G218" s="268" t="s">
        <v>2161</v>
      </c>
      <c r="H218" s="269">
        <v>4</v>
      </c>
      <c r="I218" s="270"/>
      <c r="J218" s="271">
        <f>ROUND(I218*H218,2)</f>
        <v>0</v>
      </c>
      <c r="K218" s="267" t="s">
        <v>21</v>
      </c>
      <c r="L218" s="272"/>
      <c r="M218" s="273" t="s">
        <v>21</v>
      </c>
      <c r="N218" s="274" t="s">
        <v>44</v>
      </c>
      <c r="O218" s="85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182</v>
      </c>
      <c r="AT218" s="238" t="s">
        <v>178</v>
      </c>
      <c r="AU218" s="238" t="s">
        <v>82</v>
      </c>
      <c r="AY218" s="18" t="s">
        <v>164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80</v>
      </c>
      <c r="BK218" s="239">
        <f>ROUND(I218*H218,2)</f>
        <v>0</v>
      </c>
      <c r="BL218" s="18" t="s">
        <v>171</v>
      </c>
      <c r="BM218" s="238" t="s">
        <v>3458</v>
      </c>
    </row>
    <row r="219" s="2" customFormat="1">
      <c r="A219" s="39"/>
      <c r="B219" s="40"/>
      <c r="C219" s="41"/>
      <c r="D219" s="240" t="s">
        <v>173</v>
      </c>
      <c r="E219" s="41"/>
      <c r="F219" s="241" t="s">
        <v>3457</v>
      </c>
      <c r="G219" s="41"/>
      <c r="H219" s="41"/>
      <c r="I219" s="147"/>
      <c r="J219" s="41"/>
      <c r="K219" s="41"/>
      <c r="L219" s="45"/>
      <c r="M219" s="242"/>
      <c r="N219" s="243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173</v>
      </c>
      <c r="AU219" s="18" t="s">
        <v>82</v>
      </c>
    </row>
    <row r="220" s="2" customFormat="1" ht="16.5" customHeight="1">
      <c r="A220" s="39"/>
      <c r="B220" s="40"/>
      <c r="C220" s="265" t="s">
        <v>590</v>
      </c>
      <c r="D220" s="265" t="s">
        <v>178</v>
      </c>
      <c r="E220" s="266" t="s">
        <v>3459</v>
      </c>
      <c r="F220" s="267" t="s">
        <v>3460</v>
      </c>
      <c r="G220" s="268" t="s">
        <v>2161</v>
      </c>
      <c r="H220" s="269">
        <v>4</v>
      </c>
      <c r="I220" s="270"/>
      <c r="J220" s="271">
        <f>ROUND(I220*H220,2)</f>
        <v>0</v>
      </c>
      <c r="K220" s="267" t="s">
        <v>21</v>
      </c>
      <c r="L220" s="272"/>
      <c r="M220" s="273" t="s">
        <v>21</v>
      </c>
      <c r="N220" s="274" t="s">
        <v>44</v>
      </c>
      <c r="O220" s="85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182</v>
      </c>
      <c r="AT220" s="238" t="s">
        <v>178</v>
      </c>
      <c r="AU220" s="238" t="s">
        <v>82</v>
      </c>
      <c r="AY220" s="18" t="s">
        <v>164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80</v>
      </c>
      <c r="BK220" s="239">
        <f>ROUND(I220*H220,2)</f>
        <v>0</v>
      </c>
      <c r="BL220" s="18" t="s">
        <v>171</v>
      </c>
      <c r="BM220" s="238" t="s">
        <v>3461</v>
      </c>
    </row>
    <row r="221" s="2" customFormat="1">
      <c r="A221" s="39"/>
      <c r="B221" s="40"/>
      <c r="C221" s="41"/>
      <c r="D221" s="240" t="s">
        <v>173</v>
      </c>
      <c r="E221" s="41"/>
      <c r="F221" s="241" t="s">
        <v>3460</v>
      </c>
      <c r="G221" s="41"/>
      <c r="H221" s="41"/>
      <c r="I221" s="147"/>
      <c r="J221" s="41"/>
      <c r="K221" s="41"/>
      <c r="L221" s="45"/>
      <c r="M221" s="242"/>
      <c r="N221" s="24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173</v>
      </c>
      <c r="AU221" s="18" t="s">
        <v>82</v>
      </c>
    </row>
    <row r="222" s="2" customFormat="1" ht="16.5" customHeight="1">
      <c r="A222" s="39"/>
      <c r="B222" s="40"/>
      <c r="C222" s="265" t="s">
        <v>768</v>
      </c>
      <c r="D222" s="265" t="s">
        <v>178</v>
      </c>
      <c r="E222" s="266" t="s">
        <v>3462</v>
      </c>
      <c r="F222" s="267" t="s">
        <v>3463</v>
      </c>
      <c r="G222" s="268" t="s">
        <v>2161</v>
      </c>
      <c r="H222" s="269">
        <v>6</v>
      </c>
      <c r="I222" s="270"/>
      <c r="J222" s="271">
        <f>ROUND(I222*H222,2)</f>
        <v>0</v>
      </c>
      <c r="K222" s="267" t="s">
        <v>21</v>
      </c>
      <c r="L222" s="272"/>
      <c r="M222" s="273" t="s">
        <v>21</v>
      </c>
      <c r="N222" s="274" t="s">
        <v>44</v>
      </c>
      <c r="O222" s="85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182</v>
      </c>
      <c r="AT222" s="238" t="s">
        <v>178</v>
      </c>
      <c r="AU222" s="238" t="s">
        <v>82</v>
      </c>
      <c r="AY222" s="18" t="s">
        <v>164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80</v>
      </c>
      <c r="BK222" s="239">
        <f>ROUND(I222*H222,2)</f>
        <v>0</v>
      </c>
      <c r="BL222" s="18" t="s">
        <v>171</v>
      </c>
      <c r="BM222" s="238" t="s">
        <v>3464</v>
      </c>
    </row>
    <row r="223" s="2" customFormat="1">
      <c r="A223" s="39"/>
      <c r="B223" s="40"/>
      <c r="C223" s="41"/>
      <c r="D223" s="240" t="s">
        <v>173</v>
      </c>
      <c r="E223" s="41"/>
      <c r="F223" s="241" t="s">
        <v>3463</v>
      </c>
      <c r="G223" s="41"/>
      <c r="H223" s="41"/>
      <c r="I223" s="147"/>
      <c r="J223" s="41"/>
      <c r="K223" s="41"/>
      <c r="L223" s="45"/>
      <c r="M223" s="242"/>
      <c r="N223" s="24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173</v>
      </c>
      <c r="AU223" s="18" t="s">
        <v>82</v>
      </c>
    </row>
    <row r="224" s="2" customFormat="1" ht="16.5" customHeight="1">
      <c r="A224" s="39"/>
      <c r="B224" s="40"/>
      <c r="C224" s="265" t="s">
        <v>772</v>
      </c>
      <c r="D224" s="265" t="s">
        <v>178</v>
      </c>
      <c r="E224" s="266" t="s">
        <v>3465</v>
      </c>
      <c r="F224" s="267" t="s">
        <v>3466</v>
      </c>
      <c r="G224" s="268" t="s">
        <v>2161</v>
      </c>
      <c r="H224" s="269">
        <v>7</v>
      </c>
      <c r="I224" s="270"/>
      <c r="J224" s="271">
        <f>ROUND(I224*H224,2)</f>
        <v>0</v>
      </c>
      <c r="K224" s="267" t="s">
        <v>21</v>
      </c>
      <c r="L224" s="272"/>
      <c r="M224" s="273" t="s">
        <v>21</v>
      </c>
      <c r="N224" s="274" t="s">
        <v>44</v>
      </c>
      <c r="O224" s="85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182</v>
      </c>
      <c r="AT224" s="238" t="s">
        <v>178</v>
      </c>
      <c r="AU224" s="238" t="s">
        <v>82</v>
      </c>
      <c r="AY224" s="18" t="s">
        <v>164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80</v>
      </c>
      <c r="BK224" s="239">
        <f>ROUND(I224*H224,2)</f>
        <v>0</v>
      </c>
      <c r="BL224" s="18" t="s">
        <v>171</v>
      </c>
      <c r="BM224" s="238" t="s">
        <v>3467</v>
      </c>
    </row>
    <row r="225" s="2" customFormat="1">
      <c r="A225" s="39"/>
      <c r="B225" s="40"/>
      <c r="C225" s="41"/>
      <c r="D225" s="240" t="s">
        <v>173</v>
      </c>
      <c r="E225" s="41"/>
      <c r="F225" s="241" t="s">
        <v>3466</v>
      </c>
      <c r="G225" s="41"/>
      <c r="H225" s="41"/>
      <c r="I225" s="147"/>
      <c r="J225" s="41"/>
      <c r="K225" s="41"/>
      <c r="L225" s="45"/>
      <c r="M225" s="242"/>
      <c r="N225" s="24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173</v>
      </c>
      <c r="AU225" s="18" t="s">
        <v>82</v>
      </c>
    </row>
    <row r="226" s="2" customFormat="1" ht="16.5" customHeight="1">
      <c r="A226" s="39"/>
      <c r="B226" s="40"/>
      <c r="C226" s="265" t="s">
        <v>777</v>
      </c>
      <c r="D226" s="265" t="s">
        <v>178</v>
      </c>
      <c r="E226" s="266" t="s">
        <v>3468</v>
      </c>
      <c r="F226" s="267" t="s">
        <v>3469</v>
      </c>
      <c r="G226" s="268" t="s">
        <v>2161</v>
      </c>
      <c r="H226" s="269">
        <v>8</v>
      </c>
      <c r="I226" s="270"/>
      <c r="J226" s="271">
        <f>ROUND(I226*H226,2)</f>
        <v>0</v>
      </c>
      <c r="K226" s="267" t="s">
        <v>21</v>
      </c>
      <c r="L226" s="272"/>
      <c r="M226" s="273" t="s">
        <v>21</v>
      </c>
      <c r="N226" s="274" t="s">
        <v>44</v>
      </c>
      <c r="O226" s="85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182</v>
      </c>
      <c r="AT226" s="238" t="s">
        <v>178</v>
      </c>
      <c r="AU226" s="238" t="s">
        <v>82</v>
      </c>
      <c r="AY226" s="18" t="s">
        <v>164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80</v>
      </c>
      <c r="BK226" s="239">
        <f>ROUND(I226*H226,2)</f>
        <v>0</v>
      </c>
      <c r="BL226" s="18" t="s">
        <v>171</v>
      </c>
      <c r="BM226" s="238" t="s">
        <v>3470</v>
      </c>
    </row>
    <row r="227" s="2" customFormat="1">
      <c r="A227" s="39"/>
      <c r="B227" s="40"/>
      <c r="C227" s="41"/>
      <c r="D227" s="240" t="s">
        <v>173</v>
      </c>
      <c r="E227" s="41"/>
      <c r="F227" s="241" t="s">
        <v>3469</v>
      </c>
      <c r="G227" s="41"/>
      <c r="H227" s="41"/>
      <c r="I227" s="147"/>
      <c r="J227" s="41"/>
      <c r="K227" s="41"/>
      <c r="L227" s="45"/>
      <c r="M227" s="242"/>
      <c r="N227" s="24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173</v>
      </c>
      <c r="AU227" s="18" t="s">
        <v>82</v>
      </c>
    </row>
    <row r="228" s="2" customFormat="1" ht="16.5" customHeight="1">
      <c r="A228" s="39"/>
      <c r="B228" s="40"/>
      <c r="C228" s="265" t="s">
        <v>781</v>
      </c>
      <c r="D228" s="265" t="s">
        <v>178</v>
      </c>
      <c r="E228" s="266" t="s">
        <v>3471</v>
      </c>
      <c r="F228" s="267" t="s">
        <v>3472</v>
      </c>
      <c r="G228" s="268" t="s">
        <v>2161</v>
      </c>
      <c r="H228" s="269">
        <v>2</v>
      </c>
      <c r="I228" s="270"/>
      <c r="J228" s="271">
        <f>ROUND(I228*H228,2)</f>
        <v>0</v>
      </c>
      <c r="K228" s="267" t="s">
        <v>21</v>
      </c>
      <c r="L228" s="272"/>
      <c r="M228" s="273" t="s">
        <v>21</v>
      </c>
      <c r="N228" s="274" t="s">
        <v>44</v>
      </c>
      <c r="O228" s="85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182</v>
      </c>
      <c r="AT228" s="238" t="s">
        <v>178</v>
      </c>
      <c r="AU228" s="238" t="s">
        <v>82</v>
      </c>
      <c r="AY228" s="18" t="s">
        <v>164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80</v>
      </c>
      <c r="BK228" s="239">
        <f>ROUND(I228*H228,2)</f>
        <v>0</v>
      </c>
      <c r="BL228" s="18" t="s">
        <v>171</v>
      </c>
      <c r="BM228" s="238" t="s">
        <v>3473</v>
      </c>
    </row>
    <row r="229" s="2" customFormat="1">
      <c r="A229" s="39"/>
      <c r="B229" s="40"/>
      <c r="C229" s="41"/>
      <c r="D229" s="240" t="s">
        <v>173</v>
      </c>
      <c r="E229" s="41"/>
      <c r="F229" s="241" t="s">
        <v>3472</v>
      </c>
      <c r="G229" s="41"/>
      <c r="H229" s="41"/>
      <c r="I229" s="147"/>
      <c r="J229" s="41"/>
      <c r="K229" s="41"/>
      <c r="L229" s="45"/>
      <c r="M229" s="242"/>
      <c r="N229" s="24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173</v>
      </c>
      <c r="AU229" s="18" t="s">
        <v>82</v>
      </c>
    </row>
    <row r="230" s="2" customFormat="1" ht="16.5" customHeight="1">
      <c r="A230" s="39"/>
      <c r="B230" s="40"/>
      <c r="C230" s="265" t="s">
        <v>785</v>
      </c>
      <c r="D230" s="265" t="s">
        <v>178</v>
      </c>
      <c r="E230" s="266" t="s">
        <v>3474</v>
      </c>
      <c r="F230" s="267" t="s">
        <v>3475</v>
      </c>
      <c r="G230" s="268" t="s">
        <v>2161</v>
      </c>
      <c r="H230" s="269">
        <v>1</v>
      </c>
      <c r="I230" s="270"/>
      <c r="J230" s="271">
        <f>ROUND(I230*H230,2)</f>
        <v>0</v>
      </c>
      <c r="K230" s="267" t="s">
        <v>21</v>
      </c>
      <c r="L230" s="272"/>
      <c r="M230" s="273" t="s">
        <v>21</v>
      </c>
      <c r="N230" s="274" t="s">
        <v>44</v>
      </c>
      <c r="O230" s="85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182</v>
      </c>
      <c r="AT230" s="238" t="s">
        <v>178</v>
      </c>
      <c r="AU230" s="238" t="s">
        <v>82</v>
      </c>
      <c r="AY230" s="18" t="s">
        <v>164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80</v>
      </c>
      <c r="BK230" s="239">
        <f>ROUND(I230*H230,2)</f>
        <v>0</v>
      </c>
      <c r="BL230" s="18" t="s">
        <v>171</v>
      </c>
      <c r="BM230" s="238" t="s">
        <v>3476</v>
      </c>
    </row>
    <row r="231" s="2" customFormat="1">
      <c r="A231" s="39"/>
      <c r="B231" s="40"/>
      <c r="C231" s="41"/>
      <c r="D231" s="240" t="s">
        <v>173</v>
      </c>
      <c r="E231" s="41"/>
      <c r="F231" s="241" t="s">
        <v>3475</v>
      </c>
      <c r="G231" s="41"/>
      <c r="H231" s="41"/>
      <c r="I231" s="147"/>
      <c r="J231" s="41"/>
      <c r="K231" s="41"/>
      <c r="L231" s="45"/>
      <c r="M231" s="242"/>
      <c r="N231" s="24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173</v>
      </c>
      <c r="AU231" s="18" t="s">
        <v>82</v>
      </c>
    </row>
    <row r="232" s="2" customFormat="1" ht="21.75" customHeight="1">
      <c r="A232" s="39"/>
      <c r="B232" s="40"/>
      <c r="C232" s="265" t="s">
        <v>811</v>
      </c>
      <c r="D232" s="265" t="s">
        <v>178</v>
      </c>
      <c r="E232" s="266" t="s">
        <v>3477</v>
      </c>
      <c r="F232" s="267" t="s">
        <v>3478</v>
      </c>
      <c r="G232" s="268" t="s">
        <v>2161</v>
      </c>
      <c r="H232" s="269">
        <v>4</v>
      </c>
      <c r="I232" s="270"/>
      <c r="J232" s="271">
        <f>ROUND(I232*H232,2)</f>
        <v>0</v>
      </c>
      <c r="K232" s="267" t="s">
        <v>21</v>
      </c>
      <c r="L232" s="272"/>
      <c r="M232" s="273" t="s">
        <v>21</v>
      </c>
      <c r="N232" s="274" t="s">
        <v>44</v>
      </c>
      <c r="O232" s="85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182</v>
      </c>
      <c r="AT232" s="238" t="s">
        <v>178</v>
      </c>
      <c r="AU232" s="238" t="s">
        <v>82</v>
      </c>
      <c r="AY232" s="18" t="s">
        <v>164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80</v>
      </c>
      <c r="BK232" s="239">
        <f>ROUND(I232*H232,2)</f>
        <v>0</v>
      </c>
      <c r="BL232" s="18" t="s">
        <v>171</v>
      </c>
      <c r="BM232" s="238" t="s">
        <v>3479</v>
      </c>
    </row>
    <row r="233" s="2" customFormat="1">
      <c r="A233" s="39"/>
      <c r="B233" s="40"/>
      <c r="C233" s="41"/>
      <c r="D233" s="240" t="s">
        <v>173</v>
      </c>
      <c r="E233" s="41"/>
      <c r="F233" s="241" t="s">
        <v>3478</v>
      </c>
      <c r="G233" s="41"/>
      <c r="H233" s="41"/>
      <c r="I233" s="147"/>
      <c r="J233" s="41"/>
      <c r="K233" s="41"/>
      <c r="L233" s="45"/>
      <c r="M233" s="242"/>
      <c r="N233" s="243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173</v>
      </c>
      <c r="AU233" s="18" t="s">
        <v>82</v>
      </c>
    </row>
    <row r="234" s="2" customFormat="1" ht="16.5" customHeight="1">
      <c r="A234" s="39"/>
      <c r="B234" s="40"/>
      <c r="C234" s="265" t="s">
        <v>839</v>
      </c>
      <c r="D234" s="265" t="s">
        <v>178</v>
      </c>
      <c r="E234" s="266" t="s">
        <v>3480</v>
      </c>
      <c r="F234" s="267" t="s">
        <v>3481</v>
      </c>
      <c r="G234" s="268" t="s">
        <v>2161</v>
      </c>
      <c r="H234" s="269">
        <v>4</v>
      </c>
      <c r="I234" s="270"/>
      <c r="J234" s="271">
        <f>ROUND(I234*H234,2)</f>
        <v>0</v>
      </c>
      <c r="K234" s="267" t="s">
        <v>21</v>
      </c>
      <c r="L234" s="272"/>
      <c r="M234" s="273" t="s">
        <v>21</v>
      </c>
      <c r="N234" s="274" t="s">
        <v>44</v>
      </c>
      <c r="O234" s="85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182</v>
      </c>
      <c r="AT234" s="238" t="s">
        <v>178</v>
      </c>
      <c r="AU234" s="238" t="s">
        <v>82</v>
      </c>
      <c r="AY234" s="18" t="s">
        <v>164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80</v>
      </c>
      <c r="BK234" s="239">
        <f>ROUND(I234*H234,2)</f>
        <v>0</v>
      </c>
      <c r="BL234" s="18" t="s">
        <v>171</v>
      </c>
      <c r="BM234" s="238" t="s">
        <v>3482</v>
      </c>
    </row>
    <row r="235" s="2" customFormat="1">
      <c r="A235" s="39"/>
      <c r="B235" s="40"/>
      <c r="C235" s="41"/>
      <c r="D235" s="240" t="s">
        <v>173</v>
      </c>
      <c r="E235" s="41"/>
      <c r="F235" s="241" t="s">
        <v>3481</v>
      </c>
      <c r="G235" s="41"/>
      <c r="H235" s="41"/>
      <c r="I235" s="147"/>
      <c r="J235" s="41"/>
      <c r="K235" s="41"/>
      <c r="L235" s="45"/>
      <c r="M235" s="242"/>
      <c r="N235" s="243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173</v>
      </c>
      <c r="AU235" s="18" t="s">
        <v>82</v>
      </c>
    </row>
    <row r="236" s="2" customFormat="1" ht="16.5" customHeight="1">
      <c r="A236" s="39"/>
      <c r="B236" s="40"/>
      <c r="C236" s="265" t="s">
        <v>848</v>
      </c>
      <c r="D236" s="265" t="s">
        <v>178</v>
      </c>
      <c r="E236" s="266" t="s">
        <v>3483</v>
      </c>
      <c r="F236" s="267" t="s">
        <v>3484</v>
      </c>
      <c r="G236" s="268" t="s">
        <v>2161</v>
      </c>
      <c r="H236" s="269">
        <v>1</v>
      </c>
      <c r="I236" s="270"/>
      <c r="J236" s="271">
        <f>ROUND(I236*H236,2)</f>
        <v>0</v>
      </c>
      <c r="K236" s="267" t="s">
        <v>21</v>
      </c>
      <c r="L236" s="272"/>
      <c r="M236" s="273" t="s">
        <v>21</v>
      </c>
      <c r="N236" s="274" t="s">
        <v>44</v>
      </c>
      <c r="O236" s="85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182</v>
      </c>
      <c r="AT236" s="238" t="s">
        <v>178</v>
      </c>
      <c r="AU236" s="238" t="s">
        <v>82</v>
      </c>
      <c r="AY236" s="18" t="s">
        <v>164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80</v>
      </c>
      <c r="BK236" s="239">
        <f>ROUND(I236*H236,2)</f>
        <v>0</v>
      </c>
      <c r="BL236" s="18" t="s">
        <v>171</v>
      </c>
      <c r="BM236" s="238" t="s">
        <v>3485</v>
      </c>
    </row>
    <row r="237" s="2" customFormat="1">
      <c r="A237" s="39"/>
      <c r="B237" s="40"/>
      <c r="C237" s="41"/>
      <c r="D237" s="240" t="s">
        <v>173</v>
      </c>
      <c r="E237" s="41"/>
      <c r="F237" s="241" t="s">
        <v>3484</v>
      </c>
      <c r="G237" s="41"/>
      <c r="H237" s="41"/>
      <c r="I237" s="147"/>
      <c r="J237" s="41"/>
      <c r="K237" s="41"/>
      <c r="L237" s="45"/>
      <c r="M237" s="242"/>
      <c r="N237" s="243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173</v>
      </c>
      <c r="AU237" s="18" t="s">
        <v>82</v>
      </c>
    </row>
    <row r="238" s="2" customFormat="1" ht="16.5" customHeight="1">
      <c r="A238" s="39"/>
      <c r="B238" s="40"/>
      <c r="C238" s="265" t="s">
        <v>857</v>
      </c>
      <c r="D238" s="265" t="s">
        <v>178</v>
      </c>
      <c r="E238" s="266" t="s">
        <v>3486</v>
      </c>
      <c r="F238" s="267" t="s">
        <v>3487</v>
      </c>
      <c r="G238" s="268" t="s">
        <v>2161</v>
      </c>
      <c r="H238" s="269">
        <v>1</v>
      </c>
      <c r="I238" s="270"/>
      <c r="J238" s="271">
        <f>ROUND(I238*H238,2)</f>
        <v>0</v>
      </c>
      <c r="K238" s="267" t="s">
        <v>21</v>
      </c>
      <c r="L238" s="272"/>
      <c r="M238" s="273" t="s">
        <v>21</v>
      </c>
      <c r="N238" s="274" t="s">
        <v>44</v>
      </c>
      <c r="O238" s="85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182</v>
      </c>
      <c r="AT238" s="238" t="s">
        <v>178</v>
      </c>
      <c r="AU238" s="238" t="s">
        <v>82</v>
      </c>
      <c r="AY238" s="18" t="s">
        <v>164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80</v>
      </c>
      <c r="BK238" s="239">
        <f>ROUND(I238*H238,2)</f>
        <v>0</v>
      </c>
      <c r="BL238" s="18" t="s">
        <v>171</v>
      </c>
      <c r="BM238" s="238" t="s">
        <v>3488</v>
      </c>
    </row>
    <row r="239" s="2" customFormat="1">
      <c r="A239" s="39"/>
      <c r="B239" s="40"/>
      <c r="C239" s="41"/>
      <c r="D239" s="240" t="s">
        <v>173</v>
      </c>
      <c r="E239" s="41"/>
      <c r="F239" s="241" t="s">
        <v>3487</v>
      </c>
      <c r="G239" s="41"/>
      <c r="H239" s="41"/>
      <c r="I239" s="147"/>
      <c r="J239" s="41"/>
      <c r="K239" s="41"/>
      <c r="L239" s="45"/>
      <c r="M239" s="242"/>
      <c r="N239" s="243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173</v>
      </c>
      <c r="AU239" s="18" t="s">
        <v>82</v>
      </c>
    </row>
    <row r="240" s="2" customFormat="1" ht="16.5" customHeight="1">
      <c r="A240" s="39"/>
      <c r="B240" s="40"/>
      <c r="C240" s="227" t="s">
        <v>861</v>
      </c>
      <c r="D240" s="227" t="s">
        <v>166</v>
      </c>
      <c r="E240" s="228" t="s">
        <v>3489</v>
      </c>
      <c r="F240" s="229" t="s">
        <v>3490</v>
      </c>
      <c r="G240" s="230" t="s">
        <v>229</v>
      </c>
      <c r="H240" s="231">
        <v>4</v>
      </c>
      <c r="I240" s="232"/>
      <c r="J240" s="233">
        <f>ROUND(I240*H240,2)</f>
        <v>0</v>
      </c>
      <c r="K240" s="229" t="s">
        <v>170</v>
      </c>
      <c r="L240" s="45"/>
      <c r="M240" s="234" t="s">
        <v>21</v>
      </c>
      <c r="N240" s="235" t="s">
        <v>44</v>
      </c>
      <c r="O240" s="85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171</v>
      </c>
      <c r="AT240" s="238" t="s">
        <v>166</v>
      </c>
      <c r="AU240" s="238" t="s">
        <v>82</v>
      </c>
      <c r="AY240" s="18" t="s">
        <v>164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80</v>
      </c>
      <c r="BK240" s="239">
        <f>ROUND(I240*H240,2)</f>
        <v>0</v>
      </c>
      <c r="BL240" s="18" t="s">
        <v>171</v>
      </c>
      <c r="BM240" s="238" t="s">
        <v>3491</v>
      </c>
    </row>
    <row r="241" s="2" customFormat="1">
      <c r="A241" s="39"/>
      <c r="B241" s="40"/>
      <c r="C241" s="41"/>
      <c r="D241" s="240" t="s">
        <v>173</v>
      </c>
      <c r="E241" s="41"/>
      <c r="F241" s="241" t="s">
        <v>3492</v>
      </c>
      <c r="G241" s="41"/>
      <c r="H241" s="41"/>
      <c r="I241" s="147"/>
      <c r="J241" s="41"/>
      <c r="K241" s="41"/>
      <c r="L241" s="45"/>
      <c r="M241" s="242"/>
      <c r="N241" s="243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173</v>
      </c>
      <c r="AU241" s="18" t="s">
        <v>82</v>
      </c>
    </row>
    <row r="242" s="2" customFormat="1" ht="16.5" customHeight="1">
      <c r="A242" s="39"/>
      <c r="B242" s="40"/>
      <c r="C242" s="265" t="s">
        <v>868</v>
      </c>
      <c r="D242" s="265" t="s">
        <v>178</v>
      </c>
      <c r="E242" s="266" t="s">
        <v>3493</v>
      </c>
      <c r="F242" s="267" t="s">
        <v>3494</v>
      </c>
      <c r="G242" s="268" t="s">
        <v>229</v>
      </c>
      <c r="H242" s="269">
        <v>4</v>
      </c>
      <c r="I242" s="270"/>
      <c r="J242" s="271">
        <f>ROUND(I242*H242,2)</f>
        <v>0</v>
      </c>
      <c r="K242" s="267" t="s">
        <v>21</v>
      </c>
      <c r="L242" s="272"/>
      <c r="M242" s="273" t="s">
        <v>21</v>
      </c>
      <c r="N242" s="274" t="s">
        <v>44</v>
      </c>
      <c r="O242" s="85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182</v>
      </c>
      <c r="AT242" s="238" t="s">
        <v>178</v>
      </c>
      <c r="AU242" s="238" t="s">
        <v>82</v>
      </c>
      <c r="AY242" s="18" t="s">
        <v>164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80</v>
      </c>
      <c r="BK242" s="239">
        <f>ROUND(I242*H242,2)</f>
        <v>0</v>
      </c>
      <c r="BL242" s="18" t="s">
        <v>171</v>
      </c>
      <c r="BM242" s="238" t="s">
        <v>3495</v>
      </c>
    </row>
    <row r="243" s="2" customFormat="1">
      <c r="A243" s="39"/>
      <c r="B243" s="40"/>
      <c r="C243" s="41"/>
      <c r="D243" s="240" t="s">
        <v>173</v>
      </c>
      <c r="E243" s="41"/>
      <c r="F243" s="241" t="s">
        <v>3494</v>
      </c>
      <c r="G243" s="41"/>
      <c r="H243" s="41"/>
      <c r="I243" s="147"/>
      <c r="J243" s="41"/>
      <c r="K243" s="41"/>
      <c r="L243" s="45"/>
      <c r="M243" s="242"/>
      <c r="N243" s="24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173</v>
      </c>
      <c r="AU243" s="18" t="s">
        <v>82</v>
      </c>
    </row>
    <row r="244" s="2" customFormat="1">
      <c r="A244" s="39"/>
      <c r="B244" s="40"/>
      <c r="C244" s="41"/>
      <c r="D244" s="240" t="s">
        <v>1094</v>
      </c>
      <c r="E244" s="41"/>
      <c r="F244" s="275" t="s">
        <v>3496</v>
      </c>
      <c r="G244" s="41"/>
      <c r="H244" s="41"/>
      <c r="I244" s="147"/>
      <c r="J244" s="41"/>
      <c r="K244" s="41"/>
      <c r="L244" s="45"/>
      <c r="M244" s="242"/>
      <c r="N244" s="24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1094</v>
      </c>
      <c r="AU244" s="18" t="s">
        <v>82</v>
      </c>
    </row>
    <row r="245" s="2" customFormat="1" ht="16.5" customHeight="1">
      <c r="A245" s="39"/>
      <c r="B245" s="40"/>
      <c r="C245" s="227" t="s">
        <v>876</v>
      </c>
      <c r="D245" s="227" t="s">
        <v>166</v>
      </c>
      <c r="E245" s="228" t="s">
        <v>3497</v>
      </c>
      <c r="F245" s="229" t="s">
        <v>3498</v>
      </c>
      <c r="G245" s="230" t="s">
        <v>229</v>
      </c>
      <c r="H245" s="231">
        <v>2</v>
      </c>
      <c r="I245" s="232"/>
      <c r="J245" s="233">
        <f>ROUND(I245*H245,2)</f>
        <v>0</v>
      </c>
      <c r="K245" s="229" t="s">
        <v>21</v>
      </c>
      <c r="L245" s="45"/>
      <c r="M245" s="234" t="s">
        <v>21</v>
      </c>
      <c r="N245" s="235" t="s">
        <v>44</v>
      </c>
      <c r="O245" s="85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171</v>
      </c>
      <c r="AT245" s="238" t="s">
        <v>166</v>
      </c>
      <c r="AU245" s="238" t="s">
        <v>82</v>
      </c>
      <c r="AY245" s="18" t="s">
        <v>164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80</v>
      </c>
      <c r="BK245" s="239">
        <f>ROUND(I245*H245,2)</f>
        <v>0</v>
      </c>
      <c r="BL245" s="18" t="s">
        <v>171</v>
      </c>
      <c r="BM245" s="238" t="s">
        <v>3499</v>
      </c>
    </row>
    <row r="246" s="2" customFormat="1">
      <c r="A246" s="39"/>
      <c r="B246" s="40"/>
      <c r="C246" s="41"/>
      <c r="D246" s="240" t="s">
        <v>173</v>
      </c>
      <c r="E246" s="41"/>
      <c r="F246" s="241" t="s">
        <v>3500</v>
      </c>
      <c r="G246" s="41"/>
      <c r="H246" s="41"/>
      <c r="I246" s="147"/>
      <c r="J246" s="41"/>
      <c r="K246" s="41"/>
      <c r="L246" s="45"/>
      <c r="M246" s="242"/>
      <c r="N246" s="243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173</v>
      </c>
      <c r="AU246" s="18" t="s">
        <v>82</v>
      </c>
    </row>
    <row r="247" s="2" customFormat="1" ht="16.5" customHeight="1">
      <c r="A247" s="39"/>
      <c r="B247" s="40"/>
      <c r="C247" s="227" t="s">
        <v>883</v>
      </c>
      <c r="D247" s="227" t="s">
        <v>166</v>
      </c>
      <c r="E247" s="228" t="s">
        <v>3501</v>
      </c>
      <c r="F247" s="229" t="s">
        <v>3502</v>
      </c>
      <c r="G247" s="230" t="s">
        <v>229</v>
      </c>
      <c r="H247" s="231">
        <v>2</v>
      </c>
      <c r="I247" s="232"/>
      <c r="J247" s="233">
        <f>ROUND(I247*H247,2)</f>
        <v>0</v>
      </c>
      <c r="K247" s="229" t="s">
        <v>21</v>
      </c>
      <c r="L247" s="45"/>
      <c r="M247" s="234" t="s">
        <v>21</v>
      </c>
      <c r="N247" s="235" t="s">
        <v>44</v>
      </c>
      <c r="O247" s="85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171</v>
      </c>
      <c r="AT247" s="238" t="s">
        <v>166</v>
      </c>
      <c r="AU247" s="238" t="s">
        <v>82</v>
      </c>
      <c r="AY247" s="18" t="s">
        <v>164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80</v>
      </c>
      <c r="BK247" s="239">
        <f>ROUND(I247*H247,2)</f>
        <v>0</v>
      </c>
      <c r="BL247" s="18" t="s">
        <v>171</v>
      </c>
      <c r="BM247" s="238" t="s">
        <v>3503</v>
      </c>
    </row>
    <row r="248" s="2" customFormat="1">
      <c r="A248" s="39"/>
      <c r="B248" s="40"/>
      <c r="C248" s="41"/>
      <c r="D248" s="240" t="s">
        <v>173</v>
      </c>
      <c r="E248" s="41"/>
      <c r="F248" s="241" t="s">
        <v>3504</v>
      </c>
      <c r="G248" s="41"/>
      <c r="H248" s="41"/>
      <c r="I248" s="147"/>
      <c r="J248" s="41"/>
      <c r="K248" s="41"/>
      <c r="L248" s="45"/>
      <c r="M248" s="242"/>
      <c r="N248" s="243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173</v>
      </c>
      <c r="AU248" s="18" t="s">
        <v>82</v>
      </c>
    </row>
    <row r="249" s="2" customFormat="1">
      <c r="A249" s="39"/>
      <c r="B249" s="40"/>
      <c r="C249" s="41"/>
      <c r="D249" s="240" t="s">
        <v>1094</v>
      </c>
      <c r="E249" s="41"/>
      <c r="F249" s="275" t="s">
        <v>3505</v>
      </c>
      <c r="G249" s="41"/>
      <c r="H249" s="41"/>
      <c r="I249" s="147"/>
      <c r="J249" s="41"/>
      <c r="K249" s="41"/>
      <c r="L249" s="45"/>
      <c r="M249" s="242"/>
      <c r="N249" s="243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1094</v>
      </c>
      <c r="AU249" s="18" t="s">
        <v>82</v>
      </c>
    </row>
    <row r="250" s="12" customFormat="1" ht="22.8" customHeight="1">
      <c r="A250" s="12"/>
      <c r="B250" s="211"/>
      <c r="C250" s="212"/>
      <c r="D250" s="213" t="s">
        <v>72</v>
      </c>
      <c r="E250" s="225" t="s">
        <v>3506</v>
      </c>
      <c r="F250" s="225" t="s">
        <v>3507</v>
      </c>
      <c r="G250" s="212"/>
      <c r="H250" s="212"/>
      <c r="I250" s="215"/>
      <c r="J250" s="226">
        <f>BK250</f>
        <v>0</v>
      </c>
      <c r="K250" s="212"/>
      <c r="L250" s="217"/>
      <c r="M250" s="218"/>
      <c r="N250" s="219"/>
      <c r="O250" s="219"/>
      <c r="P250" s="220">
        <f>SUM(P251:P286)</f>
        <v>0</v>
      </c>
      <c r="Q250" s="219"/>
      <c r="R250" s="220">
        <f>SUM(R251:R286)</f>
        <v>0</v>
      </c>
      <c r="S250" s="219"/>
      <c r="T250" s="221">
        <f>SUM(T251:T286)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2" t="s">
        <v>80</v>
      </c>
      <c r="AT250" s="223" t="s">
        <v>72</v>
      </c>
      <c r="AU250" s="223" t="s">
        <v>80</v>
      </c>
      <c r="AY250" s="222" t="s">
        <v>164</v>
      </c>
      <c r="BK250" s="224">
        <f>SUM(BK251:BK286)</f>
        <v>0</v>
      </c>
    </row>
    <row r="251" s="2" customFormat="1" ht="21.75" customHeight="1">
      <c r="A251" s="39"/>
      <c r="B251" s="40"/>
      <c r="C251" s="265" t="s">
        <v>887</v>
      </c>
      <c r="D251" s="265" t="s">
        <v>178</v>
      </c>
      <c r="E251" s="266" t="s">
        <v>3508</v>
      </c>
      <c r="F251" s="267" t="s">
        <v>3509</v>
      </c>
      <c r="G251" s="268" t="s">
        <v>2161</v>
      </c>
      <c r="H251" s="269">
        <v>1</v>
      </c>
      <c r="I251" s="270"/>
      <c r="J251" s="271">
        <f>ROUND(I251*H251,2)</f>
        <v>0</v>
      </c>
      <c r="K251" s="267" t="s">
        <v>21</v>
      </c>
      <c r="L251" s="272"/>
      <c r="M251" s="273" t="s">
        <v>21</v>
      </c>
      <c r="N251" s="274" t="s">
        <v>44</v>
      </c>
      <c r="O251" s="85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182</v>
      </c>
      <c r="AT251" s="238" t="s">
        <v>178</v>
      </c>
      <c r="AU251" s="238" t="s">
        <v>82</v>
      </c>
      <c r="AY251" s="18" t="s">
        <v>164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80</v>
      </c>
      <c r="BK251" s="239">
        <f>ROUND(I251*H251,2)</f>
        <v>0</v>
      </c>
      <c r="BL251" s="18" t="s">
        <v>171</v>
      </c>
      <c r="BM251" s="238" t="s">
        <v>3510</v>
      </c>
    </row>
    <row r="252" s="2" customFormat="1">
      <c r="A252" s="39"/>
      <c r="B252" s="40"/>
      <c r="C252" s="41"/>
      <c r="D252" s="240" t="s">
        <v>173</v>
      </c>
      <c r="E252" s="41"/>
      <c r="F252" s="241" t="s">
        <v>3509</v>
      </c>
      <c r="G252" s="41"/>
      <c r="H252" s="41"/>
      <c r="I252" s="147"/>
      <c r="J252" s="41"/>
      <c r="K252" s="41"/>
      <c r="L252" s="45"/>
      <c r="M252" s="242"/>
      <c r="N252" s="243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173</v>
      </c>
      <c r="AU252" s="18" t="s">
        <v>82</v>
      </c>
    </row>
    <row r="253" s="2" customFormat="1" ht="16.5" customHeight="1">
      <c r="A253" s="39"/>
      <c r="B253" s="40"/>
      <c r="C253" s="265" t="s">
        <v>893</v>
      </c>
      <c r="D253" s="265" t="s">
        <v>178</v>
      </c>
      <c r="E253" s="266" t="s">
        <v>3511</v>
      </c>
      <c r="F253" s="267" t="s">
        <v>3512</v>
      </c>
      <c r="G253" s="268" t="s">
        <v>2161</v>
      </c>
      <c r="H253" s="269">
        <v>1</v>
      </c>
      <c r="I253" s="270"/>
      <c r="J253" s="271">
        <f>ROUND(I253*H253,2)</f>
        <v>0</v>
      </c>
      <c r="K253" s="267" t="s">
        <v>21</v>
      </c>
      <c r="L253" s="272"/>
      <c r="M253" s="273" t="s">
        <v>21</v>
      </c>
      <c r="N253" s="274" t="s">
        <v>44</v>
      </c>
      <c r="O253" s="85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182</v>
      </c>
      <c r="AT253" s="238" t="s">
        <v>178</v>
      </c>
      <c r="AU253" s="238" t="s">
        <v>82</v>
      </c>
      <c r="AY253" s="18" t="s">
        <v>164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80</v>
      </c>
      <c r="BK253" s="239">
        <f>ROUND(I253*H253,2)</f>
        <v>0</v>
      </c>
      <c r="BL253" s="18" t="s">
        <v>171</v>
      </c>
      <c r="BM253" s="238" t="s">
        <v>3513</v>
      </c>
    </row>
    <row r="254" s="2" customFormat="1">
      <c r="A254" s="39"/>
      <c r="B254" s="40"/>
      <c r="C254" s="41"/>
      <c r="D254" s="240" t="s">
        <v>173</v>
      </c>
      <c r="E254" s="41"/>
      <c r="F254" s="241" t="s">
        <v>3512</v>
      </c>
      <c r="G254" s="41"/>
      <c r="H254" s="41"/>
      <c r="I254" s="147"/>
      <c r="J254" s="41"/>
      <c r="K254" s="41"/>
      <c r="L254" s="45"/>
      <c r="M254" s="242"/>
      <c r="N254" s="243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173</v>
      </c>
      <c r="AU254" s="18" t="s">
        <v>82</v>
      </c>
    </row>
    <row r="255" s="2" customFormat="1" ht="16.5" customHeight="1">
      <c r="A255" s="39"/>
      <c r="B255" s="40"/>
      <c r="C255" s="265" t="s">
        <v>899</v>
      </c>
      <c r="D255" s="265" t="s">
        <v>178</v>
      </c>
      <c r="E255" s="266" t="s">
        <v>3514</v>
      </c>
      <c r="F255" s="267" t="s">
        <v>3515</v>
      </c>
      <c r="G255" s="268" t="s">
        <v>2161</v>
      </c>
      <c r="H255" s="269">
        <v>1</v>
      </c>
      <c r="I255" s="270"/>
      <c r="J255" s="271">
        <f>ROUND(I255*H255,2)</f>
        <v>0</v>
      </c>
      <c r="K255" s="267" t="s">
        <v>21</v>
      </c>
      <c r="L255" s="272"/>
      <c r="M255" s="273" t="s">
        <v>21</v>
      </c>
      <c r="N255" s="274" t="s">
        <v>44</v>
      </c>
      <c r="O255" s="85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182</v>
      </c>
      <c r="AT255" s="238" t="s">
        <v>178</v>
      </c>
      <c r="AU255" s="238" t="s">
        <v>82</v>
      </c>
      <c r="AY255" s="18" t="s">
        <v>164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80</v>
      </c>
      <c r="BK255" s="239">
        <f>ROUND(I255*H255,2)</f>
        <v>0</v>
      </c>
      <c r="BL255" s="18" t="s">
        <v>171</v>
      </c>
      <c r="BM255" s="238" t="s">
        <v>3516</v>
      </c>
    </row>
    <row r="256" s="2" customFormat="1">
      <c r="A256" s="39"/>
      <c r="B256" s="40"/>
      <c r="C256" s="41"/>
      <c r="D256" s="240" t="s">
        <v>173</v>
      </c>
      <c r="E256" s="41"/>
      <c r="F256" s="241" t="s">
        <v>3515</v>
      </c>
      <c r="G256" s="41"/>
      <c r="H256" s="41"/>
      <c r="I256" s="147"/>
      <c r="J256" s="41"/>
      <c r="K256" s="41"/>
      <c r="L256" s="45"/>
      <c r="M256" s="242"/>
      <c r="N256" s="24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173</v>
      </c>
      <c r="AU256" s="18" t="s">
        <v>82</v>
      </c>
    </row>
    <row r="257" s="2" customFormat="1" ht="16.5" customHeight="1">
      <c r="A257" s="39"/>
      <c r="B257" s="40"/>
      <c r="C257" s="265" t="s">
        <v>910</v>
      </c>
      <c r="D257" s="265" t="s">
        <v>178</v>
      </c>
      <c r="E257" s="266" t="s">
        <v>3517</v>
      </c>
      <c r="F257" s="267" t="s">
        <v>3518</v>
      </c>
      <c r="G257" s="268" t="s">
        <v>2161</v>
      </c>
      <c r="H257" s="269">
        <v>1</v>
      </c>
      <c r="I257" s="270"/>
      <c r="J257" s="271">
        <f>ROUND(I257*H257,2)</f>
        <v>0</v>
      </c>
      <c r="K257" s="267" t="s">
        <v>21</v>
      </c>
      <c r="L257" s="272"/>
      <c r="M257" s="273" t="s">
        <v>21</v>
      </c>
      <c r="N257" s="274" t="s">
        <v>44</v>
      </c>
      <c r="O257" s="85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182</v>
      </c>
      <c r="AT257" s="238" t="s">
        <v>178</v>
      </c>
      <c r="AU257" s="238" t="s">
        <v>82</v>
      </c>
      <c r="AY257" s="18" t="s">
        <v>164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80</v>
      </c>
      <c r="BK257" s="239">
        <f>ROUND(I257*H257,2)</f>
        <v>0</v>
      </c>
      <c r="BL257" s="18" t="s">
        <v>171</v>
      </c>
      <c r="BM257" s="238" t="s">
        <v>3519</v>
      </c>
    </row>
    <row r="258" s="2" customFormat="1">
      <c r="A258" s="39"/>
      <c r="B258" s="40"/>
      <c r="C258" s="41"/>
      <c r="D258" s="240" t="s">
        <v>173</v>
      </c>
      <c r="E258" s="41"/>
      <c r="F258" s="241" t="s">
        <v>3518</v>
      </c>
      <c r="G258" s="41"/>
      <c r="H258" s="41"/>
      <c r="I258" s="147"/>
      <c r="J258" s="41"/>
      <c r="K258" s="41"/>
      <c r="L258" s="45"/>
      <c r="M258" s="242"/>
      <c r="N258" s="243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173</v>
      </c>
      <c r="AU258" s="18" t="s">
        <v>82</v>
      </c>
    </row>
    <row r="259" s="2" customFormat="1" ht="16.5" customHeight="1">
      <c r="A259" s="39"/>
      <c r="B259" s="40"/>
      <c r="C259" s="265" t="s">
        <v>927</v>
      </c>
      <c r="D259" s="265" t="s">
        <v>178</v>
      </c>
      <c r="E259" s="266" t="s">
        <v>3520</v>
      </c>
      <c r="F259" s="267" t="s">
        <v>3521</v>
      </c>
      <c r="G259" s="268" t="s">
        <v>2161</v>
      </c>
      <c r="H259" s="269">
        <v>1</v>
      </c>
      <c r="I259" s="270"/>
      <c r="J259" s="271">
        <f>ROUND(I259*H259,2)</f>
        <v>0</v>
      </c>
      <c r="K259" s="267" t="s">
        <v>21</v>
      </c>
      <c r="L259" s="272"/>
      <c r="M259" s="273" t="s">
        <v>21</v>
      </c>
      <c r="N259" s="274" t="s">
        <v>44</v>
      </c>
      <c r="O259" s="85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182</v>
      </c>
      <c r="AT259" s="238" t="s">
        <v>178</v>
      </c>
      <c r="AU259" s="238" t="s">
        <v>82</v>
      </c>
      <c r="AY259" s="18" t="s">
        <v>164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80</v>
      </c>
      <c r="BK259" s="239">
        <f>ROUND(I259*H259,2)</f>
        <v>0</v>
      </c>
      <c r="BL259" s="18" t="s">
        <v>171</v>
      </c>
      <c r="BM259" s="238" t="s">
        <v>3522</v>
      </c>
    </row>
    <row r="260" s="2" customFormat="1">
      <c r="A260" s="39"/>
      <c r="B260" s="40"/>
      <c r="C260" s="41"/>
      <c r="D260" s="240" t="s">
        <v>173</v>
      </c>
      <c r="E260" s="41"/>
      <c r="F260" s="241" t="s">
        <v>3521</v>
      </c>
      <c r="G260" s="41"/>
      <c r="H260" s="41"/>
      <c r="I260" s="147"/>
      <c r="J260" s="41"/>
      <c r="K260" s="41"/>
      <c r="L260" s="45"/>
      <c r="M260" s="242"/>
      <c r="N260" s="243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173</v>
      </c>
      <c r="AU260" s="18" t="s">
        <v>82</v>
      </c>
    </row>
    <row r="261" s="2" customFormat="1" ht="16.5" customHeight="1">
      <c r="A261" s="39"/>
      <c r="B261" s="40"/>
      <c r="C261" s="265" t="s">
        <v>931</v>
      </c>
      <c r="D261" s="265" t="s">
        <v>178</v>
      </c>
      <c r="E261" s="266" t="s">
        <v>3523</v>
      </c>
      <c r="F261" s="267" t="s">
        <v>3524</v>
      </c>
      <c r="G261" s="268" t="s">
        <v>2161</v>
      </c>
      <c r="H261" s="269">
        <v>3</v>
      </c>
      <c r="I261" s="270"/>
      <c r="J261" s="271">
        <f>ROUND(I261*H261,2)</f>
        <v>0</v>
      </c>
      <c r="K261" s="267" t="s">
        <v>21</v>
      </c>
      <c r="L261" s="272"/>
      <c r="M261" s="273" t="s">
        <v>21</v>
      </c>
      <c r="N261" s="274" t="s">
        <v>44</v>
      </c>
      <c r="O261" s="85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182</v>
      </c>
      <c r="AT261" s="238" t="s">
        <v>178</v>
      </c>
      <c r="AU261" s="238" t="s">
        <v>82</v>
      </c>
      <c r="AY261" s="18" t="s">
        <v>164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80</v>
      </c>
      <c r="BK261" s="239">
        <f>ROUND(I261*H261,2)</f>
        <v>0</v>
      </c>
      <c r="BL261" s="18" t="s">
        <v>171</v>
      </c>
      <c r="BM261" s="238" t="s">
        <v>3525</v>
      </c>
    </row>
    <row r="262" s="2" customFormat="1">
      <c r="A262" s="39"/>
      <c r="B262" s="40"/>
      <c r="C262" s="41"/>
      <c r="D262" s="240" t="s">
        <v>173</v>
      </c>
      <c r="E262" s="41"/>
      <c r="F262" s="241" t="s">
        <v>3524</v>
      </c>
      <c r="G262" s="41"/>
      <c r="H262" s="41"/>
      <c r="I262" s="147"/>
      <c r="J262" s="41"/>
      <c r="K262" s="41"/>
      <c r="L262" s="45"/>
      <c r="M262" s="242"/>
      <c r="N262" s="243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173</v>
      </c>
      <c r="AU262" s="18" t="s">
        <v>82</v>
      </c>
    </row>
    <row r="263" s="2" customFormat="1" ht="16.5" customHeight="1">
      <c r="A263" s="39"/>
      <c r="B263" s="40"/>
      <c r="C263" s="265" t="s">
        <v>935</v>
      </c>
      <c r="D263" s="265" t="s">
        <v>178</v>
      </c>
      <c r="E263" s="266" t="s">
        <v>3526</v>
      </c>
      <c r="F263" s="267" t="s">
        <v>3527</v>
      </c>
      <c r="G263" s="268" t="s">
        <v>2161</v>
      </c>
      <c r="H263" s="269">
        <v>2</v>
      </c>
      <c r="I263" s="270"/>
      <c r="J263" s="271">
        <f>ROUND(I263*H263,2)</f>
        <v>0</v>
      </c>
      <c r="K263" s="267" t="s">
        <v>21</v>
      </c>
      <c r="L263" s="272"/>
      <c r="M263" s="273" t="s">
        <v>21</v>
      </c>
      <c r="N263" s="274" t="s">
        <v>44</v>
      </c>
      <c r="O263" s="85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182</v>
      </c>
      <c r="AT263" s="238" t="s">
        <v>178</v>
      </c>
      <c r="AU263" s="238" t="s">
        <v>82</v>
      </c>
      <c r="AY263" s="18" t="s">
        <v>164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80</v>
      </c>
      <c r="BK263" s="239">
        <f>ROUND(I263*H263,2)</f>
        <v>0</v>
      </c>
      <c r="BL263" s="18" t="s">
        <v>171</v>
      </c>
      <c r="BM263" s="238" t="s">
        <v>3528</v>
      </c>
    </row>
    <row r="264" s="2" customFormat="1">
      <c r="A264" s="39"/>
      <c r="B264" s="40"/>
      <c r="C264" s="41"/>
      <c r="D264" s="240" t="s">
        <v>173</v>
      </c>
      <c r="E264" s="41"/>
      <c r="F264" s="241" t="s">
        <v>3527</v>
      </c>
      <c r="G264" s="41"/>
      <c r="H264" s="41"/>
      <c r="I264" s="147"/>
      <c r="J264" s="41"/>
      <c r="K264" s="41"/>
      <c r="L264" s="45"/>
      <c r="M264" s="242"/>
      <c r="N264" s="24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173</v>
      </c>
      <c r="AU264" s="18" t="s">
        <v>82</v>
      </c>
    </row>
    <row r="265" s="2" customFormat="1" ht="16.5" customHeight="1">
      <c r="A265" s="39"/>
      <c r="B265" s="40"/>
      <c r="C265" s="265" t="s">
        <v>939</v>
      </c>
      <c r="D265" s="265" t="s">
        <v>178</v>
      </c>
      <c r="E265" s="266" t="s">
        <v>3529</v>
      </c>
      <c r="F265" s="267" t="s">
        <v>3530</v>
      </c>
      <c r="G265" s="268" t="s">
        <v>2161</v>
      </c>
      <c r="H265" s="269">
        <v>1</v>
      </c>
      <c r="I265" s="270"/>
      <c r="J265" s="271">
        <f>ROUND(I265*H265,2)</f>
        <v>0</v>
      </c>
      <c r="K265" s="267" t="s">
        <v>21</v>
      </c>
      <c r="L265" s="272"/>
      <c r="M265" s="273" t="s">
        <v>21</v>
      </c>
      <c r="N265" s="274" t="s">
        <v>44</v>
      </c>
      <c r="O265" s="85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182</v>
      </c>
      <c r="AT265" s="238" t="s">
        <v>178</v>
      </c>
      <c r="AU265" s="238" t="s">
        <v>82</v>
      </c>
      <c r="AY265" s="18" t="s">
        <v>164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80</v>
      </c>
      <c r="BK265" s="239">
        <f>ROUND(I265*H265,2)</f>
        <v>0</v>
      </c>
      <c r="BL265" s="18" t="s">
        <v>171</v>
      </c>
      <c r="BM265" s="238" t="s">
        <v>3531</v>
      </c>
    </row>
    <row r="266" s="2" customFormat="1">
      <c r="A266" s="39"/>
      <c r="B266" s="40"/>
      <c r="C266" s="41"/>
      <c r="D266" s="240" t="s">
        <v>173</v>
      </c>
      <c r="E266" s="41"/>
      <c r="F266" s="241" t="s">
        <v>3530</v>
      </c>
      <c r="G266" s="41"/>
      <c r="H266" s="41"/>
      <c r="I266" s="147"/>
      <c r="J266" s="41"/>
      <c r="K266" s="41"/>
      <c r="L266" s="45"/>
      <c r="M266" s="242"/>
      <c r="N266" s="243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173</v>
      </c>
      <c r="AU266" s="18" t="s">
        <v>82</v>
      </c>
    </row>
    <row r="267" s="2" customFormat="1" ht="16.5" customHeight="1">
      <c r="A267" s="39"/>
      <c r="B267" s="40"/>
      <c r="C267" s="265" t="s">
        <v>943</v>
      </c>
      <c r="D267" s="265" t="s">
        <v>178</v>
      </c>
      <c r="E267" s="266" t="s">
        <v>3532</v>
      </c>
      <c r="F267" s="267" t="s">
        <v>3533</v>
      </c>
      <c r="G267" s="268" t="s">
        <v>2161</v>
      </c>
      <c r="H267" s="269">
        <v>1</v>
      </c>
      <c r="I267" s="270"/>
      <c r="J267" s="271">
        <f>ROUND(I267*H267,2)</f>
        <v>0</v>
      </c>
      <c r="K267" s="267" t="s">
        <v>21</v>
      </c>
      <c r="L267" s="272"/>
      <c r="M267" s="273" t="s">
        <v>21</v>
      </c>
      <c r="N267" s="274" t="s">
        <v>44</v>
      </c>
      <c r="O267" s="85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182</v>
      </c>
      <c r="AT267" s="238" t="s">
        <v>178</v>
      </c>
      <c r="AU267" s="238" t="s">
        <v>82</v>
      </c>
      <c r="AY267" s="18" t="s">
        <v>164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80</v>
      </c>
      <c r="BK267" s="239">
        <f>ROUND(I267*H267,2)</f>
        <v>0</v>
      </c>
      <c r="BL267" s="18" t="s">
        <v>171</v>
      </c>
      <c r="BM267" s="238" t="s">
        <v>3534</v>
      </c>
    </row>
    <row r="268" s="2" customFormat="1">
      <c r="A268" s="39"/>
      <c r="B268" s="40"/>
      <c r="C268" s="41"/>
      <c r="D268" s="240" t="s">
        <v>173</v>
      </c>
      <c r="E268" s="41"/>
      <c r="F268" s="241" t="s">
        <v>3533</v>
      </c>
      <c r="G268" s="41"/>
      <c r="H268" s="41"/>
      <c r="I268" s="147"/>
      <c r="J268" s="41"/>
      <c r="K268" s="41"/>
      <c r="L268" s="45"/>
      <c r="M268" s="242"/>
      <c r="N268" s="24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173</v>
      </c>
      <c r="AU268" s="18" t="s">
        <v>82</v>
      </c>
    </row>
    <row r="269" s="2" customFormat="1" ht="16.5" customHeight="1">
      <c r="A269" s="39"/>
      <c r="B269" s="40"/>
      <c r="C269" s="265" t="s">
        <v>947</v>
      </c>
      <c r="D269" s="265" t="s">
        <v>178</v>
      </c>
      <c r="E269" s="266" t="s">
        <v>3535</v>
      </c>
      <c r="F269" s="267" t="s">
        <v>3536</v>
      </c>
      <c r="G269" s="268" t="s">
        <v>2161</v>
      </c>
      <c r="H269" s="269">
        <v>1</v>
      </c>
      <c r="I269" s="270"/>
      <c r="J269" s="271">
        <f>ROUND(I269*H269,2)</f>
        <v>0</v>
      </c>
      <c r="K269" s="267" t="s">
        <v>21</v>
      </c>
      <c r="L269" s="272"/>
      <c r="M269" s="273" t="s">
        <v>21</v>
      </c>
      <c r="N269" s="274" t="s">
        <v>44</v>
      </c>
      <c r="O269" s="85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182</v>
      </c>
      <c r="AT269" s="238" t="s">
        <v>178</v>
      </c>
      <c r="AU269" s="238" t="s">
        <v>82</v>
      </c>
      <c r="AY269" s="18" t="s">
        <v>164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80</v>
      </c>
      <c r="BK269" s="239">
        <f>ROUND(I269*H269,2)</f>
        <v>0</v>
      </c>
      <c r="BL269" s="18" t="s">
        <v>171</v>
      </c>
      <c r="BM269" s="238" t="s">
        <v>3537</v>
      </c>
    </row>
    <row r="270" s="2" customFormat="1">
      <c r="A270" s="39"/>
      <c r="B270" s="40"/>
      <c r="C270" s="41"/>
      <c r="D270" s="240" t="s">
        <v>173</v>
      </c>
      <c r="E270" s="41"/>
      <c r="F270" s="241" t="s">
        <v>3536</v>
      </c>
      <c r="G270" s="41"/>
      <c r="H270" s="41"/>
      <c r="I270" s="147"/>
      <c r="J270" s="41"/>
      <c r="K270" s="41"/>
      <c r="L270" s="45"/>
      <c r="M270" s="242"/>
      <c r="N270" s="243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173</v>
      </c>
      <c r="AU270" s="18" t="s">
        <v>82</v>
      </c>
    </row>
    <row r="271" s="2" customFormat="1" ht="16.5" customHeight="1">
      <c r="A271" s="39"/>
      <c r="B271" s="40"/>
      <c r="C271" s="265" t="s">
        <v>953</v>
      </c>
      <c r="D271" s="265" t="s">
        <v>178</v>
      </c>
      <c r="E271" s="266" t="s">
        <v>3538</v>
      </c>
      <c r="F271" s="267" t="s">
        <v>3539</v>
      </c>
      <c r="G271" s="268" t="s">
        <v>2161</v>
      </c>
      <c r="H271" s="269">
        <v>1</v>
      </c>
      <c r="I271" s="270"/>
      <c r="J271" s="271">
        <f>ROUND(I271*H271,2)</f>
        <v>0</v>
      </c>
      <c r="K271" s="267" t="s">
        <v>21</v>
      </c>
      <c r="L271" s="272"/>
      <c r="M271" s="273" t="s">
        <v>21</v>
      </c>
      <c r="N271" s="274" t="s">
        <v>44</v>
      </c>
      <c r="O271" s="85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182</v>
      </c>
      <c r="AT271" s="238" t="s">
        <v>178</v>
      </c>
      <c r="AU271" s="238" t="s">
        <v>82</v>
      </c>
      <c r="AY271" s="18" t="s">
        <v>164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80</v>
      </c>
      <c r="BK271" s="239">
        <f>ROUND(I271*H271,2)</f>
        <v>0</v>
      </c>
      <c r="BL271" s="18" t="s">
        <v>171</v>
      </c>
      <c r="BM271" s="238" t="s">
        <v>3540</v>
      </c>
    </row>
    <row r="272" s="2" customFormat="1">
      <c r="A272" s="39"/>
      <c r="B272" s="40"/>
      <c r="C272" s="41"/>
      <c r="D272" s="240" t="s">
        <v>173</v>
      </c>
      <c r="E272" s="41"/>
      <c r="F272" s="241" t="s">
        <v>3539</v>
      </c>
      <c r="G272" s="41"/>
      <c r="H272" s="41"/>
      <c r="I272" s="147"/>
      <c r="J272" s="41"/>
      <c r="K272" s="41"/>
      <c r="L272" s="45"/>
      <c r="M272" s="242"/>
      <c r="N272" s="243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173</v>
      </c>
      <c r="AU272" s="18" t="s">
        <v>82</v>
      </c>
    </row>
    <row r="273" s="2" customFormat="1" ht="16.5" customHeight="1">
      <c r="A273" s="39"/>
      <c r="B273" s="40"/>
      <c r="C273" s="265" t="s">
        <v>959</v>
      </c>
      <c r="D273" s="265" t="s">
        <v>178</v>
      </c>
      <c r="E273" s="266" t="s">
        <v>3541</v>
      </c>
      <c r="F273" s="267" t="s">
        <v>3542</v>
      </c>
      <c r="G273" s="268" t="s">
        <v>2369</v>
      </c>
      <c r="H273" s="269">
        <v>1</v>
      </c>
      <c r="I273" s="270"/>
      <c r="J273" s="271">
        <f>ROUND(I273*H273,2)</f>
        <v>0</v>
      </c>
      <c r="K273" s="267" t="s">
        <v>21</v>
      </c>
      <c r="L273" s="272"/>
      <c r="M273" s="273" t="s">
        <v>21</v>
      </c>
      <c r="N273" s="274" t="s">
        <v>44</v>
      </c>
      <c r="O273" s="85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182</v>
      </c>
      <c r="AT273" s="238" t="s">
        <v>178</v>
      </c>
      <c r="AU273" s="238" t="s">
        <v>82</v>
      </c>
      <c r="AY273" s="18" t="s">
        <v>164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80</v>
      </c>
      <c r="BK273" s="239">
        <f>ROUND(I273*H273,2)</f>
        <v>0</v>
      </c>
      <c r="BL273" s="18" t="s">
        <v>171</v>
      </c>
      <c r="BM273" s="238" t="s">
        <v>3543</v>
      </c>
    </row>
    <row r="274" s="2" customFormat="1">
      <c r="A274" s="39"/>
      <c r="B274" s="40"/>
      <c r="C274" s="41"/>
      <c r="D274" s="240" t="s">
        <v>173</v>
      </c>
      <c r="E274" s="41"/>
      <c r="F274" s="241" t="s">
        <v>3542</v>
      </c>
      <c r="G274" s="41"/>
      <c r="H274" s="41"/>
      <c r="I274" s="147"/>
      <c r="J274" s="41"/>
      <c r="K274" s="41"/>
      <c r="L274" s="45"/>
      <c r="M274" s="242"/>
      <c r="N274" s="243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173</v>
      </c>
      <c r="AU274" s="18" t="s">
        <v>82</v>
      </c>
    </row>
    <row r="275" s="2" customFormat="1" ht="16.5" customHeight="1">
      <c r="A275" s="39"/>
      <c r="B275" s="40"/>
      <c r="C275" s="265" t="s">
        <v>965</v>
      </c>
      <c r="D275" s="265" t="s">
        <v>178</v>
      </c>
      <c r="E275" s="266" t="s">
        <v>3544</v>
      </c>
      <c r="F275" s="267" t="s">
        <v>3545</v>
      </c>
      <c r="G275" s="268" t="s">
        <v>2161</v>
      </c>
      <c r="H275" s="269">
        <v>1</v>
      </c>
      <c r="I275" s="270"/>
      <c r="J275" s="271">
        <f>ROUND(I275*H275,2)</f>
        <v>0</v>
      </c>
      <c r="K275" s="267" t="s">
        <v>21</v>
      </c>
      <c r="L275" s="272"/>
      <c r="M275" s="273" t="s">
        <v>21</v>
      </c>
      <c r="N275" s="274" t="s">
        <v>44</v>
      </c>
      <c r="O275" s="85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182</v>
      </c>
      <c r="AT275" s="238" t="s">
        <v>178</v>
      </c>
      <c r="AU275" s="238" t="s">
        <v>82</v>
      </c>
      <c r="AY275" s="18" t="s">
        <v>164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80</v>
      </c>
      <c r="BK275" s="239">
        <f>ROUND(I275*H275,2)</f>
        <v>0</v>
      </c>
      <c r="BL275" s="18" t="s">
        <v>171</v>
      </c>
      <c r="BM275" s="238" t="s">
        <v>3546</v>
      </c>
    </row>
    <row r="276" s="2" customFormat="1">
      <c r="A276" s="39"/>
      <c r="B276" s="40"/>
      <c r="C276" s="41"/>
      <c r="D276" s="240" t="s">
        <v>173</v>
      </c>
      <c r="E276" s="41"/>
      <c r="F276" s="241" t="s">
        <v>3545</v>
      </c>
      <c r="G276" s="41"/>
      <c r="H276" s="41"/>
      <c r="I276" s="147"/>
      <c r="J276" s="41"/>
      <c r="K276" s="41"/>
      <c r="L276" s="45"/>
      <c r="M276" s="242"/>
      <c r="N276" s="243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173</v>
      </c>
      <c r="AU276" s="18" t="s">
        <v>82</v>
      </c>
    </row>
    <row r="277" s="2" customFormat="1" ht="16.5" customHeight="1">
      <c r="A277" s="39"/>
      <c r="B277" s="40"/>
      <c r="C277" s="265" t="s">
        <v>957</v>
      </c>
      <c r="D277" s="265" t="s">
        <v>178</v>
      </c>
      <c r="E277" s="266" t="s">
        <v>3547</v>
      </c>
      <c r="F277" s="267" t="s">
        <v>3548</v>
      </c>
      <c r="G277" s="268" t="s">
        <v>2161</v>
      </c>
      <c r="H277" s="269">
        <v>1</v>
      </c>
      <c r="I277" s="270"/>
      <c r="J277" s="271">
        <f>ROUND(I277*H277,2)</f>
        <v>0</v>
      </c>
      <c r="K277" s="267" t="s">
        <v>21</v>
      </c>
      <c r="L277" s="272"/>
      <c r="M277" s="273" t="s">
        <v>21</v>
      </c>
      <c r="N277" s="274" t="s">
        <v>44</v>
      </c>
      <c r="O277" s="85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182</v>
      </c>
      <c r="AT277" s="238" t="s">
        <v>178</v>
      </c>
      <c r="AU277" s="238" t="s">
        <v>82</v>
      </c>
      <c r="AY277" s="18" t="s">
        <v>164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80</v>
      </c>
      <c r="BK277" s="239">
        <f>ROUND(I277*H277,2)</f>
        <v>0</v>
      </c>
      <c r="BL277" s="18" t="s">
        <v>171</v>
      </c>
      <c r="BM277" s="238" t="s">
        <v>3549</v>
      </c>
    </row>
    <row r="278" s="2" customFormat="1">
      <c r="A278" s="39"/>
      <c r="B278" s="40"/>
      <c r="C278" s="41"/>
      <c r="D278" s="240" t="s">
        <v>173</v>
      </c>
      <c r="E278" s="41"/>
      <c r="F278" s="241" t="s">
        <v>3548</v>
      </c>
      <c r="G278" s="41"/>
      <c r="H278" s="41"/>
      <c r="I278" s="147"/>
      <c r="J278" s="41"/>
      <c r="K278" s="41"/>
      <c r="L278" s="45"/>
      <c r="M278" s="242"/>
      <c r="N278" s="243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173</v>
      </c>
      <c r="AU278" s="18" t="s">
        <v>82</v>
      </c>
    </row>
    <row r="279" s="2" customFormat="1" ht="16.5" customHeight="1">
      <c r="A279" s="39"/>
      <c r="B279" s="40"/>
      <c r="C279" s="265" t="s">
        <v>978</v>
      </c>
      <c r="D279" s="265" t="s">
        <v>178</v>
      </c>
      <c r="E279" s="266" t="s">
        <v>3550</v>
      </c>
      <c r="F279" s="267" t="s">
        <v>3551</v>
      </c>
      <c r="G279" s="268" t="s">
        <v>2161</v>
      </c>
      <c r="H279" s="269">
        <v>2</v>
      </c>
      <c r="I279" s="270"/>
      <c r="J279" s="271">
        <f>ROUND(I279*H279,2)</f>
        <v>0</v>
      </c>
      <c r="K279" s="267" t="s">
        <v>21</v>
      </c>
      <c r="L279" s="272"/>
      <c r="M279" s="273" t="s">
        <v>21</v>
      </c>
      <c r="N279" s="274" t="s">
        <v>44</v>
      </c>
      <c r="O279" s="85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182</v>
      </c>
      <c r="AT279" s="238" t="s">
        <v>178</v>
      </c>
      <c r="AU279" s="238" t="s">
        <v>82</v>
      </c>
      <c r="AY279" s="18" t="s">
        <v>164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80</v>
      </c>
      <c r="BK279" s="239">
        <f>ROUND(I279*H279,2)</f>
        <v>0</v>
      </c>
      <c r="BL279" s="18" t="s">
        <v>171</v>
      </c>
      <c r="BM279" s="238" t="s">
        <v>3552</v>
      </c>
    </row>
    <row r="280" s="2" customFormat="1">
      <c r="A280" s="39"/>
      <c r="B280" s="40"/>
      <c r="C280" s="41"/>
      <c r="D280" s="240" t="s">
        <v>173</v>
      </c>
      <c r="E280" s="41"/>
      <c r="F280" s="241" t="s">
        <v>3551</v>
      </c>
      <c r="G280" s="41"/>
      <c r="H280" s="41"/>
      <c r="I280" s="147"/>
      <c r="J280" s="41"/>
      <c r="K280" s="41"/>
      <c r="L280" s="45"/>
      <c r="M280" s="242"/>
      <c r="N280" s="243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173</v>
      </c>
      <c r="AU280" s="18" t="s">
        <v>82</v>
      </c>
    </row>
    <row r="281" s="2" customFormat="1" ht="16.5" customHeight="1">
      <c r="A281" s="39"/>
      <c r="B281" s="40"/>
      <c r="C281" s="265" t="s">
        <v>986</v>
      </c>
      <c r="D281" s="265" t="s">
        <v>178</v>
      </c>
      <c r="E281" s="266" t="s">
        <v>3553</v>
      </c>
      <c r="F281" s="267" t="s">
        <v>3554</v>
      </c>
      <c r="G281" s="268" t="s">
        <v>2161</v>
      </c>
      <c r="H281" s="269">
        <v>5</v>
      </c>
      <c r="I281" s="270"/>
      <c r="J281" s="271">
        <f>ROUND(I281*H281,2)</f>
        <v>0</v>
      </c>
      <c r="K281" s="267" t="s">
        <v>21</v>
      </c>
      <c r="L281" s="272"/>
      <c r="M281" s="273" t="s">
        <v>21</v>
      </c>
      <c r="N281" s="274" t="s">
        <v>44</v>
      </c>
      <c r="O281" s="85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182</v>
      </c>
      <c r="AT281" s="238" t="s">
        <v>178</v>
      </c>
      <c r="AU281" s="238" t="s">
        <v>82</v>
      </c>
      <c r="AY281" s="18" t="s">
        <v>164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80</v>
      </c>
      <c r="BK281" s="239">
        <f>ROUND(I281*H281,2)</f>
        <v>0</v>
      </c>
      <c r="BL281" s="18" t="s">
        <v>171</v>
      </c>
      <c r="BM281" s="238" t="s">
        <v>3555</v>
      </c>
    </row>
    <row r="282" s="2" customFormat="1">
      <c r="A282" s="39"/>
      <c r="B282" s="40"/>
      <c r="C282" s="41"/>
      <c r="D282" s="240" t="s">
        <v>173</v>
      </c>
      <c r="E282" s="41"/>
      <c r="F282" s="241" t="s">
        <v>3554</v>
      </c>
      <c r="G282" s="41"/>
      <c r="H282" s="41"/>
      <c r="I282" s="147"/>
      <c r="J282" s="41"/>
      <c r="K282" s="41"/>
      <c r="L282" s="45"/>
      <c r="M282" s="242"/>
      <c r="N282" s="243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173</v>
      </c>
      <c r="AU282" s="18" t="s">
        <v>82</v>
      </c>
    </row>
    <row r="283" s="2" customFormat="1" ht="16.5" customHeight="1">
      <c r="A283" s="39"/>
      <c r="B283" s="40"/>
      <c r="C283" s="265" t="s">
        <v>990</v>
      </c>
      <c r="D283" s="265" t="s">
        <v>178</v>
      </c>
      <c r="E283" s="266" t="s">
        <v>3556</v>
      </c>
      <c r="F283" s="267" t="s">
        <v>3557</v>
      </c>
      <c r="G283" s="268" t="s">
        <v>2161</v>
      </c>
      <c r="H283" s="269">
        <v>2</v>
      </c>
      <c r="I283" s="270"/>
      <c r="J283" s="271">
        <f>ROUND(I283*H283,2)</f>
        <v>0</v>
      </c>
      <c r="K283" s="267" t="s">
        <v>21</v>
      </c>
      <c r="L283" s="272"/>
      <c r="M283" s="273" t="s">
        <v>21</v>
      </c>
      <c r="N283" s="274" t="s">
        <v>44</v>
      </c>
      <c r="O283" s="85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182</v>
      </c>
      <c r="AT283" s="238" t="s">
        <v>178</v>
      </c>
      <c r="AU283" s="238" t="s">
        <v>82</v>
      </c>
      <c r="AY283" s="18" t="s">
        <v>164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80</v>
      </c>
      <c r="BK283" s="239">
        <f>ROUND(I283*H283,2)</f>
        <v>0</v>
      </c>
      <c r="BL283" s="18" t="s">
        <v>171</v>
      </c>
      <c r="BM283" s="238" t="s">
        <v>3558</v>
      </c>
    </row>
    <row r="284" s="2" customFormat="1">
      <c r="A284" s="39"/>
      <c r="B284" s="40"/>
      <c r="C284" s="41"/>
      <c r="D284" s="240" t="s">
        <v>173</v>
      </c>
      <c r="E284" s="41"/>
      <c r="F284" s="241" t="s">
        <v>3557</v>
      </c>
      <c r="G284" s="41"/>
      <c r="H284" s="41"/>
      <c r="I284" s="147"/>
      <c r="J284" s="41"/>
      <c r="K284" s="41"/>
      <c r="L284" s="45"/>
      <c r="M284" s="242"/>
      <c r="N284" s="243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173</v>
      </c>
      <c r="AU284" s="18" t="s">
        <v>82</v>
      </c>
    </row>
    <row r="285" s="2" customFormat="1" ht="16.5" customHeight="1">
      <c r="A285" s="39"/>
      <c r="B285" s="40"/>
      <c r="C285" s="265" t="s">
        <v>995</v>
      </c>
      <c r="D285" s="265" t="s">
        <v>178</v>
      </c>
      <c r="E285" s="266" t="s">
        <v>3559</v>
      </c>
      <c r="F285" s="267" t="s">
        <v>3560</v>
      </c>
      <c r="G285" s="268" t="s">
        <v>2161</v>
      </c>
      <c r="H285" s="269">
        <v>1</v>
      </c>
      <c r="I285" s="270"/>
      <c r="J285" s="271">
        <f>ROUND(I285*H285,2)</f>
        <v>0</v>
      </c>
      <c r="K285" s="267" t="s">
        <v>21</v>
      </c>
      <c r="L285" s="272"/>
      <c r="M285" s="273" t="s">
        <v>21</v>
      </c>
      <c r="N285" s="274" t="s">
        <v>44</v>
      </c>
      <c r="O285" s="85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182</v>
      </c>
      <c r="AT285" s="238" t="s">
        <v>178</v>
      </c>
      <c r="AU285" s="238" t="s">
        <v>82</v>
      </c>
      <c r="AY285" s="18" t="s">
        <v>164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80</v>
      </c>
      <c r="BK285" s="239">
        <f>ROUND(I285*H285,2)</f>
        <v>0</v>
      </c>
      <c r="BL285" s="18" t="s">
        <v>171</v>
      </c>
      <c r="BM285" s="238" t="s">
        <v>3561</v>
      </c>
    </row>
    <row r="286" s="2" customFormat="1">
      <c r="A286" s="39"/>
      <c r="B286" s="40"/>
      <c r="C286" s="41"/>
      <c r="D286" s="240" t="s">
        <v>173</v>
      </c>
      <c r="E286" s="41"/>
      <c r="F286" s="241" t="s">
        <v>3560</v>
      </c>
      <c r="G286" s="41"/>
      <c r="H286" s="41"/>
      <c r="I286" s="147"/>
      <c r="J286" s="41"/>
      <c r="K286" s="41"/>
      <c r="L286" s="45"/>
      <c r="M286" s="242"/>
      <c r="N286" s="243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173</v>
      </c>
      <c r="AU286" s="18" t="s">
        <v>82</v>
      </c>
    </row>
    <row r="287" s="12" customFormat="1" ht="22.8" customHeight="1">
      <c r="A287" s="12"/>
      <c r="B287" s="211"/>
      <c r="C287" s="212"/>
      <c r="D287" s="213" t="s">
        <v>72</v>
      </c>
      <c r="E287" s="225" t="s">
        <v>3562</v>
      </c>
      <c r="F287" s="225" t="s">
        <v>3563</v>
      </c>
      <c r="G287" s="212"/>
      <c r="H287" s="212"/>
      <c r="I287" s="215"/>
      <c r="J287" s="226">
        <f>BK287</f>
        <v>0</v>
      </c>
      <c r="K287" s="212"/>
      <c r="L287" s="217"/>
      <c r="M287" s="218"/>
      <c r="N287" s="219"/>
      <c r="O287" s="219"/>
      <c r="P287" s="220">
        <f>SUM(P288:P323)</f>
        <v>0</v>
      </c>
      <c r="Q287" s="219"/>
      <c r="R287" s="220">
        <f>SUM(R288:R323)</f>
        <v>0</v>
      </c>
      <c r="S287" s="219"/>
      <c r="T287" s="221">
        <f>SUM(T288:T323)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2" t="s">
        <v>80</v>
      </c>
      <c r="AT287" s="223" t="s">
        <v>72</v>
      </c>
      <c r="AU287" s="223" t="s">
        <v>80</v>
      </c>
      <c r="AY287" s="222" t="s">
        <v>164</v>
      </c>
      <c r="BK287" s="224">
        <f>SUM(BK288:BK323)</f>
        <v>0</v>
      </c>
    </row>
    <row r="288" s="2" customFormat="1" ht="21.75" customHeight="1">
      <c r="A288" s="39"/>
      <c r="B288" s="40"/>
      <c r="C288" s="265" t="s">
        <v>1007</v>
      </c>
      <c r="D288" s="265" t="s">
        <v>178</v>
      </c>
      <c r="E288" s="266" t="s">
        <v>3508</v>
      </c>
      <c r="F288" s="267" t="s">
        <v>3509</v>
      </c>
      <c r="G288" s="268" t="s">
        <v>2161</v>
      </c>
      <c r="H288" s="269">
        <v>1</v>
      </c>
      <c r="I288" s="270"/>
      <c r="J288" s="271">
        <f>ROUND(I288*H288,2)</f>
        <v>0</v>
      </c>
      <c r="K288" s="267" t="s">
        <v>21</v>
      </c>
      <c r="L288" s="272"/>
      <c r="M288" s="273" t="s">
        <v>21</v>
      </c>
      <c r="N288" s="274" t="s">
        <v>44</v>
      </c>
      <c r="O288" s="85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182</v>
      </c>
      <c r="AT288" s="238" t="s">
        <v>178</v>
      </c>
      <c r="AU288" s="238" t="s">
        <v>82</v>
      </c>
      <c r="AY288" s="18" t="s">
        <v>164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80</v>
      </c>
      <c r="BK288" s="239">
        <f>ROUND(I288*H288,2)</f>
        <v>0</v>
      </c>
      <c r="BL288" s="18" t="s">
        <v>171</v>
      </c>
      <c r="BM288" s="238" t="s">
        <v>3564</v>
      </c>
    </row>
    <row r="289" s="2" customFormat="1">
      <c r="A289" s="39"/>
      <c r="B289" s="40"/>
      <c r="C289" s="41"/>
      <c r="D289" s="240" t="s">
        <v>173</v>
      </c>
      <c r="E289" s="41"/>
      <c r="F289" s="241" t="s">
        <v>3509</v>
      </c>
      <c r="G289" s="41"/>
      <c r="H289" s="41"/>
      <c r="I289" s="147"/>
      <c r="J289" s="41"/>
      <c r="K289" s="41"/>
      <c r="L289" s="45"/>
      <c r="M289" s="242"/>
      <c r="N289" s="24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173</v>
      </c>
      <c r="AU289" s="18" t="s">
        <v>82</v>
      </c>
    </row>
    <row r="290" s="2" customFormat="1" ht="16.5" customHeight="1">
      <c r="A290" s="39"/>
      <c r="B290" s="40"/>
      <c r="C290" s="265" t="s">
        <v>1013</v>
      </c>
      <c r="D290" s="265" t="s">
        <v>178</v>
      </c>
      <c r="E290" s="266" t="s">
        <v>3511</v>
      </c>
      <c r="F290" s="267" t="s">
        <v>3512</v>
      </c>
      <c r="G290" s="268" t="s">
        <v>2161</v>
      </c>
      <c r="H290" s="269">
        <v>1</v>
      </c>
      <c r="I290" s="270"/>
      <c r="J290" s="271">
        <f>ROUND(I290*H290,2)</f>
        <v>0</v>
      </c>
      <c r="K290" s="267" t="s">
        <v>21</v>
      </c>
      <c r="L290" s="272"/>
      <c r="M290" s="273" t="s">
        <v>21</v>
      </c>
      <c r="N290" s="274" t="s">
        <v>44</v>
      </c>
      <c r="O290" s="85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182</v>
      </c>
      <c r="AT290" s="238" t="s">
        <v>178</v>
      </c>
      <c r="AU290" s="238" t="s">
        <v>82</v>
      </c>
      <c r="AY290" s="18" t="s">
        <v>164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80</v>
      </c>
      <c r="BK290" s="239">
        <f>ROUND(I290*H290,2)</f>
        <v>0</v>
      </c>
      <c r="BL290" s="18" t="s">
        <v>171</v>
      </c>
      <c r="BM290" s="238" t="s">
        <v>3565</v>
      </c>
    </row>
    <row r="291" s="2" customFormat="1">
      <c r="A291" s="39"/>
      <c r="B291" s="40"/>
      <c r="C291" s="41"/>
      <c r="D291" s="240" t="s">
        <v>173</v>
      </c>
      <c r="E291" s="41"/>
      <c r="F291" s="241" t="s">
        <v>3512</v>
      </c>
      <c r="G291" s="41"/>
      <c r="H291" s="41"/>
      <c r="I291" s="147"/>
      <c r="J291" s="41"/>
      <c r="K291" s="41"/>
      <c r="L291" s="45"/>
      <c r="M291" s="242"/>
      <c r="N291" s="243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173</v>
      </c>
      <c r="AU291" s="18" t="s">
        <v>82</v>
      </c>
    </row>
    <row r="292" s="2" customFormat="1" ht="16.5" customHeight="1">
      <c r="A292" s="39"/>
      <c r="B292" s="40"/>
      <c r="C292" s="265" t="s">
        <v>1023</v>
      </c>
      <c r="D292" s="265" t="s">
        <v>178</v>
      </c>
      <c r="E292" s="266" t="s">
        <v>3514</v>
      </c>
      <c r="F292" s="267" t="s">
        <v>3515</v>
      </c>
      <c r="G292" s="268" t="s">
        <v>2161</v>
      </c>
      <c r="H292" s="269">
        <v>1</v>
      </c>
      <c r="I292" s="270"/>
      <c r="J292" s="271">
        <f>ROUND(I292*H292,2)</f>
        <v>0</v>
      </c>
      <c r="K292" s="267" t="s">
        <v>21</v>
      </c>
      <c r="L292" s="272"/>
      <c r="M292" s="273" t="s">
        <v>21</v>
      </c>
      <c r="N292" s="274" t="s">
        <v>44</v>
      </c>
      <c r="O292" s="85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182</v>
      </c>
      <c r="AT292" s="238" t="s">
        <v>178</v>
      </c>
      <c r="AU292" s="238" t="s">
        <v>82</v>
      </c>
      <c r="AY292" s="18" t="s">
        <v>164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80</v>
      </c>
      <c r="BK292" s="239">
        <f>ROUND(I292*H292,2)</f>
        <v>0</v>
      </c>
      <c r="BL292" s="18" t="s">
        <v>171</v>
      </c>
      <c r="BM292" s="238" t="s">
        <v>3566</v>
      </c>
    </row>
    <row r="293" s="2" customFormat="1">
      <c r="A293" s="39"/>
      <c r="B293" s="40"/>
      <c r="C293" s="41"/>
      <c r="D293" s="240" t="s">
        <v>173</v>
      </c>
      <c r="E293" s="41"/>
      <c r="F293" s="241" t="s">
        <v>3515</v>
      </c>
      <c r="G293" s="41"/>
      <c r="H293" s="41"/>
      <c r="I293" s="147"/>
      <c r="J293" s="41"/>
      <c r="K293" s="41"/>
      <c r="L293" s="45"/>
      <c r="M293" s="242"/>
      <c r="N293" s="243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173</v>
      </c>
      <c r="AU293" s="18" t="s">
        <v>82</v>
      </c>
    </row>
    <row r="294" s="2" customFormat="1" ht="16.5" customHeight="1">
      <c r="A294" s="39"/>
      <c r="B294" s="40"/>
      <c r="C294" s="265" t="s">
        <v>1032</v>
      </c>
      <c r="D294" s="265" t="s">
        <v>178</v>
      </c>
      <c r="E294" s="266" t="s">
        <v>3517</v>
      </c>
      <c r="F294" s="267" t="s">
        <v>3518</v>
      </c>
      <c r="G294" s="268" t="s">
        <v>2161</v>
      </c>
      <c r="H294" s="269">
        <v>1</v>
      </c>
      <c r="I294" s="270"/>
      <c r="J294" s="271">
        <f>ROUND(I294*H294,2)</f>
        <v>0</v>
      </c>
      <c r="K294" s="267" t="s">
        <v>21</v>
      </c>
      <c r="L294" s="272"/>
      <c r="M294" s="273" t="s">
        <v>21</v>
      </c>
      <c r="N294" s="274" t="s">
        <v>44</v>
      </c>
      <c r="O294" s="85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182</v>
      </c>
      <c r="AT294" s="238" t="s">
        <v>178</v>
      </c>
      <c r="AU294" s="238" t="s">
        <v>82</v>
      </c>
      <c r="AY294" s="18" t="s">
        <v>164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80</v>
      </c>
      <c r="BK294" s="239">
        <f>ROUND(I294*H294,2)</f>
        <v>0</v>
      </c>
      <c r="BL294" s="18" t="s">
        <v>171</v>
      </c>
      <c r="BM294" s="238" t="s">
        <v>3567</v>
      </c>
    </row>
    <row r="295" s="2" customFormat="1">
      <c r="A295" s="39"/>
      <c r="B295" s="40"/>
      <c r="C295" s="41"/>
      <c r="D295" s="240" t="s">
        <v>173</v>
      </c>
      <c r="E295" s="41"/>
      <c r="F295" s="241" t="s">
        <v>3518</v>
      </c>
      <c r="G295" s="41"/>
      <c r="H295" s="41"/>
      <c r="I295" s="147"/>
      <c r="J295" s="41"/>
      <c r="K295" s="41"/>
      <c r="L295" s="45"/>
      <c r="M295" s="242"/>
      <c r="N295" s="24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173</v>
      </c>
      <c r="AU295" s="18" t="s">
        <v>82</v>
      </c>
    </row>
    <row r="296" s="2" customFormat="1" ht="16.5" customHeight="1">
      <c r="A296" s="39"/>
      <c r="B296" s="40"/>
      <c r="C296" s="265" t="s">
        <v>1038</v>
      </c>
      <c r="D296" s="265" t="s">
        <v>178</v>
      </c>
      <c r="E296" s="266" t="s">
        <v>3520</v>
      </c>
      <c r="F296" s="267" t="s">
        <v>3521</v>
      </c>
      <c r="G296" s="268" t="s">
        <v>2161</v>
      </c>
      <c r="H296" s="269">
        <v>2</v>
      </c>
      <c r="I296" s="270"/>
      <c r="J296" s="271">
        <f>ROUND(I296*H296,2)</f>
        <v>0</v>
      </c>
      <c r="K296" s="267" t="s">
        <v>21</v>
      </c>
      <c r="L296" s="272"/>
      <c r="M296" s="273" t="s">
        <v>21</v>
      </c>
      <c r="N296" s="274" t="s">
        <v>44</v>
      </c>
      <c r="O296" s="85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182</v>
      </c>
      <c r="AT296" s="238" t="s">
        <v>178</v>
      </c>
      <c r="AU296" s="238" t="s">
        <v>82</v>
      </c>
      <c r="AY296" s="18" t="s">
        <v>164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80</v>
      </c>
      <c r="BK296" s="239">
        <f>ROUND(I296*H296,2)</f>
        <v>0</v>
      </c>
      <c r="BL296" s="18" t="s">
        <v>171</v>
      </c>
      <c r="BM296" s="238" t="s">
        <v>3568</v>
      </c>
    </row>
    <row r="297" s="2" customFormat="1">
      <c r="A297" s="39"/>
      <c r="B297" s="40"/>
      <c r="C297" s="41"/>
      <c r="D297" s="240" t="s">
        <v>173</v>
      </c>
      <c r="E297" s="41"/>
      <c r="F297" s="241" t="s">
        <v>3521</v>
      </c>
      <c r="G297" s="41"/>
      <c r="H297" s="41"/>
      <c r="I297" s="147"/>
      <c r="J297" s="41"/>
      <c r="K297" s="41"/>
      <c r="L297" s="45"/>
      <c r="M297" s="242"/>
      <c r="N297" s="243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173</v>
      </c>
      <c r="AU297" s="18" t="s">
        <v>82</v>
      </c>
    </row>
    <row r="298" s="2" customFormat="1" ht="16.5" customHeight="1">
      <c r="A298" s="39"/>
      <c r="B298" s="40"/>
      <c r="C298" s="265" t="s">
        <v>1042</v>
      </c>
      <c r="D298" s="265" t="s">
        <v>178</v>
      </c>
      <c r="E298" s="266" t="s">
        <v>3523</v>
      </c>
      <c r="F298" s="267" t="s">
        <v>3524</v>
      </c>
      <c r="G298" s="268" t="s">
        <v>2161</v>
      </c>
      <c r="H298" s="269">
        <v>5</v>
      </c>
      <c r="I298" s="270"/>
      <c r="J298" s="271">
        <f>ROUND(I298*H298,2)</f>
        <v>0</v>
      </c>
      <c r="K298" s="267" t="s">
        <v>21</v>
      </c>
      <c r="L298" s="272"/>
      <c r="M298" s="273" t="s">
        <v>21</v>
      </c>
      <c r="N298" s="274" t="s">
        <v>44</v>
      </c>
      <c r="O298" s="85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182</v>
      </c>
      <c r="AT298" s="238" t="s">
        <v>178</v>
      </c>
      <c r="AU298" s="238" t="s">
        <v>82</v>
      </c>
      <c r="AY298" s="18" t="s">
        <v>164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80</v>
      </c>
      <c r="BK298" s="239">
        <f>ROUND(I298*H298,2)</f>
        <v>0</v>
      </c>
      <c r="BL298" s="18" t="s">
        <v>171</v>
      </c>
      <c r="BM298" s="238" t="s">
        <v>3569</v>
      </c>
    </row>
    <row r="299" s="2" customFormat="1">
      <c r="A299" s="39"/>
      <c r="B299" s="40"/>
      <c r="C299" s="41"/>
      <c r="D299" s="240" t="s">
        <v>173</v>
      </c>
      <c r="E299" s="41"/>
      <c r="F299" s="241" t="s">
        <v>3524</v>
      </c>
      <c r="G299" s="41"/>
      <c r="H299" s="41"/>
      <c r="I299" s="147"/>
      <c r="J299" s="41"/>
      <c r="K299" s="41"/>
      <c r="L299" s="45"/>
      <c r="M299" s="242"/>
      <c r="N299" s="243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173</v>
      </c>
      <c r="AU299" s="18" t="s">
        <v>82</v>
      </c>
    </row>
    <row r="300" s="2" customFormat="1" ht="16.5" customHeight="1">
      <c r="A300" s="39"/>
      <c r="B300" s="40"/>
      <c r="C300" s="265" t="s">
        <v>1048</v>
      </c>
      <c r="D300" s="265" t="s">
        <v>178</v>
      </c>
      <c r="E300" s="266" t="s">
        <v>3526</v>
      </c>
      <c r="F300" s="267" t="s">
        <v>3527</v>
      </c>
      <c r="G300" s="268" t="s">
        <v>2161</v>
      </c>
      <c r="H300" s="269">
        <v>2</v>
      </c>
      <c r="I300" s="270"/>
      <c r="J300" s="271">
        <f>ROUND(I300*H300,2)</f>
        <v>0</v>
      </c>
      <c r="K300" s="267" t="s">
        <v>21</v>
      </c>
      <c r="L300" s="272"/>
      <c r="M300" s="273" t="s">
        <v>21</v>
      </c>
      <c r="N300" s="274" t="s">
        <v>44</v>
      </c>
      <c r="O300" s="85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8" t="s">
        <v>182</v>
      </c>
      <c r="AT300" s="238" t="s">
        <v>178</v>
      </c>
      <c r="AU300" s="238" t="s">
        <v>82</v>
      </c>
      <c r="AY300" s="18" t="s">
        <v>164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8" t="s">
        <v>80</v>
      </c>
      <c r="BK300" s="239">
        <f>ROUND(I300*H300,2)</f>
        <v>0</v>
      </c>
      <c r="BL300" s="18" t="s">
        <v>171</v>
      </c>
      <c r="BM300" s="238" t="s">
        <v>3570</v>
      </c>
    </row>
    <row r="301" s="2" customFormat="1">
      <c r="A301" s="39"/>
      <c r="B301" s="40"/>
      <c r="C301" s="41"/>
      <c r="D301" s="240" t="s">
        <v>173</v>
      </c>
      <c r="E301" s="41"/>
      <c r="F301" s="241" t="s">
        <v>3527</v>
      </c>
      <c r="G301" s="41"/>
      <c r="H301" s="41"/>
      <c r="I301" s="147"/>
      <c r="J301" s="41"/>
      <c r="K301" s="41"/>
      <c r="L301" s="45"/>
      <c r="M301" s="242"/>
      <c r="N301" s="243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173</v>
      </c>
      <c r="AU301" s="18" t="s">
        <v>82</v>
      </c>
    </row>
    <row r="302" s="2" customFormat="1" ht="16.5" customHeight="1">
      <c r="A302" s="39"/>
      <c r="B302" s="40"/>
      <c r="C302" s="265" t="s">
        <v>1054</v>
      </c>
      <c r="D302" s="265" t="s">
        <v>178</v>
      </c>
      <c r="E302" s="266" t="s">
        <v>3529</v>
      </c>
      <c r="F302" s="267" t="s">
        <v>3530</v>
      </c>
      <c r="G302" s="268" t="s">
        <v>2161</v>
      </c>
      <c r="H302" s="269">
        <v>1</v>
      </c>
      <c r="I302" s="270"/>
      <c r="J302" s="271">
        <f>ROUND(I302*H302,2)</f>
        <v>0</v>
      </c>
      <c r="K302" s="267" t="s">
        <v>21</v>
      </c>
      <c r="L302" s="272"/>
      <c r="M302" s="273" t="s">
        <v>21</v>
      </c>
      <c r="N302" s="274" t="s">
        <v>44</v>
      </c>
      <c r="O302" s="85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182</v>
      </c>
      <c r="AT302" s="238" t="s">
        <v>178</v>
      </c>
      <c r="AU302" s="238" t="s">
        <v>82</v>
      </c>
      <c r="AY302" s="18" t="s">
        <v>164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80</v>
      </c>
      <c r="BK302" s="239">
        <f>ROUND(I302*H302,2)</f>
        <v>0</v>
      </c>
      <c r="BL302" s="18" t="s">
        <v>171</v>
      </c>
      <c r="BM302" s="238" t="s">
        <v>3571</v>
      </c>
    </row>
    <row r="303" s="2" customFormat="1">
      <c r="A303" s="39"/>
      <c r="B303" s="40"/>
      <c r="C303" s="41"/>
      <c r="D303" s="240" t="s">
        <v>173</v>
      </c>
      <c r="E303" s="41"/>
      <c r="F303" s="241" t="s">
        <v>3530</v>
      </c>
      <c r="G303" s="41"/>
      <c r="H303" s="41"/>
      <c r="I303" s="147"/>
      <c r="J303" s="41"/>
      <c r="K303" s="41"/>
      <c r="L303" s="45"/>
      <c r="M303" s="242"/>
      <c r="N303" s="243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173</v>
      </c>
      <c r="AU303" s="18" t="s">
        <v>82</v>
      </c>
    </row>
    <row r="304" s="2" customFormat="1" ht="16.5" customHeight="1">
      <c r="A304" s="39"/>
      <c r="B304" s="40"/>
      <c r="C304" s="265" t="s">
        <v>1061</v>
      </c>
      <c r="D304" s="265" t="s">
        <v>178</v>
      </c>
      <c r="E304" s="266" t="s">
        <v>3532</v>
      </c>
      <c r="F304" s="267" t="s">
        <v>3533</v>
      </c>
      <c r="G304" s="268" t="s">
        <v>2161</v>
      </c>
      <c r="H304" s="269">
        <v>1</v>
      </c>
      <c r="I304" s="270"/>
      <c r="J304" s="271">
        <f>ROUND(I304*H304,2)</f>
        <v>0</v>
      </c>
      <c r="K304" s="267" t="s">
        <v>21</v>
      </c>
      <c r="L304" s="272"/>
      <c r="M304" s="273" t="s">
        <v>21</v>
      </c>
      <c r="N304" s="274" t="s">
        <v>44</v>
      </c>
      <c r="O304" s="85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182</v>
      </c>
      <c r="AT304" s="238" t="s">
        <v>178</v>
      </c>
      <c r="AU304" s="238" t="s">
        <v>82</v>
      </c>
      <c r="AY304" s="18" t="s">
        <v>164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80</v>
      </c>
      <c r="BK304" s="239">
        <f>ROUND(I304*H304,2)</f>
        <v>0</v>
      </c>
      <c r="BL304" s="18" t="s">
        <v>171</v>
      </c>
      <c r="BM304" s="238" t="s">
        <v>3572</v>
      </c>
    </row>
    <row r="305" s="2" customFormat="1">
      <c r="A305" s="39"/>
      <c r="B305" s="40"/>
      <c r="C305" s="41"/>
      <c r="D305" s="240" t="s">
        <v>173</v>
      </c>
      <c r="E305" s="41"/>
      <c r="F305" s="241" t="s">
        <v>3533</v>
      </c>
      <c r="G305" s="41"/>
      <c r="H305" s="41"/>
      <c r="I305" s="147"/>
      <c r="J305" s="41"/>
      <c r="K305" s="41"/>
      <c r="L305" s="45"/>
      <c r="M305" s="242"/>
      <c r="N305" s="243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173</v>
      </c>
      <c r="AU305" s="18" t="s">
        <v>82</v>
      </c>
    </row>
    <row r="306" s="2" customFormat="1" ht="16.5" customHeight="1">
      <c r="A306" s="39"/>
      <c r="B306" s="40"/>
      <c r="C306" s="265" t="s">
        <v>1068</v>
      </c>
      <c r="D306" s="265" t="s">
        <v>178</v>
      </c>
      <c r="E306" s="266" t="s">
        <v>3535</v>
      </c>
      <c r="F306" s="267" t="s">
        <v>3536</v>
      </c>
      <c r="G306" s="268" t="s">
        <v>2161</v>
      </c>
      <c r="H306" s="269">
        <v>1</v>
      </c>
      <c r="I306" s="270"/>
      <c r="J306" s="271">
        <f>ROUND(I306*H306,2)</f>
        <v>0</v>
      </c>
      <c r="K306" s="267" t="s">
        <v>21</v>
      </c>
      <c r="L306" s="272"/>
      <c r="M306" s="273" t="s">
        <v>21</v>
      </c>
      <c r="N306" s="274" t="s">
        <v>44</v>
      </c>
      <c r="O306" s="85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8" t="s">
        <v>182</v>
      </c>
      <c r="AT306" s="238" t="s">
        <v>178</v>
      </c>
      <c r="AU306" s="238" t="s">
        <v>82</v>
      </c>
      <c r="AY306" s="18" t="s">
        <v>164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8" t="s">
        <v>80</v>
      </c>
      <c r="BK306" s="239">
        <f>ROUND(I306*H306,2)</f>
        <v>0</v>
      </c>
      <c r="BL306" s="18" t="s">
        <v>171</v>
      </c>
      <c r="BM306" s="238" t="s">
        <v>3573</v>
      </c>
    </row>
    <row r="307" s="2" customFormat="1">
      <c r="A307" s="39"/>
      <c r="B307" s="40"/>
      <c r="C307" s="41"/>
      <c r="D307" s="240" t="s">
        <v>173</v>
      </c>
      <c r="E307" s="41"/>
      <c r="F307" s="241" t="s">
        <v>3536</v>
      </c>
      <c r="G307" s="41"/>
      <c r="H307" s="41"/>
      <c r="I307" s="147"/>
      <c r="J307" s="41"/>
      <c r="K307" s="41"/>
      <c r="L307" s="45"/>
      <c r="M307" s="242"/>
      <c r="N307" s="243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173</v>
      </c>
      <c r="AU307" s="18" t="s">
        <v>82</v>
      </c>
    </row>
    <row r="308" s="2" customFormat="1" ht="16.5" customHeight="1">
      <c r="A308" s="39"/>
      <c r="B308" s="40"/>
      <c r="C308" s="265" t="s">
        <v>1073</v>
      </c>
      <c r="D308" s="265" t="s">
        <v>178</v>
      </c>
      <c r="E308" s="266" t="s">
        <v>3538</v>
      </c>
      <c r="F308" s="267" t="s">
        <v>3539</v>
      </c>
      <c r="G308" s="268" t="s">
        <v>2161</v>
      </c>
      <c r="H308" s="269">
        <v>1</v>
      </c>
      <c r="I308" s="270"/>
      <c r="J308" s="271">
        <f>ROUND(I308*H308,2)</f>
        <v>0</v>
      </c>
      <c r="K308" s="267" t="s">
        <v>21</v>
      </c>
      <c r="L308" s="272"/>
      <c r="M308" s="273" t="s">
        <v>21</v>
      </c>
      <c r="N308" s="274" t="s">
        <v>44</v>
      </c>
      <c r="O308" s="85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182</v>
      </c>
      <c r="AT308" s="238" t="s">
        <v>178</v>
      </c>
      <c r="AU308" s="238" t="s">
        <v>82</v>
      </c>
      <c r="AY308" s="18" t="s">
        <v>164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80</v>
      </c>
      <c r="BK308" s="239">
        <f>ROUND(I308*H308,2)</f>
        <v>0</v>
      </c>
      <c r="BL308" s="18" t="s">
        <v>171</v>
      </c>
      <c r="BM308" s="238" t="s">
        <v>3574</v>
      </c>
    </row>
    <row r="309" s="2" customFormat="1">
      <c r="A309" s="39"/>
      <c r="B309" s="40"/>
      <c r="C309" s="41"/>
      <c r="D309" s="240" t="s">
        <v>173</v>
      </c>
      <c r="E309" s="41"/>
      <c r="F309" s="241" t="s">
        <v>3539</v>
      </c>
      <c r="G309" s="41"/>
      <c r="H309" s="41"/>
      <c r="I309" s="147"/>
      <c r="J309" s="41"/>
      <c r="K309" s="41"/>
      <c r="L309" s="45"/>
      <c r="M309" s="242"/>
      <c r="N309" s="243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173</v>
      </c>
      <c r="AU309" s="18" t="s">
        <v>82</v>
      </c>
    </row>
    <row r="310" s="2" customFormat="1" ht="16.5" customHeight="1">
      <c r="A310" s="39"/>
      <c r="B310" s="40"/>
      <c r="C310" s="265" t="s">
        <v>1079</v>
      </c>
      <c r="D310" s="265" t="s">
        <v>178</v>
      </c>
      <c r="E310" s="266" t="s">
        <v>3541</v>
      </c>
      <c r="F310" s="267" t="s">
        <v>3542</v>
      </c>
      <c r="G310" s="268" t="s">
        <v>2369</v>
      </c>
      <c r="H310" s="269">
        <v>1</v>
      </c>
      <c r="I310" s="270"/>
      <c r="J310" s="271">
        <f>ROUND(I310*H310,2)</f>
        <v>0</v>
      </c>
      <c r="K310" s="267" t="s">
        <v>21</v>
      </c>
      <c r="L310" s="272"/>
      <c r="M310" s="273" t="s">
        <v>21</v>
      </c>
      <c r="N310" s="274" t="s">
        <v>44</v>
      </c>
      <c r="O310" s="85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182</v>
      </c>
      <c r="AT310" s="238" t="s">
        <v>178</v>
      </c>
      <c r="AU310" s="238" t="s">
        <v>82</v>
      </c>
      <c r="AY310" s="18" t="s">
        <v>164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80</v>
      </c>
      <c r="BK310" s="239">
        <f>ROUND(I310*H310,2)</f>
        <v>0</v>
      </c>
      <c r="BL310" s="18" t="s">
        <v>171</v>
      </c>
      <c r="BM310" s="238" t="s">
        <v>3575</v>
      </c>
    </row>
    <row r="311" s="2" customFormat="1">
      <c r="A311" s="39"/>
      <c r="B311" s="40"/>
      <c r="C311" s="41"/>
      <c r="D311" s="240" t="s">
        <v>173</v>
      </c>
      <c r="E311" s="41"/>
      <c r="F311" s="241" t="s">
        <v>3542</v>
      </c>
      <c r="G311" s="41"/>
      <c r="H311" s="41"/>
      <c r="I311" s="147"/>
      <c r="J311" s="41"/>
      <c r="K311" s="41"/>
      <c r="L311" s="45"/>
      <c r="M311" s="242"/>
      <c r="N311" s="243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173</v>
      </c>
      <c r="AU311" s="18" t="s">
        <v>82</v>
      </c>
    </row>
    <row r="312" s="2" customFormat="1" ht="16.5" customHeight="1">
      <c r="A312" s="39"/>
      <c r="B312" s="40"/>
      <c r="C312" s="265" t="s">
        <v>1084</v>
      </c>
      <c r="D312" s="265" t="s">
        <v>178</v>
      </c>
      <c r="E312" s="266" t="s">
        <v>3544</v>
      </c>
      <c r="F312" s="267" t="s">
        <v>3545</v>
      </c>
      <c r="G312" s="268" t="s">
        <v>2161</v>
      </c>
      <c r="H312" s="269">
        <v>1</v>
      </c>
      <c r="I312" s="270"/>
      <c r="J312" s="271">
        <f>ROUND(I312*H312,2)</f>
        <v>0</v>
      </c>
      <c r="K312" s="267" t="s">
        <v>21</v>
      </c>
      <c r="L312" s="272"/>
      <c r="M312" s="273" t="s">
        <v>21</v>
      </c>
      <c r="N312" s="274" t="s">
        <v>44</v>
      </c>
      <c r="O312" s="85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8" t="s">
        <v>182</v>
      </c>
      <c r="AT312" s="238" t="s">
        <v>178</v>
      </c>
      <c r="AU312" s="238" t="s">
        <v>82</v>
      </c>
      <c r="AY312" s="18" t="s">
        <v>164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8" t="s">
        <v>80</v>
      </c>
      <c r="BK312" s="239">
        <f>ROUND(I312*H312,2)</f>
        <v>0</v>
      </c>
      <c r="BL312" s="18" t="s">
        <v>171</v>
      </c>
      <c r="BM312" s="238" t="s">
        <v>3576</v>
      </c>
    </row>
    <row r="313" s="2" customFormat="1">
      <c r="A313" s="39"/>
      <c r="B313" s="40"/>
      <c r="C313" s="41"/>
      <c r="D313" s="240" t="s">
        <v>173</v>
      </c>
      <c r="E313" s="41"/>
      <c r="F313" s="241" t="s">
        <v>3545</v>
      </c>
      <c r="G313" s="41"/>
      <c r="H313" s="41"/>
      <c r="I313" s="147"/>
      <c r="J313" s="41"/>
      <c r="K313" s="41"/>
      <c r="L313" s="45"/>
      <c r="M313" s="242"/>
      <c r="N313" s="243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173</v>
      </c>
      <c r="AU313" s="18" t="s">
        <v>82</v>
      </c>
    </row>
    <row r="314" s="2" customFormat="1" ht="16.5" customHeight="1">
      <c r="A314" s="39"/>
      <c r="B314" s="40"/>
      <c r="C314" s="265" t="s">
        <v>1090</v>
      </c>
      <c r="D314" s="265" t="s">
        <v>178</v>
      </c>
      <c r="E314" s="266" t="s">
        <v>3547</v>
      </c>
      <c r="F314" s="267" t="s">
        <v>3548</v>
      </c>
      <c r="G314" s="268" t="s">
        <v>2161</v>
      </c>
      <c r="H314" s="269">
        <v>1</v>
      </c>
      <c r="I314" s="270"/>
      <c r="J314" s="271">
        <f>ROUND(I314*H314,2)</f>
        <v>0</v>
      </c>
      <c r="K314" s="267" t="s">
        <v>21</v>
      </c>
      <c r="L314" s="272"/>
      <c r="M314" s="273" t="s">
        <v>21</v>
      </c>
      <c r="N314" s="274" t="s">
        <v>44</v>
      </c>
      <c r="O314" s="85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182</v>
      </c>
      <c r="AT314" s="238" t="s">
        <v>178</v>
      </c>
      <c r="AU314" s="238" t="s">
        <v>82</v>
      </c>
      <c r="AY314" s="18" t="s">
        <v>164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80</v>
      </c>
      <c r="BK314" s="239">
        <f>ROUND(I314*H314,2)</f>
        <v>0</v>
      </c>
      <c r="BL314" s="18" t="s">
        <v>171</v>
      </c>
      <c r="BM314" s="238" t="s">
        <v>3577</v>
      </c>
    </row>
    <row r="315" s="2" customFormat="1">
      <c r="A315" s="39"/>
      <c r="B315" s="40"/>
      <c r="C315" s="41"/>
      <c r="D315" s="240" t="s">
        <v>173</v>
      </c>
      <c r="E315" s="41"/>
      <c r="F315" s="241" t="s">
        <v>3548</v>
      </c>
      <c r="G315" s="41"/>
      <c r="H315" s="41"/>
      <c r="I315" s="147"/>
      <c r="J315" s="41"/>
      <c r="K315" s="41"/>
      <c r="L315" s="45"/>
      <c r="M315" s="242"/>
      <c r="N315" s="243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173</v>
      </c>
      <c r="AU315" s="18" t="s">
        <v>82</v>
      </c>
    </row>
    <row r="316" s="2" customFormat="1" ht="16.5" customHeight="1">
      <c r="A316" s="39"/>
      <c r="B316" s="40"/>
      <c r="C316" s="265" t="s">
        <v>1096</v>
      </c>
      <c r="D316" s="265" t="s">
        <v>178</v>
      </c>
      <c r="E316" s="266" t="s">
        <v>3550</v>
      </c>
      <c r="F316" s="267" t="s">
        <v>3551</v>
      </c>
      <c r="G316" s="268" t="s">
        <v>2161</v>
      </c>
      <c r="H316" s="269">
        <v>2</v>
      </c>
      <c r="I316" s="270"/>
      <c r="J316" s="271">
        <f>ROUND(I316*H316,2)</f>
        <v>0</v>
      </c>
      <c r="K316" s="267" t="s">
        <v>21</v>
      </c>
      <c r="L316" s="272"/>
      <c r="M316" s="273" t="s">
        <v>21</v>
      </c>
      <c r="N316" s="274" t="s">
        <v>44</v>
      </c>
      <c r="O316" s="85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8" t="s">
        <v>182</v>
      </c>
      <c r="AT316" s="238" t="s">
        <v>178</v>
      </c>
      <c r="AU316" s="238" t="s">
        <v>82</v>
      </c>
      <c r="AY316" s="18" t="s">
        <v>164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8" t="s">
        <v>80</v>
      </c>
      <c r="BK316" s="239">
        <f>ROUND(I316*H316,2)</f>
        <v>0</v>
      </c>
      <c r="BL316" s="18" t="s">
        <v>171</v>
      </c>
      <c r="BM316" s="238" t="s">
        <v>3578</v>
      </c>
    </row>
    <row r="317" s="2" customFormat="1">
      <c r="A317" s="39"/>
      <c r="B317" s="40"/>
      <c r="C317" s="41"/>
      <c r="D317" s="240" t="s">
        <v>173</v>
      </c>
      <c r="E317" s="41"/>
      <c r="F317" s="241" t="s">
        <v>3551</v>
      </c>
      <c r="G317" s="41"/>
      <c r="H317" s="41"/>
      <c r="I317" s="147"/>
      <c r="J317" s="41"/>
      <c r="K317" s="41"/>
      <c r="L317" s="45"/>
      <c r="M317" s="242"/>
      <c r="N317" s="243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173</v>
      </c>
      <c r="AU317" s="18" t="s">
        <v>82</v>
      </c>
    </row>
    <row r="318" s="2" customFormat="1" ht="16.5" customHeight="1">
      <c r="A318" s="39"/>
      <c r="B318" s="40"/>
      <c r="C318" s="265" t="s">
        <v>1100</v>
      </c>
      <c r="D318" s="265" t="s">
        <v>178</v>
      </c>
      <c r="E318" s="266" t="s">
        <v>3553</v>
      </c>
      <c r="F318" s="267" t="s">
        <v>3554</v>
      </c>
      <c r="G318" s="268" t="s">
        <v>2161</v>
      </c>
      <c r="H318" s="269">
        <v>7</v>
      </c>
      <c r="I318" s="270"/>
      <c r="J318" s="271">
        <f>ROUND(I318*H318,2)</f>
        <v>0</v>
      </c>
      <c r="K318" s="267" t="s">
        <v>21</v>
      </c>
      <c r="L318" s="272"/>
      <c r="M318" s="273" t="s">
        <v>21</v>
      </c>
      <c r="N318" s="274" t="s">
        <v>44</v>
      </c>
      <c r="O318" s="85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8" t="s">
        <v>182</v>
      </c>
      <c r="AT318" s="238" t="s">
        <v>178</v>
      </c>
      <c r="AU318" s="238" t="s">
        <v>82</v>
      </c>
      <c r="AY318" s="18" t="s">
        <v>164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8" t="s">
        <v>80</v>
      </c>
      <c r="BK318" s="239">
        <f>ROUND(I318*H318,2)</f>
        <v>0</v>
      </c>
      <c r="BL318" s="18" t="s">
        <v>171</v>
      </c>
      <c r="BM318" s="238" t="s">
        <v>3579</v>
      </c>
    </row>
    <row r="319" s="2" customFormat="1">
      <c r="A319" s="39"/>
      <c r="B319" s="40"/>
      <c r="C319" s="41"/>
      <c r="D319" s="240" t="s">
        <v>173</v>
      </c>
      <c r="E319" s="41"/>
      <c r="F319" s="241" t="s">
        <v>3554</v>
      </c>
      <c r="G319" s="41"/>
      <c r="H319" s="41"/>
      <c r="I319" s="147"/>
      <c r="J319" s="41"/>
      <c r="K319" s="41"/>
      <c r="L319" s="45"/>
      <c r="M319" s="242"/>
      <c r="N319" s="243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173</v>
      </c>
      <c r="AU319" s="18" t="s">
        <v>82</v>
      </c>
    </row>
    <row r="320" s="2" customFormat="1" ht="16.5" customHeight="1">
      <c r="A320" s="39"/>
      <c r="B320" s="40"/>
      <c r="C320" s="265" t="s">
        <v>1104</v>
      </c>
      <c r="D320" s="265" t="s">
        <v>178</v>
      </c>
      <c r="E320" s="266" t="s">
        <v>3556</v>
      </c>
      <c r="F320" s="267" t="s">
        <v>3557</v>
      </c>
      <c r="G320" s="268" t="s">
        <v>2161</v>
      </c>
      <c r="H320" s="269">
        <v>2</v>
      </c>
      <c r="I320" s="270"/>
      <c r="J320" s="271">
        <f>ROUND(I320*H320,2)</f>
        <v>0</v>
      </c>
      <c r="K320" s="267" t="s">
        <v>21</v>
      </c>
      <c r="L320" s="272"/>
      <c r="M320" s="273" t="s">
        <v>21</v>
      </c>
      <c r="N320" s="274" t="s">
        <v>44</v>
      </c>
      <c r="O320" s="85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8" t="s">
        <v>182</v>
      </c>
      <c r="AT320" s="238" t="s">
        <v>178</v>
      </c>
      <c r="AU320" s="238" t="s">
        <v>82</v>
      </c>
      <c r="AY320" s="18" t="s">
        <v>164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8" t="s">
        <v>80</v>
      </c>
      <c r="BK320" s="239">
        <f>ROUND(I320*H320,2)</f>
        <v>0</v>
      </c>
      <c r="BL320" s="18" t="s">
        <v>171</v>
      </c>
      <c r="BM320" s="238" t="s">
        <v>3580</v>
      </c>
    </row>
    <row r="321" s="2" customFormat="1">
      <c r="A321" s="39"/>
      <c r="B321" s="40"/>
      <c r="C321" s="41"/>
      <c r="D321" s="240" t="s">
        <v>173</v>
      </c>
      <c r="E321" s="41"/>
      <c r="F321" s="241" t="s">
        <v>3557</v>
      </c>
      <c r="G321" s="41"/>
      <c r="H321" s="41"/>
      <c r="I321" s="147"/>
      <c r="J321" s="41"/>
      <c r="K321" s="41"/>
      <c r="L321" s="45"/>
      <c r="M321" s="242"/>
      <c r="N321" s="243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173</v>
      </c>
      <c r="AU321" s="18" t="s">
        <v>82</v>
      </c>
    </row>
    <row r="322" s="2" customFormat="1" ht="16.5" customHeight="1">
      <c r="A322" s="39"/>
      <c r="B322" s="40"/>
      <c r="C322" s="265" t="s">
        <v>1110</v>
      </c>
      <c r="D322" s="265" t="s">
        <v>178</v>
      </c>
      <c r="E322" s="266" t="s">
        <v>3559</v>
      </c>
      <c r="F322" s="267" t="s">
        <v>3560</v>
      </c>
      <c r="G322" s="268" t="s">
        <v>2161</v>
      </c>
      <c r="H322" s="269">
        <v>1</v>
      </c>
      <c r="I322" s="270"/>
      <c r="J322" s="271">
        <f>ROUND(I322*H322,2)</f>
        <v>0</v>
      </c>
      <c r="K322" s="267" t="s">
        <v>21</v>
      </c>
      <c r="L322" s="272"/>
      <c r="M322" s="273" t="s">
        <v>21</v>
      </c>
      <c r="N322" s="274" t="s">
        <v>44</v>
      </c>
      <c r="O322" s="85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182</v>
      </c>
      <c r="AT322" s="238" t="s">
        <v>178</v>
      </c>
      <c r="AU322" s="238" t="s">
        <v>82</v>
      </c>
      <c r="AY322" s="18" t="s">
        <v>164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80</v>
      </c>
      <c r="BK322" s="239">
        <f>ROUND(I322*H322,2)</f>
        <v>0</v>
      </c>
      <c r="BL322" s="18" t="s">
        <v>171</v>
      </c>
      <c r="BM322" s="238" t="s">
        <v>3581</v>
      </c>
    </row>
    <row r="323" s="2" customFormat="1">
      <c r="A323" s="39"/>
      <c r="B323" s="40"/>
      <c r="C323" s="41"/>
      <c r="D323" s="240" t="s">
        <v>173</v>
      </c>
      <c r="E323" s="41"/>
      <c r="F323" s="241" t="s">
        <v>3560</v>
      </c>
      <c r="G323" s="41"/>
      <c r="H323" s="41"/>
      <c r="I323" s="147"/>
      <c r="J323" s="41"/>
      <c r="K323" s="41"/>
      <c r="L323" s="45"/>
      <c r="M323" s="242"/>
      <c r="N323" s="243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173</v>
      </c>
      <c r="AU323" s="18" t="s">
        <v>82</v>
      </c>
    </row>
    <row r="324" s="12" customFormat="1" ht="22.8" customHeight="1">
      <c r="A324" s="12"/>
      <c r="B324" s="211"/>
      <c r="C324" s="212"/>
      <c r="D324" s="213" t="s">
        <v>72</v>
      </c>
      <c r="E324" s="225" t="s">
        <v>3582</v>
      </c>
      <c r="F324" s="225" t="s">
        <v>3583</v>
      </c>
      <c r="G324" s="212"/>
      <c r="H324" s="212"/>
      <c r="I324" s="215"/>
      <c r="J324" s="226">
        <f>BK324</f>
        <v>0</v>
      </c>
      <c r="K324" s="212"/>
      <c r="L324" s="217"/>
      <c r="M324" s="218"/>
      <c r="N324" s="219"/>
      <c r="O324" s="219"/>
      <c r="P324" s="220">
        <f>SUM(P325:P358)</f>
        <v>0</v>
      </c>
      <c r="Q324" s="219"/>
      <c r="R324" s="220">
        <f>SUM(R325:R358)</f>
        <v>0</v>
      </c>
      <c r="S324" s="219"/>
      <c r="T324" s="221">
        <f>SUM(T325:T358)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2" t="s">
        <v>80</v>
      </c>
      <c r="AT324" s="223" t="s">
        <v>72</v>
      </c>
      <c r="AU324" s="223" t="s">
        <v>80</v>
      </c>
      <c r="AY324" s="222" t="s">
        <v>164</v>
      </c>
      <c r="BK324" s="224">
        <f>SUM(BK325:BK358)</f>
        <v>0</v>
      </c>
    </row>
    <row r="325" s="2" customFormat="1" ht="21.75" customHeight="1">
      <c r="A325" s="39"/>
      <c r="B325" s="40"/>
      <c r="C325" s="265" t="s">
        <v>1120</v>
      </c>
      <c r="D325" s="265" t="s">
        <v>178</v>
      </c>
      <c r="E325" s="266" t="s">
        <v>3584</v>
      </c>
      <c r="F325" s="267" t="s">
        <v>3585</v>
      </c>
      <c r="G325" s="268" t="s">
        <v>2161</v>
      </c>
      <c r="H325" s="269">
        <v>1</v>
      </c>
      <c r="I325" s="270"/>
      <c r="J325" s="271">
        <f>ROUND(I325*H325,2)</f>
        <v>0</v>
      </c>
      <c r="K325" s="267" t="s">
        <v>21</v>
      </c>
      <c r="L325" s="272"/>
      <c r="M325" s="273" t="s">
        <v>21</v>
      </c>
      <c r="N325" s="274" t="s">
        <v>44</v>
      </c>
      <c r="O325" s="85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182</v>
      </c>
      <c r="AT325" s="238" t="s">
        <v>178</v>
      </c>
      <c r="AU325" s="238" t="s">
        <v>82</v>
      </c>
      <c r="AY325" s="18" t="s">
        <v>164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80</v>
      </c>
      <c r="BK325" s="239">
        <f>ROUND(I325*H325,2)</f>
        <v>0</v>
      </c>
      <c r="BL325" s="18" t="s">
        <v>171</v>
      </c>
      <c r="BM325" s="238" t="s">
        <v>3586</v>
      </c>
    </row>
    <row r="326" s="2" customFormat="1">
      <c r="A326" s="39"/>
      <c r="B326" s="40"/>
      <c r="C326" s="41"/>
      <c r="D326" s="240" t="s">
        <v>173</v>
      </c>
      <c r="E326" s="41"/>
      <c r="F326" s="241" t="s">
        <v>3585</v>
      </c>
      <c r="G326" s="41"/>
      <c r="H326" s="41"/>
      <c r="I326" s="147"/>
      <c r="J326" s="41"/>
      <c r="K326" s="41"/>
      <c r="L326" s="45"/>
      <c r="M326" s="242"/>
      <c r="N326" s="243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173</v>
      </c>
      <c r="AU326" s="18" t="s">
        <v>82</v>
      </c>
    </row>
    <row r="327" s="2" customFormat="1" ht="16.5" customHeight="1">
      <c r="A327" s="39"/>
      <c r="B327" s="40"/>
      <c r="C327" s="265" t="s">
        <v>1128</v>
      </c>
      <c r="D327" s="265" t="s">
        <v>178</v>
      </c>
      <c r="E327" s="266" t="s">
        <v>3587</v>
      </c>
      <c r="F327" s="267" t="s">
        <v>3588</v>
      </c>
      <c r="G327" s="268" t="s">
        <v>2161</v>
      </c>
      <c r="H327" s="269">
        <v>1</v>
      </c>
      <c r="I327" s="270"/>
      <c r="J327" s="271">
        <f>ROUND(I327*H327,2)</f>
        <v>0</v>
      </c>
      <c r="K327" s="267" t="s">
        <v>21</v>
      </c>
      <c r="L327" s="272"/>
      <c r="M327" s="273" t="s">
        <v>21</v>
      </c>
      <c r="N327" s="274" t="s">
        <v>44</v>
      </c>
      <c r="O327" s="85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8" t="s">
        <v>182</v>
      </c>
      <c r="AT327" s="238" t="s">
        <v>178</v>
      </c>
      <c r="AU327" s="238" t="s">
        <v>82</v>
      </c>
      <c r="AY327" s="18" t="s">
        <v>164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8" t="s">
        <v>80</v>
      </c>
      <c r="BK327" s="239">
        <f>ROUND(I327*H327,2)</f>
        <v>0</v>
      </c>
      <c r="BL327" s="18" t="s">
        <v>171</v>
      </c>
      <c r="BM327" s="238" t="s">
        <v>3589</v>
      </c>
    </row>
    <row r="328" s="2" customFormat="1">
      <c r="A328" s="39"/>
      <c r="B328" s="40"/>
      <c r="C328" s="41"/>
      <c r="D328" s="240" t="s">
        <v>173</v>
      </c>
      <c r="E328" s="41"/>
      <c r="F328" s="241" t="s">
        <v>3588</v>
      </c>
      <c r="G328" s="41"/>
      <c r="H328" s="41"/>
      <c r="I328" s="147"/>
      <c r="J328" s="41"/>
      <c r="K328" s="41"/>
      <c r="L328" s="45"/>
      <c r="M328" s="242"/>
      <c r="N328" s="243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173</v>
      </c>
      <c r="AU328" s="18" t="s">
        <v>82</v>
      </c>
    </row>
    <row r="329" s="2" customFormat="1" ht="16.5" customHeight="1">
      <c r="A329" s="39"/>
      <c r="B329" s="40"/>
      <c r="C329" s="265" t="s">
        <v>1138</v>
      </c>
      <c r="D329" s="265" t="s">
        <v>178</v>
      </c>
      <c r="E329" s="266" t="s">
        <v>3590</v>
      </c>
      <c r="F329" s="267" t="s">
        <v>3591</v>
      </c>
      <c r="G329" s="268" t="s">
        <v>2161</v>
      </c>
      <c r="H329" s="269">
        <v>1</v>
      </c>
      <c r="I329" s="270"/>
      <c r="J329" s="271">
        <f>ROUND(I329*H329,2)</f>
        <v>0</v>
      </c>
      <c r="K329" s="267" t="s">
        <v>21</v>
      </c>
      <c r="L329" s="272"/>
      <c r="M329" s="273" t="s">
        <v>21</v>
      </c>
      <c r="N329" s="274" t="s">
        <v>44</v>
      </c>
      <c r="O329" s="85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182</v>
      </c>
      <c r="AT329" s="238" t="s">
        <v>178</v>
      </c>
      <c r="AU329" s="238" t="s">
        <v>82</v>
      </c>
      <c r="AY329" s="18" t="s">
        <v>164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80</v>
      </c>
      <c r="BK329" s="239">
        <f>ROUND(I329*H329,2)</f>
        <v>0</v>
      </c>
      <c r="BL329" s="18" t="s">
        <v>171</v>
      </c>
      <c r="BM329" s="238" t="s">
        <v>3592</v>
      </c>
    </row>
    <row r="330" s="2" customFormat="1">
      <c r="A330" s="39"/>
      <c r="B330" s="40"/>
      <c r="C330" s="41"/>
      <c r="D330" s="240" t="s">
        <v>173</v>
      </c>
      <c r="E330" s="41"/>
      <c r="F330" s="241" t="s">
        <v>3591</v>
      </c>
      <c r="G330" s="41"/>
      <c r="H330" s="41"/>
      <c r="I330" s="147"/>
      <c r="J330" s="41"/>
      <c r="K330" s="41"/>
      <c r="L330" s="45"/>
      <c r="M330" s="242"/>
      <c r="N330" s="243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173</v>
      </c>
      <c r="AU330" s="18" t="s">
        <v>82</v>
      </c>
    </row>
    <row r="331" s="2" customFormat="1" ht="16.5" customHeight="1">
      <c r="A331" s="39"/>
      <c r="B331" s="40"/>
      <c r="C331" s="265" t="s">
        <v>1144</v>
      </c>
      <c r="D331" s="265" t="s">
        <v>178</v>
      </c>
      <c r="E331" s="266" t="s">
        <v>3593</v>
      </c>
      <c r="F331" s="267" t="s">
        <v>3594</v>
      </c>
      <c r="G331" s="268" t="s">
        <v>2161</v>
      </c>
      <c r="H331" s="269">
        <v>3</v>
      </c>
      <c r="I331" s="270"/>
      <c r="J331" s="271">
        <f>ROUND(I331*H331,2)</f>
        <v>0</v>
      </c>
      <c r="K331" s="267" t="s">
        <v>21</v>
      </c>
      <c r="L331" s="272"/>
      <c r="M331" s="273" t="s">
        <v>21</v>
      </c>
      <c r="N331" s="274" t="s">
        <v>44</v>
      </c>
      <c r="O331" s="85"/>
      <c r="P331" s="236">
        <f>O331*H331</f>
        <v>0</v>
      </c>
      <c r="Q331" s="236">
        <v>0</v>
      </c>
      <c r="R331" s="236">
        <f>Q331*H331</f>
        <v>0</v>
      </c>
      <c r="S331" s="236">
        <v>0</v>
      </c>
      <c r="T331" s="23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8" t="s">
        <v>182</v>
      </c>
      <c r="AT331" s="238" t="s">
        <v>178</v>
      </c>
      <c r="AU331" s="238" t="s">
        <v>82</v>
      </c>
      <c r="AY331" s="18" t="s">
        <v>164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8" t="s">
        <v>80</v>
      </c>
      <c r="BK331" s="239">
        <f>ROUND(I331*H331,2)</f>
        <v>0</v>
      </c>
      <c r="BL331" s="18" t="s">
        <v>171</v>
      </c>
      <c r="BM331" s="238" t="s">
        <v>3595</v>
      </c>
    </row>
    <row r="332" s="2" customFormat="1">
      <c r="A332" s="39"/>
      <c r="B332" s="40"/>
      <c r="C332" s="41"/>
      <c r="D332" s="240" t="s">
        <v>173</v>
      </c>
      <c r="E332" s="41"/>
      <c r="F332" s="241" t="s">
        <v>3594</v>
      </c>
      <c r="G332" s="41"/>
      <c r="H332" s="41"/>
      <c r="I332" s="147"/>
      <c r="J332" s="41"/>
      <c r="K332" s="41"/>
      <c r="L332" s="45"/>
      <c r="M332" s="242"/>
      <c r="N332" s="24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173</v>
      </c>
      <c r="AU332" s="18" t="s">
        <v>82</v>
      </c>
    </row>
    <row r="333" s="2" customFormat="1" ht="16.5" customHeight="1">
      <c r="A333" s="39"/>
      <c r="B333" s="40"/>
      <c r="C333" s="265" t="s">
        <v>1148</v>
      </c>
      <c r="D333" s="265" t="s">
        <v>178</v>
      </c>
      <c r="E333" s="266" t="s">
        <v>3596</v>
      </c>
      <c r="F333" s="267" t="s">
        <v>3597</v>
      </c>
      <c r="G333" s="268" t="s">
        <v>2161</v>
      </c>
      <c r="H333" s="269">
        <v>2</v>
      </c>
      <c r="I333" s="270"/>
      <c r="J333" s="271">
        <f>ROUND(I333*H333,2)</f>
        <v>0</v>
      </c>
      <c r="K333" s="267" t="s">
        <v>21</v>
      </c>
      <c r="L333" s="272"/>
      <c r="M333" s="273" t="s">
        <v>21</v>
      </c>
      <c r="N333" s="274" t="s">
        <v>44</v>
      </c>
      <c r="O333" s="85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182</v>
      </c>
      <c r="AT333" s="238" t="s">
        <v>178</v>
      </c>
      <c r="AU333" s="238" t="s">
        <v>82</v>
      </c>
      <c r="AY333" s="18" t="s">
        <v>164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80</v>
      </c>
      <c r="BK333" s="239">
        <f>ROUND(I333*H333,2)</f>
        <v>0</v>
      </c>
      <c r="BL333" s="18" t="s">
        <v>171</v>
      </c>
      <c r="BM333" s="238" t="s">
        <v>3598</v>
      </c>
    </row>
    <row r="334" s="2" customFormat="1">
      <c r="A334" s="39"/>
      <c r="B334" s="40"/>
      <c r="C334" s="41"/>
      <c r="D334" s="240" t="s">
        <v>173</v>
      </c>
      <c r="E334" s="41"/>
      <c r="F334" s="241" t="s">
        <v>3597</v>
      </c>
      <c r="G334" s="41"/>
      <c r="H334" s="41"/>
      <c r="I334" s="147"/>
      <c r="J334" s="41"/>
      <c r="K334" s="41"/>
      <c r="L334" s="45"/>
      <c r="M334" s="242"/>
      <c r="N334" s="243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173</v>
      </c>
      <c r="AU334" s="18" t="s">
        <v>82</v>
      </c>
    </row>
    <row r="335" s="2" customFormat="1" ht="16.5" customHeight="1">
      <c r="A335" s="39"/>
      <c r="B335" s="40"/>
      <c r="C335" s="265" t="s">
        <v>1160</v>
      </c>
      <c r="D335" s="265" t="s">
        <v>178</v>
      </c>
      <c r="E335" s="266" t="s">
        <v>3599</v>
      </c>
      <c r="F335" s="267" t="s">
        <v>3600</v>
      </c>
      <c r="G335" s="268" t="s">
        <v>2161</v>
      </c>
      <c r="H335" s="269">
        <v>1</v>
      </c>
      <c r="I335" s="270"/>
      <c r="J335" s="271">
        <f>ROUND(I335*H335,2)</f>
        <v>0</v>
      </c>
      <c r="K335" s="267" t="s">
        <v>21</v>
      </c>
      <c r="L335" s="272"/>
      <c r="M335" s="273" t="s">
        <v>21</v>
      </c>
      <c r="N335" s="274" t="s">
        <v>44</v>
      </c>
      <c r="O335" s="85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182</v>
      </c>
      <c r="AT335" s="238" t="s">
        <v>178</v>
      </c>
      <c r="AU335" s="238" t="s">
        <v>82</v>
      </c>
      <c r="AY335" s="18" t="s">
        <v>164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80</v>
      </c>
      <c r="BK335" s="239">
        <f>ROUND(I335*H335,2)</f>
        <v>0</v>
      </c>
      <c r="BL335" s="18" t="s">
        <v>171</v>
      </c>
      <c r="BM335" s="238" t="s">
        <v>3601</v>
      </c>
    </row>
    <row r="336" s="2" customFormat="1">
      <c r="A336" s="39"/>
      <c r="B336" s="40"/>
      <c r="C336" s="41"/>
      <c r="D336" s="240" t="s">
        <v>173</v>
      </c>
      <c r="E336" s="41"/>
      <c r="F336" s="241" t="s">
        <v>3600</v>
      </c>
      <c r="G336" s="41"/>
      <c r="H336" s="41"/>
      <c r="I336" s="147"/>
      <c r="J336" s="41"/>
      <c r="K336" s="41"/>
      <c r="L336" s="45"/>
      <c r="M336" s="242"/>
      <c r="N336" s="243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173</v>
      </c>
      <c r="AU336" s="18" t="s">
        <v>82</v>
      </c>
    </row>
    <row r="337" s="2" customFormat="1" ht="16.5" customHeight="1">
      <c r="A337" s="39"/>
      <c r="B337" s="40"/>
      <c r="C337" s="265" t="s">
        <v>1166</v>
      </c>
      <c r="D337" s="265" t="s">
        <v>178</v>
      </c>
      <c r="E337" s="266" t="s">
        <v>3602</v>
      </c>
      <c r="F337" s="267" t="s">
        <v>3603</v>
      </c>
      <c r="G337" s="268" t="s">
        <v>2161</v>
      </c>
      <c r="H337" s="269">
        <v>1</v>
      </c>
      <c r="I337" s="270"/>
      <c r="J337" s="271">
        <f>ROUND(I337*H337,2)</f>
        <v>0</v>
      </c>
      <c r="K337" s="267" t="s">
        <v>21</v>
      </c>
      <c r="L337" s="272"/>
      <c r="M337" s="273" t="s">
        <v>21</v>
      </c>
      <c r="N337" s="274" t="s">
        <v>44</v>
      </c>
      <c r="O337" s="85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8" t="s">
        <v>182</v>
      </c>
      <c r="AT337" s="238" t="s">
        <v>178</v>
      </c>
      <c r="AU337" s="238" t="s">
        <v>82</v>
      </c>
      <c r="AY337" s="18" t="s">
        <v>164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8" t="s">
        <v>80</v>
      </c>
      <c r="BK337" s="239">
        <f>ROUND(I337*H337,2)</f>
        <v>0</v>
      </c>
      <c r="BL337" s="18" t="s">
        <v>171</v>
      </c>
      <c r="BM337" s="238" t="s">
        <v>3604</v>
      </c>
    </row>
    <row r="338" s="2" customFormat="1">
      <c r="A338" s="39"/>
      <c r="B338" s="40"/>
      <c r="C338" s="41"/>
      <c r="D338" s="240" t="s">
        <v>173</v>
      </c>
      <c r="E338" s="41"/>
      <c r="F338" s="241" t="s">
        <v>3603</v>
      </c>
      <c r="G338" s="41"/>
      <c r="H338" s="41"/>
      <c r="I338" s="147"/>
      <c r="J338" s="41"/>
      <c r="K338" s="41"/>
      <c r="L338" s="45"/>
      <c r="M338" s="242"/>
      <c r="N338" s="243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173</v>
      </c>
      <c r="AU338" s="18" t="s">
        <v>82</v>
      </c>
    </row>
    <row r="339" s="2" customFormat="1" ht="16.5" customHeight="1">
      <c r="A339" s="39"/>
      <c r="B339" s="40"/>
      <c r="C339" s="265" t="s">
        <v>1170</v>
      </c>
      <c r="D339" s="265" t="s">
        <v>178</v>
      </c>
      <c r="E339" s="266" t="s">
        <v>3605</v>
      </c>
      <c r="F339" s="267" t="s">
        <v>3606</v>
      </c>
      <c r="G339" s="268" t="s">
        <v>2161</v>
      </c>
      <c r="H339" s="269">
        <v>1</v>
      </c>
      <c r="I339" s="270"/>
      <c r="J339" s="271">
        <f>ROUND(I339*H339,2)</f>
        <v>0</v>
      </c>
      <c r="K339" s="267" t="s">
        <v>21</v>
      </c>
      <c r="L339" s="272"/>
      <c r="M339" s="273" t="s">
        <v>21</v>
      </c>
      <c r="N339" s="274" t="s">
        <v>44</v>
      </c>
      <c r="O339" s="85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8" t="s">
        <v>182</v>
      </c>
      <c r="AT339" s="238" t="s">
        <v>178</v>
      </c>
      <c r="AU339" s="238" t="s">
        <v>82</v>
      </c>
      <c r="AY339" s="18" t="s">
        <v>164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8" t="s">
        <v>80</v>
      </c>
      <c r="BK339" s="239">
        <f>ROUND(I339*H339,2)</f>
        <v>0</v>
      </c>
      <c r="BL339" s="18" t="s">
        <v>171</v>
      </c>
      <c r="BM339" s="238" t="s">
        <v>3607</v>
      </c>
    </row>
    <row r="340" s="2" customFormat="1">
      <c r="A340" s="39"/>
      <c r="B340" s="40"/>
      <c r="C340" s="41"/>
      <c r="D340" s="240" t="s">
        <v>173</v>
      </c>
      <c r="E340" s="41"/>
      <c r="F340" s="241" t="s">
        <v>3606</v>
      </c>
      <c r="G340" s="41"/>
      <c r="H340" s="41"/>
      <c r="I340" s="147"/>
      <c r="J340" s="41"/>
      <c r="K340" s="41"/>
      <c r="L340" s="45"/>
      <c r="M340" s="242"/>
      <c r="N340" s="243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173</v>
      </c>
      <c r="AU340" s="18" t="s">
        <v>82</v>
      </c>
    </row>
    <row r="341" s="2" customFormat="1" ht="16.5" customHeight="1">
      <c r="A341" s="39"/>
      <c r="B341" s="40"/>
      <c r="C341" s="265" t="s">
        <v>1175</v>
      </c>
      <c r="D341" s="265" t="s">
        <v>178</v>
      </c>
      <c r="E341" s="266" t="s">
        <v>3608</v>
      </c>
      <c r="F341" s="267" t="s">
        <v>3542</v>
      </c>
      <c r="G341" s="268" t="s">
        <v>2369</v>
      </c>
      <c r="H341" s="269">
        <v>1</v>
      </c>
      <c r="I341" s="270"/>
      <c r="J341" s="271">
        <f>ROUND(I341*H341,2)</f>
        <v>0</v>
      </c>
      <c r="K341" s="267" t="s">
        <v>21</v>
      </c>
      <c r="L341" s="272"/>
      <c r="M341" s="273" t="s">
        <v>21</v>
      </c>
      <c r="N341" s="274" t="s">
        <v>44</v>
      </c>
      <c r="O341" s="85"/>
      <c r="P341" s="236">
        <f>O341*H341</f>
        <v>0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8" t="s">
        <v>182</v>
      </c>
      <c r="AT341" s="238" t="s">
        <v>178</v>
      </c>
      <c r="AU341" s="238" t="s">
        <v>82</v>
      </c>
      <c r="AY341" s="18" t="s">
        <v>164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8" t="s">
        <v>80</v>
      </c>
      <c r="BK341" s="239">
        <f>ROUND(I341*H341,2)</f>
        <v>0</v>
      </c>
      <c r="BL341" s="18" t="s">
        <v>171</v>
      </c>
      <c r="BM341" s="238" t="s">
        <v>3609</v>
      </c>
    </row>
    <row r="342" s="2" customFormat="1">
      <c r="A342" s="39"/>
      <c r="B342" s="40"/>
      <c r="C342" s="41"/>
      <c r="D342" s="240" t="s">
        <v>173</v>
      </c>
      <c r="E342" s="41"/>
      <c r="F342" s="241" t="s">
        <v>3542</v>
      </c>
      <c r="G342" s="41"/>
      <c r="H342" s="41"/>
      <c r="I342" s="147"/>
      <c r="J342" s="41"/>
      <c r="K342" s="41"/>
      <c r="L342" s="45"/>
      <c r="M342" s="242"/>
      <c r="N342" s="243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173</v>
      </c>
      <c r="AU342" s="18" t="s">
        <v>82</v>
      </c>
    </row>
    <row r="343" s="2" customFormat="1" ht="16.5" customHeight="1">
      <c r="A343" s="39"/>
      <c r="B343" s="40"/>
      <c r="C343" s="265" t="s">
        <v>1179</v>
      </c>
      <c r="D343" s="265" t="s">
        <v>178</v>
      </c>
      <c r="E343" s="266" t="s">
        <v>3544</v>
      </c>
      <c r="F343" s="267" t="s">
        <v>3545</v>
      </c>
      <c r="G343" s="268" t="s">
        <v>2161</v>
      </c>
      <c r="H343" s="269">
        <v>1</v>
      </c>
      <c r="I343" s="270"/>
      <c r="J343" s="271">
        <f>ROUND(I343*H343,2)</f>
        <v>0</v>
      </c>
      <c r="K343" s="267" t="s">
        <v>21</v>
      </c>
      <c r="L343" s="272"/>
      <c r="M343" s="273" t="s">
        <v>21</v>
      </c>
      <c r="N343" s="274" t="s">
        <v>44</v>
      </c>
      <c r="O343" s="85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182</v>
      </c>
      <c r="AT343" s="238" t="s">
        <v>178</v>
      </c>
      <c r="AU343" s="238" t="s">
        <v>82</v>
      </c>
      <c r="AY343" s="18" t="s">
        <v>164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80</v>
      </c>
      <c r="BK343" s="239">
        <f>ROUND(I343*H343,2)</f>
        <v>0</v>
      </c>
      <c r="BL343" s="18" t="s">
        <v>171</v>
      </c>
      <c r="BM343" s="238" t="s">
        <v>3610</v>
      </c>
    </row>
    <row r="344" s="2" customFormat="1">
      <c r="A344" s="39"/>
      <c r="B344" s="40"/>
      <c r="C344" s="41"/>
      <c r="D344" s="240" t="s">
        <v>173</v>
      </c>
      <c r="E344" s="41"/>
      <c r="F344" s="241" t="s">
        <v>3545</v>
      </c>
      <c r="G344" s="41"/>
      <c r="H344" s="41"/>
      <c r="I344" s="147"/>
      <c r="J344" s="41"/>
      <c r="K344" s="41"/>
      <c r="L344" s="45"/>
      <c r="M344" s="242"/>
      <c r="N344" s="243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173</v>
      </c>
      <c r="AU344" s="18" t="s">
        <v>82</v>
      </c>
    </row>
    <row r="345" s="2" customFormat="1" ht="16.5" customHeight="1">
      <c r="A345" s="39"/>
      <c r="B345" s="40"/>
      <c r="C345" s="265" t="s">
        <v>1184</v>
      </c>
      <c r="D345" s="265" t="s">
        <v>178</v>
      </c>
      <c r="E345" s="266" t="s">
        <v>3611</v>
      </c>
      <c r="F345" s="267" t="s">
        <v>3548</v>
      </c>
      <c r="G345" s="268" t="s">
        <v>2161</v>
      </c>
      <c r="H345" s="269">
        <v>1</v>
      </c>
      <c r="I345" s="270"/>
      <c r="J345" s="271">
        <f>ROUND(I345*H345,2)</f>
        <v>0</v>
      </c>
      <c r="K345" s="267" t="s">
        <v>21</v>
      </c>
      <c r="L345" s="272"/>
      <c r="M345" s="273" t="s">
        <v>21</v>
      </c>
      <c r="N345" s="274" t="s">
        <v>44</v>
      </c>
      <c r="O345" s="85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8" t="s">
        <v>182</v>
      </c>
      <c r="AT345" s="238" t="s">
        <v>178</v>
      </c>
      <c r="AU345" s="238" t="s">
        <v>82</v>
      </c>
      <c r="AY345" s="18" t="s">
        <v>164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8" t="s">
        <v>80</v>
      </c>
      <c r="BK345" s="239">
        <f>ROUND(I345*H345,2)</f>
        <v>0</v>
      </c>
      <c r="BL345" s="18" t="s">
        <v>171</v>
      </c>
      <c r="BM345" s="238" t="s">
        <v>3612</v>
      </c>
    </row>
    <row r="346" s="2" customFormat="1">
      <c r="A346" s="39"/>
      <c r="B346" s="40"/>
      <c r="C346" s="41"/>
      <c r="D346" s="240" t="s">
        <v>173</v>
      </c>
      <c r="E346" s="41"/>
      <c r="F346" s="241" t="s">
        <v>3548</v>
      </c>
      <c r="G346" s="41"/>
      <c r="H346" s="41"/>
      <c r="I346" s="147"/>
      <c r="J346" s="41"/>
      <c r="K346" s="41"/>
      <c r="L346" s="45"/>
      <c r="M346" s="242"/>
      <c r="N346" s="243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173</v>
      </c>
      <c r="AU346" s="18" t="s">
        <v>82</v>
      </c>
    </row>
    <row r="347" s="2" customFormat="1" ht="16.5" customHeight="1">
      <c r="A347" s="39"/>
      <c r="B347" s="40"/>
      <c r="C347" s="265" t="s">
        <v>1191</v>
      </c>
      <c r="D347" s="265" t="s">
        <v>178</v>
      </c>
      <c r="E347" s="266" t="s">
        <v>3613</v>
      </c>
      <c r="F347" s="267" t="s">
        <v>3614</v>
      </c>
      <c r="G347" s="268" t="s">
        <v>2161</v>
      </c>
      <c r="H347" s="269">
        <v>3</v>
      </c>
      <c r="I347" s="270"/>
      <c r="J347" s="271">
        <f>ROUND(I347*H347,2)</f>
        <v>0</v>
      </c>
      <c r="K347" s="267" t="s">
        <v>21</v>
      </c>
      <c r="L347" s="272"/>
      <c r="M347" s="273" t="s">
        <v>21</v>
      </c>
      <c r="N347" s="274" t="s">
        <v>44</v>
      </c>
      <c r="O347" s="85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182</v>
      </c>
      <c r="AT347" s="238" t="s">
        <v>178</v>
      </c>
      <c r="AU347" s="238" t="s">
        <v>82</v>
      </c>
      <c r="AY347" s="18" t="s">
        <v>164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80</v>
      </c>
      <c r="BK347" s="239">
        <f>ROUND(I347*H347,2)</f>
        <v>0</v>
      </c>
      <c r="BL347" s="18" t="s">
        <v>171</v>
      </c>
      <c r="BM347" s="238" t="s">
        <v>3615</v>
      </c>
    </row>
    <row r="348" s="2" customFormat="1">
      <c r="A348" s="39"/>
      <c r="B348" s="40"/>
      <c r="C348" s="41"/>
      <c r="D348" s="240" t="s">
        <v>173</v>
      </c>
      <c r="E348" s="41"/>
      <c r="F348" s="241" t="s">
        <v>3614</v>
      </c>
      <c r="G348" s="41"/>
      <c r="H348" s="41"/>
      <c r="I348" s="147"/>
      <c r="J348" s="41"/>
      <c r="K348" s="41"/>
      <c r="L348" s="45"/>
      <c r="M348" s="242"/>
      <c r="N348" s="243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173</v>
      </c>
      <c r="AU348" s="18" t="s">
        <v>82</v>
      </c>
    </row>
    <row r="349" s="2" customFormat="1" ht="16.5" customHeight="1">
      <c r="A349" s="39"/>
      <c r="B349" s="40"/>
      <c r="C349" s="265" t="s">
        <v>1196</v>
      </c>
      <c r="D349" s="265" t="s">
        <v>178</v>
      </c>
      <c r="E349" s="266" t="s">
        <v>3553</v>
      </c>
      <c r="F349" s="267" t="s">
        <v>3554</v>
      </c>
      <c r="G349" s="268" t="s">
        <v>2161</v>
      </c>
      <c r="H349" s="269">
        <v>5</v>
      </c>
      <c r="I349" s="270"/>
      <c r="J349" s="271">
        <f>ROUND(I349*H349,2)</f>
        <v>0</v>
      </c>
      <c r="K349" s="267" t="s">
        <v>21</v>
      </c>
      <c r="L349" s="272"/>
      <c r="M349" s="273" t="s">
        <v>21</v>
      </c>
      <c r="N349" s="274" t="s">
        <v>44</v>
      </c>
      <c r="O349" s="85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182</v>
      </c>
      <c r="AT349" s="238" t="s">
        <v>178</v>
      </c>
      <c r="AU349" s="238" t="s">
        <v>82</v>
      </c>
      <c r="AY349" s="18" t="s">
        <v>164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80</v>
      </c>
      <c r="BK349" s="239">
        <f>ROUND(I349*H349,2)</f>
        <v>0</v>
      </c>
      <c r="BL349" s="18" t="s">
        <v>171</v>
      </c>
      <c r="BM349" s="238" t="s">
        <v>3616</v>
      </c>
    </row>
    <row r="350" s="2" customFormat="1">
      <c r="A350" s="39"/>
      <c r="B350" s="40"/>
      <c r="C350" s="41"/>
      <c r="D350" s="240" t="s">
        <v>173</v>
      </c>
      <c r="E350" s="41"/>
      <c r="F350" s="241" t="s">
        <v>3554</v>
      </c>
      <c r="G350" s="41"/>
      <c r="H350" s="41"/>
      <c r="I350" s="147"/>
      <c r="J350" s="41"/>
      <c r="K350" s="41"/>
      <c r="L350" s="45"/>
      <c r="M350" s="242"/>
      <c r="N350" s="243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173</v>
      </c>
      <c r="AU350" s="18" t="s">
        <v>82</v>
      </c>
    </row>
    <row r="351" s="2" customFormat="1" ht="16.5" customHeight="1">
      <c r="A351" s="39"/>
      <c r="B351" s="40"/>
      <c r="C351" s="265" t="s">
        <v>1202</v>
      </c>
      <c r="D351" s="265" t="s">
        <v>178</v>
      </c>
      <c r="E351" s="266" t="s">
        <v>3550</v>
      </c>
      <c r="F351" s="267" t="s">
        <v>3551</v>
      </c>
      <c r="G351" s="268" t="s">
        <v>2161</v>
      </c>
      <c r="H351" s="269">
        <v>1</v>
      </c>
      <c r="I351" s="270"/>
      <c r="J351" s="271">
        <f>ROUND(I351*H351,2)</f>
        <v>0</v>
      </c>
      <c r="K351" s="267" t="s">
        <v>21</v>
      </c>
      <c r="L351" s="272"/>
      <c r="M351" s="273" t="s">
        <v>21</v>
      </c>
      <c r="N351" s="274" t="s">
        <v>44</v>
      </c>
      <c r="O351" s="85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8" t="s">
        <v>182</v>
      </c>
      <c r="AT351" s="238" t="s">
        <v>178</v>
      </c>
      <c r="AU351" s="238" t="s">
        <v>82</v>
      </c>
      <c r="AY351" s="18" t="s">
        <v>164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8" t="s">
        <v>80</v>
      </c>
      <c r="BK351" s="239">
        <f>ROUND(I351*H351,2)</f>
        <v>0</v>
      </c>
      <c r="BL351" s="18" t="s">
        <v>171</v>
      </c>
      <c r="BM351" s="238" t="s">
        <v>3617</v>
      </c>
    </row>
    <row r="352" s="2" customFormat="1">
      <c r="A352" s="39"/>
      <c r="B352" s="40"/>
      <c r="C352" s="41"/>
      <c r="D352" s="240" t="s">
        <v>173</v>
      </c>
      <c r="E352" s="41"/>
      <c r="F352" s="241" t="s">
        <v>3551</v>
      </c>
      <c r="G352" s="41"/>
      <c r="H352" s="41"/>
      <c r="I352" s="147"/>
      <c r="J352" s="41"/>
      <c r="K352" s="41"/>
      <c r="L352" s="45"/>
      <c r="M352" s="242"/>
      <c r="N352" s="243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173</v>
      </c>
      <c r="AU352" s="18" t="s">
        <v>82</v>
      </c>
    </row>
    <row r="353" s="2" customFormat="1" ht="16.5" customHeight="1">
      <c r="A353" s="39"/>
      <c r="B353" s="40"/>
      <c r="C353" s="265" t="s">
        <v>1210</v>
      </c>
      <c r="D353" s="265" t="s">
        <v>178</v>
      </c>
      <c r="E353" s="266" t="s">
        <v>3618</v>
      </c>
      <c r="F353" s="267" t="s">
        <v>3619</v>
      </c>
      <c r="G353" s="268" t="s">
        <v>2161</v>
      </c>
      <c r="H353" s="269">
        <v>5</v>
      </c>
      <c r="I353" s="270"/>
      <c r="J353" s="271">
        <f>ROUND(I353*H353,2)</f>
        <v>0</v>
      </c>
      <c r="K353" s="267" t="s">
        <v>21</v>
      </c>
      <c r="L353" s="272"/>
      <c r="M353" s="273" t="s">
        <v>21</v>
      </c>
      <c r="N353" s="274" t="s">
        <v>44</v>
      </c>
      <c r="O353" s="85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8" t="s">
        <v>182</v>
      </c>
      <c r="AT353" s="238" t="s">
        <v>178</v>
      </c>
      <c r="AU353" s="238" t="s">
        <v>82</v>
      </c>
      <c r="AY353" s="18" t="s">
        <v>164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8" t="s">
        <v>80</v>
      </c>
      <c r="BK353" s="239">
        <f>ROUND(I353*H353,2)</f>
        <v>0</v>
      </c>
      <c r="BL353" s="18" t="s">
        <v>171</v>
      </c>
      <c r="BM353" s="238" t="s">
        <v>3620</v>
      </c>
    </row>
    <row r="354" s="2" customFormat="1">
      <c r="A354" s="39"/>
      <c r="B354" s="40"/>
      <c r="C354" s="41"/>
      <c r="D354" s="240" t="s">
        <v>173</v>
      </c>
      <c r="E354" s="41"/>
      <c r="F354" s="241" t="s">
        <v>3619</v>
      </c>
      <c r="G354" s="41"/>
      <c r="H354" s="41"/>
      <c r="I354" s="147"/>
      <c r="J354" s="41"/>
      <c r="K354" s="41"/>
      <c r="L354" s="45"/>
      <c r="M354" s="242"/>
      <c r="N354" s="243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173</v>
      </c>
      <c r="AU354" s="18" t="s">
        <v>82</v>
      </c>
    </row>
    <row r="355" s="2" customFormat="1" ht="16.5" customHeight="1">
      <c r="A355" s="39"/>
      <c r="B355" s="40"/>
      <c r="C355" s="265" t="s">
        <v>1216</v>
      </c>
      <c r="D355" s="265" t="s">
        <v>178</v>
      </c>
      <c r="E355" s="266" t="s">
        <v>3621</v>
      </c>
      <c r="F355" s="267" t="s">
        <v>3622</v>
      </c>
      <c r="G355" s="268" t="s">
        <v>2161</v>
      </c>
      <c r="H355" s="269">
        <v>1</v>
      </c>
      <c r="I355" s="270"/>
      <c r="J355" s="271">
        <f>ROUND(I355*H355,2)</f>
        <v>0</v>
      </c>
      <c r="K355" s="267" t="s">
        <v>21</v>
      </c>
      <c r="L355" s="272"/>
      <c r="M355" s="273" t="s">
        <v>21</v>
      </c>
      <c r="N355" s="274" t="s">
        <v>44</v>
      </c>
      <c r="O355" s="85"/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8" t="s">
        <v>182</v>
      </c>
      <c r="AT355" s="238" t="s">
        <v>178</v>
      </c>
      <c r="AU355" s="238" t="s">
        <v>82</v>
      </c>
      <c r="AY355" s="18" t="s">
        <v>164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8" t="s">
        <v>80</v>
      </c>
      <c r="BK355" s="239">
        <f>ROUND(I355*H355,2)</f>
        <v>0</v>
      </c>
      <c r="BL355" s="18" t="s">
        <v>171</v>
      </c>
      <c r="BM355" s="238" t="s">
        <v>3623</v>
      </c>
    </row>
    <row r="356" s="2" customFormat="1">
      <c r="A356" s="39"/>
      <c r="B356" s="40"/>
      <c r="C356" s="41"/>
      <c r="D356" s="240" t="s">
        <v>173</v>
      </c>
      <c r="E356" s="41"/>
      <c r="F356" s="241" t="s">
        <v>3622</v>
      </c>
      <c r="G356" s="41"/>
      <c r="H356" s="41"/>
      <c r="I356" s="147"/>
      <c r="J356" s="41"/>
      <c r="K356" s="41"/>
      <c r="L356" s="45"/>
      <c r="M356" s="242"/>
      <c r="N356" s="243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173</v>
      </c>
      <c r="AU356" s="18" t="s">
        <v>82</v>
      </c>
    </row>
    <row r="357" s="2" customFormat="1" ht="16.5" customHeight="1">
      <c r="A357" s="39"/>
      <c r="B357" s="40"/>
      <c r="C357" s="265" t="s">
        <v>1220</v>
      </c>
      <c r="D357" s="265" t="s">
        <v>178</v>
      </c>
      <c r="E357" s="266" t="s">
        <v>3624</v>
      </c>
      <c r="F357" s="267" t="s">
        <v>3560</v>
      </c>
      <c r="G357" s="268" t="s">
        <v>2161</v>
      </c>
      <c r="H357" s="269">
        <v>1</v>
      </c>
      <c r="I357" s="270"/>
      <c r="J357" s="271">
        <f>ROUND(I357*H357,2)</f>
        <v>0</v>
      </c>
      <c r="K357" s="267" t="s">
        <v>21</v>
      </c>
      <c r="L357" s="272"/>
      <c r="M357" s="273" t="s">
        <v>21</v>
      </c>
      <c r="N357" s="274" t="s">
        <v>44</v>
      </c>
      <c r="O357" s="85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182</v>
      </c>
      <c r="AT357" s="238" t="s">
        <v>178</v>
      </c>
      <c r="AU357" s="238" t="s">
        <v>82</v>
      </c>
      <c r="AY357" s="18" t="s">
        <v>164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80</v>
      </c>
      <c r="BK357" s="239">
        <f>ROUND(I357*H357,2)</f>
        <v>0</v>
      </c>
      <c r="BL357" s="18" t="s">
        <v>171</v>
      </c>
      <c r="BM357" s="238" t="s">
        <v>3625</v>
      </c>
    </row>
    <row r="358" s="2" customFormat="1">
      <c r="A358" s="39"/>
      <c r="B358" s="40"/>
      <c r="C358" s="41"/>
      <c r="D358" s="240" t="s">
        <v>173</v>
      </c>
      <c r="E358" s="41"/>
      <c r="F358" s="241" t="s">
        <v>3560</v>
      </c>
      <c r="G358" s="41"/>
      <c r="H358" s="41"/>
      <c r="I358" s="147"/>
      <c r="J358" s="41"/>
      <c r="K358" s="41"/>
      <c r="L358" s="45"/>
      <c r="M358" s="242"/>
      <c r="N358" s="243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173</v>
      </c>
      <c r="AU358" s="18" t="s">
        <v>82</v>
      </c>
    </row>
    <row r="359" s="12" customFormat="1" ht="22.8" customHeight="1">
      <c r="A359" s="12"/>
      <c r="B359" s="211"/>
      <c r="C359" s="212"/>
      <c r="D359" s="213" t="s">
        <v>72</v>
      </c>
      <c r="E359" s="225" t="s">
        <v>3626</v>
      </c>
      <c r="F359" s="225" t="s">
        <v>3627</v>
      </c>
      <c r="G359" s="212"/>
      <c r="H359" s="212"/>
      <c r="I359" s="215"/>
      <c r="J359" s="226">
        <f>BK359</f>
        <v>0</v>
      </c>
      <c r="K359" s="212"/>
      <c r="L359" s="217"/>
      <c r="M359" s="218"/>
      <c r="N359" s="219"/>
      <c r="O359" s="219"/>
      <c r="P359" s="220">
        <f>SUM(P360:P389)</f>
        <v>0</v>
      </c>
      <c r="Q359" s="219"/>
      <c r="R359" s="220">
        <f>SUM(R360:R389)</f>
        <v>0</v>
      </c>
      <c r="S359" s="219"/>
      <c r="T359" s="221">
        <f>SUM(T360:T389)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2" t="s">
        <v>80</v>
      </c>
      <c r="AT359" s="223" t="s">
        <v>72</v>
      </c>
      <c r="AU359" s="223" t="s">
        <v>80</v>
      </c>
      <c r="AY359" s="222" t="s">
        <v>164</v>
      </c>
      <c r="BK359" s="224">
        <f>SUM(BK360:BK389)</f>
        <v>0</v>
      </c>
    </row>
    <row r="360" s="2" customFormat="1" ht="16.5" customHeight="1">
      <c r="A360" s="39"/>
      <c r="B360" s="40"/>
      <c r="C360" s="265" t="s">
        <v>1224</v>
      </c>
      <c r="D360" s="265" t="s">
        <v>178</v>
      </c>
      <c r="E360" s="266" t="s">
        <v>3628</v>
      </c>
      <c r="F360" s="267" t="s">
        <v>3629</v>
      </c>
      <c r="G360" s="268" t="s">
        <v>2161</v>
      </c>
      <c r="H360" s="269">
        <v>2</v>
      </c>
      <c r="I360" s="270"/>
      <c r="J360" s="271">
        <f>ROUND(I360*H360,2)</f>
        <v>0</v>
      </c>
      <c r="K360" s="267" t="s">
        <v>21</v>
      </c>
      <c r="L360" s="272"/>
      <c r="M360" s="273" t="s">
        <v>21</v>
      </c>
      <c r="N360" s="274" t="s">
        <v>44</v>
      </c>
      <c r="O360" s="85"/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8" t="s">
        <v>182</v>
      </c>
      <c r="AT360" s="238" t="s">
        <v>178</v>
      </c>
      <c r="AU360" s="238" t="s">
        <v>82</v>
      </c>
      <c r="AY360" s="18" t="s">
        <v>164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8" t="s">
        <v>80</v>
      </c>
      <c r="BK360" s="239">
        <f>ROUND(I360*H360,2)</f>
        <v>0</v>
      </c>
      <c r="BL360" s="18" t="s">
        <v>171</v>
      </c>
      <c r="BM360" s="238" t="s">
        <v>3630</v>
      </c>
    </row>
    <row r="361" s="2" customFormat="1">
      <c r="A361" s="39"/>
      <c r="B361" s="40"/>
      <c r="C361" s="41"/>
      <c r="D361" s="240" t="s">
        <v>173</v>
      </c>
      <c r="E361" s="41"/>
      <c r="F361" s="241" t="s">
        <v>3629</v>
      </c>
      <c r="G361" s="41"/>
      <c r="H361" s="41"/>
      <c r="I361" s="147"/>
      <c r="J361" s="41"/>
      <c r="K361" s="41"/>
      <c r="L361" s="45"/>
      <c r="M361" s="242"/>
      <c r="N361" s="243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173</v>
      </c>
      <c r="AU361" s="18" t="s">
        <v>82</v>
      </c>
    </row>
    <row r="362" s="2" customFormat="1" ht="16.5" customHeight="1">
      <c r="A362" s="39"/>
      <c r="B362" s="40"/>
      <c r="C362" s="265" t="s">
        <v>1229</v>
      </c>
      <c r="D362" s="265" t="s">
        <v>178</v>
      </c>
      <c r="E362" s="266" t="s">
        <v>3523</v>
      </c>
      <c r="F362" s="267" t="s">
        <v>3524</v>
      </c>
      <c r="G362" s="268" t="s">
        <v>2161</v>
      </c>
      <c r="H362" s="269">
        <v>3</v>
      </c>
      <c r="I362" s="270"/>
      <c r="J362" s="271">
        <f>ROUND(I362*H362,2)</f>
        <v>0</v>
      </c>
      <c r="K362" s="267" t="s">
        <v>21</v>
      </c>
      <c r="L362" s="272"/>
      <c r="M362" s="273" t="s">
        <v>21</v>
      </c>
      <c r="N362" s="274" t="s">
        <v>44</v>
      </c>
      <c r="O362" s="85"/>
      <c r="P362" s="236">
        <f>O362*H362</f>
        <v>0</v>
      </c>
      <c r="Q362" s="236">
        <v>0</v>
      </c>
      <c r="R362" s="236">
        <f>Q362*H362</f>
        <v>0</v>
      </c>
      <c r="S362" s="236">
        <v>0</v>
      </c>
      <c r="T362" s="23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8" t="s">
        <v>182</v>
      </c>
      <c r="AT362" s="238" t="s">
        <v>178</v>
      </c>
      <c r="AU362" s="238" t="s">
        <v>82</v>
      </c>
      <c r="AY362" s="18" t="s">
        <v>164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8" t="s">
        <v>80</v>
      </c>
      <c r="BK362" s="239">
        <f>ROUND(I362*H362,2)</f>
        <v>0</v>
      </c>
      <c r="BL362" s="18" t="s">
        <v>171</v>
      </c>
      <c r="BM362" s="238" t="s">
        <v>3631</v>
      </c>
    </row>
    <row r="363" s="2" customFormat="1">
      <c r="A363" s="39"/>
      <c r="B363" s="40"/>
      <c r="C363" s="41"/>
      <c r="D363" s="240" t="s">
        <v>173</v>
      </c>
      <c r="E363" s="41"/>
      <c r="F363" s="241" t="s">
        <v>3524</v>
      </c>
      <c r="G363" s="41"/>
      <c r="H363" s="41"/>
      <c r="I363" s="147"/>
      <c r="J363" s="41"/>
      <c r="K363" s="41"/>
      <c r="L363" s="45"/>
      <c r="M363" s="242"/>
      <c r="N363" s="243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173</v>
      </c>
      <c r="AU363" s="18" t="s">
        <v>82</v>
      </c>
    </row>
    <row r="364" s="2" customFormat="1" ht="16.5" customHeight="1">
      <c r="A364" s="39"/>
      <c r="B364" s="40"/>
      <c r="C364" s="265" t="s">
        <v>1235</v>
      </c>
      <c r="D364" s="265" t="s">
        <v>178</v>
      </c>
      <c r="E364" s="266" t="s">
        <v>3632</v>
      </c>
      <c r="F364" s="267" t="s">
        <v>3633</v>
      </c>
      <c r="G364" s="268" t="s">
        <v>2161</v>
      </c>
      <c r="H364" s="269">
        <v>3</v>
      </c>
      <c r="I364" s="270"/>
      <c r="J364" s="271">
        <f>ROUND(I364*H364,2)</f>
        <v>0</v>
      </c>
      <c r="K364" s="267" t="s">
        <v>21</v>
      </c>
      <c r="L364" s="272"/>
      <c r="M364" s="273" t="s">
        <v>21</v>
      </c>
      <c r="N364" s="274" t="s">
        <v>44</v>
      </c>
      <c r="O364" s="85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182</v>
      </c>
      <c r="AT364" s="238" t="s">
        <v>178</v>
      </c>
      <c r="AU364" s="238" t="s">
        <v>82</v>
      </c>
      <c r="AY364" s="18" t="s">
        <v>164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80</v>
      </c>
      <c r="BK364" s="239">
        <f>ROUND(I364*H364,2)</f>
        <v>0</v>
      </c>
      <c r="BL364" s="18" t="s">
        <v>171</v>
      </c>
      <c r="BM364" s="238" t="s">
        <v>3634</v>
      </c>
    </row>
    <row r="365" s="2" customFormat="1">
      <c r="A365" s="39"/>
      <c r="B365" s="40"/>
      <c r="C365" s="41"/>
      <c r="D365" s="240" t="s">
        <v>173</v>
      </c>
      <c r="E365" s="41"/>
      <c r="F365" s="241" t="s">
        <v>3633</v>
      </c>
      <c r="G365" s="41"/>
      <c r="H365" s="41"/>
      <c r="I365" s="147"/>
      <c r="J365" s="41"/>
      <c r="K365" s="41"/>
      <c r="L365" s="45"/>
      <c r="M365" s="242"/>
      <c r="N365" s="243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173</v>
      </c>
      <c r="AU365" s="18" t="s">
        <v>82</v>
      </c>
    </row>
    <row r="366" s="2" customFormat="1" ht="16.5" customHeight="1">
      <c r="A366" s="39"/>
      <c r="B366" s="40"/>
      <c r="C366" s="265" t="s">
        <v>1239</v>
      </c>
      <c r="D366" s="265" t="s">
        <v>178</v>
      </c>
      <c r="E366" s="266" t="s">
        <v>3635</v>
      </c>
      <c r="F366" s="267" t="s">
        <v>3636</v>
      </c>
      <c r="G366" s="268" t="s">
        <v>2161</v>
      </c>
      <c r="H366" s="269">
        <v>1</v>
      </c>
      <c r="I366" s="270"/>
      <c r="J366" s="271">
        <f>ROUND(I366*H366,2)</f>
        <v>0</v>
      </c>
      <c r="K366" s="267" t="s">
        <v>21</v>
      </c>
      <c r="L366" s="272"/>
      <c r="M366" s="273" t="s">
        <v>21</v>
      </c>
      <c r="N366" s="274" t="s">
        <v>44</v>
      </c>
      <c r="O366" s="85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8" t="s">
        <v>182</v>
      </c>
      <c r="AT366" s="238" t="s">
        <v>178</v>
      </c>
      <c r="AU366" s="238" t="s">
        <v>82</v>
      </c>
      <c r="AY366" s="18" t="s">
        <v>164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8" t="s">
        <v>80</v>
      </c>
      <c r="BK366" s="239">
        <f>ROUND(I366*H366,2)</f>
        <v>0</v>
      </c>
      <c r="BL366" s="18" t="s">
        <v>171</v>
      </c>
      <c r="BM366" s="238" t="s">
        <v>3637</v>
      </c>
    </row>
    <row r="367" s="2" customFormat="1">
      <c r="A367" s="39"/>
      <c r="B367" s="40"/>
      <c r="C367" s="41"/>
      <c r="D367" s="240" t="s">
        <v>173</v>
      </c>
      <c r="E367" s="41"/>
      <c r="F367" s="241" t="s">
        <v>3636</v>
      </c>
      <c r="G367" s="41"/>
      <c r="H367" s="41"/>
      <c r="I367" s="147"/>
      <c r="J367" s="41"/>
      <c r="K367" s="41"/>
      <c r="L367" s="45"/>
      <c r="M367" s="242"/>
      <c r="N367" s="243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173</v>
      </c>
      <c r="AU367" s="18" t="s">
        <v>82</v>
      </c>
    </row>
    <row r="368" s="2" customFormat="1" ht="16.5" customHeight="1">
      <c r="A368" s="39"/>
      <c r="B368" s="40"/>
      <c r="C368" s="265" t="s">
        <v>1244</v>
      </c>
      <c r="D368" s="265" t="s">
        <v>178</v>
      </c>
      <c r="E368" s="266" t="s">
        <v>3638</v>
      </c>
      <c r="F368" s="267" t="s">
        <v>3639</v>
      </c>
      <c r="G368" s="268" t="s">
        <v>2161</v>
      </c>
      <c r="H368" s="269">
        <v>5</v>
      </c>
      <c r="I368" s="270"/>
      <c r="J368" s="271">
        <f>ROUND(I368*H368,2)</f>
        <v>0</v>
      </c>
      <c r="K368" s="267" t="s">
        <v>21</v>
      </c>
      <c r="L368" s="272"/>
      <c r="M368" s="273" t="s">
        <v>21</v>
      </c>
      <c r="N368" s="274" t="s">
        <v>44</v>
      </c>
      <c r="O368" s="85"/>
      <c r="P368" s="236">
        <f>O368*H368</f>
        <v>0</v>
      </c>
      <c r="Q368" s="236">
        <v>0</v>
      </c>
      <c r="R368" s="236">
        <f>Q368*H368</f>
        <v>0</v>
      </c>
      <c r="S368" s="236">
        <v>0</v>
      </c>
      <c r="T368" s="23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8" t="s">
        <v>182</v>
      </c>
      <c r="AT368" s="238" t="s">
        <v>178</v>
      </c>
      <c r="AU368" s="238" t="s">
        <v>82</v>
      </c>
      <c r="AY368" s="18" t="s">
        <v>164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8" t="s">
        <v>80</v>
      </c>
      <c r="BK368" s="239">
        <f>ROUND(I368*H368,2)</f>
        <v>0</v>
      </c>
      <c r="BL368" s="18" t="s">
        <v>171</v>
      </c>
      <c r="BM368" s="238" t="s">
        <v>3640</v>
      </c>
    </row>
    <row r="369" s="2" customFormat="1">
      <c r="A369" s="39"/>
      <c r="B369" s="40"/>
      <c r="C369" s="41"/>
      <c r="D369" s="240" t="s">
        <v>173</v>
      </c>
      <c r="E369" s="41"/>
      <c r="F369" s="241" t="s">
        <v>3639</v>
      </c>
      <c r="G369" s="41"/>
      <c r="H369" s="41"/>
      <c r="I369" s="147"/>
      <c r="J369" s="41"/>
      <c r="K369" s="41"/>
      <c r="L369" s="45"/>
      <c r="M369" s="242"/>
      <c r="N369" s="243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173</v>
      </c>
      <c r="AU369" s="18" t="s">
        <v>82</v>
      </c>
    </row>
    <row r="370" s="2" customFormat="1" ht="16.5" customHeight="1">
      <c r="A370" s="39"/>
      <c r="B370" s="40"/>
      <c r="C370" s="265" t="s">
        <v>1258</v>
      </c>
      <c r="D370" s="265" t="s">
        <v>178</v>
      </c>
      <c r="E370" s="266" t="s">
        <v>3641</v>
      </c>
      <c r="F370" s="267" t="s">
        <v>3642</v>
      </c>
      <c r="G370" s="268" t="s">
        <v>2161</v>
      </c>
      <c r="H370" s="269">
        <v>2</v>
      </c>
      <c r="I370" s="270"/>
      <c r="J370" s="271">
        <f>ROUND(I370*H370,2)</f>
        <v>0</v>
      </c>
      <c r="K370" s="267" t="s">
        <v>21</v>
      </c>
      <c r="L370" s="272"/>
      <c r="M370" s="273" t="s">
        <v>21</v>
      </c>
      <c r="N370" s="274" t="s">
        <v>44</v>
      </c>
      <c r="O370" s="85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8" t="s">
        <v>182</v>
      </c>
      <c r="AT370" s="238" t="s">
        <v>178</v>
      </c>
      <c r="AU370" s="238" t="s">
        <v>82</v>
      </c>
      <c r="AY370" s="18" t="s">
        <v>164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8" t="s">
        <v>80</v>
      </c>
      <c r="BK370" s="239">
        <f>ROUND(I370*H370,2)</f>
        <v>0</v>
      </c>
      <c r="BL370" s="18" t="s">
        <v>171</v>
      </c>
      <c r="BM370" s="238" t="s">
        <v>3643</v>
      </c>
    </row>
    <row r="371" s="2" customFormat="1">
      <c r="A371" s="39"/>
      <c r="B371" s="40"/>
      <c r="C371" s="41"/>
      <c r="D371" s="240" t="s">
        <v>173</v>
      </c>
      <c r="E371" s="41"/>
      <c r="F371" s="241" t="s">
        <v>3642</v>
      </c>
      <c r="G371" s="41"/>
      <c r="H371" s="41"/>
      <c r="I371" s="147"/>
      <c r="J371" s="41"/>
      <c r="K371" s="41"/>
      <c r="L371" s="45"/>
      <c r="M371" s="242"/>
      <c r="N371" s="243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173</v>
      </c>
      <c r="AU371" s="18" t="s">
        <v>82</v>
      </c>
    </row>
    <row r="372" s="2" customFormat="1" ht="16.5" customHeight="1">
      <c r="A372" s="39"/>
      <c r="B372" s="40"/>
      <c r="C372" s="265" t="s">
        <v>1265</v>
      </c>
      <c r="D372" s="265" t="s">
        <v>178</v>
      </c>
      <c r="E372" s="266" t="s">
        <v>3644</v>
      </c>
      <c r="F372" s="267" t="s">
        <v>3645</v>
      </c>
      <c r="G372" s="268" t="s">
        <v>2161</v>
      </c>
      <c r="H372" s="269">
        <v>1</v>
      </c>
      <c r="I372" s="270"/>
      <c r="J372" s="271">
        <f>ROUND(I372*H372,2)</f>
        <v>0</v>
      </c>
      <c r="K372" s="267" t="s">
        <v>21</v>
      </c>
      <c r="L372" s="272"/>
      <c r="M372" s="273" t="s">
        <v>21</v>
      </c>
      <c r="N372" s="274" t="s">
        <v>44</v>
      </c>
      <c r="O372" s="85"/>
      <c r="P372" s="236">
        <f>O372*H372</f>
        <v>0</v>
      </c>
      <c r="Q372" s="236">
        <v>0</v>
      </c>
      <c r="R372" s="236">
        <f>Q372*H372</f>
        <v>0</v>
      </c>
      <c r="S372" s="236">
        <v>0</v>
      </c>
      <c r="T372" s="23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8" t="s">
        <v>182</v>
      </c>
      <c r="AT372" s="238" t="s">
        <v>178</v>
      </c>
      <c r="AU372" s="238" t="s">
        <v>82</v>
      </c>
      <c r="AY372" s="18" t="s">
        <v>164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8" t="s">
        <v>80</v>
      </c>
      <c r="BK372" s="239">
        <f>ROUND(I372*H372,2)</f>
        <v>0</v>
      </c>
      <c r="BL372" s="18" t="s">
        <v>171</v>
      </c>
      <c r="BM372" s="238" t="s">
        <v>3646</v>
      </c>
    </row>
    <row r="373" s="2" customFormat="1">
      <c r="A373" s="39"/>
      <c r="B373" s="40"/>
      <c r="C373" s="41"/>
      <c r="D373" s="240" t="s">
        <v>173</v>
      </c>
      <c r="E373" s="41"/>
      <c r="F373" s="241" t="s">
        <v>3645</v>
      </c>
      <c r="G373" s="41"/>
      <c r="H373" s="41"/>
      <c r="I373" s="147"/>
      <c r="J373" s="41"/>
      <c r="K373" s="41"/>
      <c r="L373" s="45"/>
      <c r="M373" s="242"/>
      <c r="N373" s="243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173</v>
      </c>
      <c r="AU373" s="18" t="s">
        <v>82</v>
      </c>
    </row>
    <row r="374" s="2" customFormat="1" ht="16.5" customHeight="1">
      <c r="A374" s="39"/>
      <c r="B374" s="40"/>
      <c r="C374" s="265" t="s">
        <v>1273</v>
      </c>
      <c r="D374" s="265" t="s">
        <v>178</v>
      </c>
      <c r="E374" s="266" t="s">
        <v>3605</v>
      </c>
      <c r="F374" s="267" t="s">
        <v>3606</v>
      </c>
      <c r="G374" s="268" t="s">
        <v>2161</v>
      </c>
      <c r="H374" s="269">
        <v>1</v>
      </c>
      <c r="I374" s="270"/>
      <c r="J374" s="271">
        <f>ROUND(I374*H374,2)</f>
        <v>0</v>
      </c>
      <c r="K374" s="267" t="s">
        <v>21</v>
      </c>
      <c r="L374" s="272"/>
      <c r="M374" s="273" t="s">
        <v>21</v>
      </c>
      <c r="N374" s="274" t="s">
        <v>44</v>
      </c>
      <c r="O374" s="85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8" t="s">
        <v>182</v>
      </c>
      <c r="AT374" s="238" t="s">
        <v>178</v>
      </c>
      <c r="AU374" s="238" t="s">
        <v>82</v>
      </c>
      <c r="AY374" s="18" t="s">
        <v>164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8" t="s">
        <v>80</v>
      </c>
      <c r="BK374" s="239">
        <f>ROUND(I374*H374,2)</f>
        <v>0</v>
      </c>
      <c r="BL374" s="18" t="s">
        <v>171</v>
      </c>
      <c r="BM374" s="238" t="s">
        <v>3647</v>
      </c>
    </row>
    <row r="375" s="2" customFormat="1">
      <c r="A375" s="39"/>
      <c r="B375" s="40"/>
      <c r="C375" s="41"/>
      <c r="D375" s="240" t="s">
        <v>173</v>
      </c>
      <c r="E375" s="41"/>
      <c r="F375" s="241" t="s">
        <v>3606</v>
      </c>
      <c r="G375" s="41"/>
      <c r="H375" s="41"/>
      <c r="I375" s="147"/>
      <c r="J375" s="41"/>
      <c r="K375" s="41"/>
      <c r="L375" s="45"/>
      <c r="M375" s="242"/>
      <c r="N375" s="243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173</v>
      </c>
      <c r="AU375" s="18" t="s">
        <v>82</v>
      </c>
    </row>
    <row r="376" s="2" customFormat="1" ht="16.5" customHeight="1">
      <c r="A376" s="39"/>
      <c r="B376" s="40"/>
      <c r="C376" s="265" t="s">
        <v>1284</v>
      </c>
      <c r="D376" s="265" t="s">
        <v>178</v>
      </c>
      <c r="E376" s="266" t="s">
        <v>3648</v>
      </c>
      <c r="F376" s="267" t="s">
        <v>3542</v>
      </c>
      <c r="G376" s="268" t="s">
        <v>2369</v>
      </c>
      <c r="H376" s="269">
        <v>1</v>
      </c>
      <c r="I376" s="270"/>
      <c r="J376" s="271">
        <f>ROUND(I376*H376,2)</f>
        <v>0</v>
      </c>
      <c r="K376" s="267" t="s">
        <v>21</v>
      </c>
      <c r="L376" s="272"/>
      <c r="M376" s="273" t="s">
        <v>21</v>
      </c>
      <c r="N376" s="274" t="s">
        <v>44</v>
      </c>
      <c r="O376" s="85"/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8" t="s">
        <v>182</v>
      </c>
      <c r="AT376" s="238" t="s">
        <v>178</v>
      </c>
      <c r="AU376" s="238" t="s">
        <v>82</v>
      </c>
      <c r="AY376" s="18" t="s">
        <v>164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8" t="s">
        <v>80</v>
      </c>
      <c r="BK376" s="239">
        <f>ROUND(I376*H376,2)</f>
        <v>0</v>
      </c>
      <c r="BL376" s="18" t="s">
        <v>171</v>
      </c>
      <c r="BM376" s="238" t="s">
        <v>3649</v>
      </c>
    </row>
    <row r="377" s="2" customFormat="1">
      <c r="A377" s="39"/>
      <c r="B377" s="40"/>
      <c r="C377" s="41"/>
      <c r="D377" s="240" t="s">
        <v>173</v>
      </c>
      <c r="E377" s="41"/>
      <c r="F377" s="241" t="s">
        <v>3542</v>
      </c>
      <c r="G377" s="41"/>
      <c r="H377" s="41"/>
      <c r="I377" s="147"/>
      <c r="J377" s="41"/>
      <c r="K377" s="41"/>
      <c r="L377" s="45"/>
      <c r="M377" s="242"/>
      <c r="N377" s="243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173</v>
      </c>
      <c r="AU377" s="18" t="s">
        <v>82</v>
      </c>
    </row>
    <row r="378" s="2" customFormat="1" ht="16.5" customHeight="1">
      <c r="A378" s="39"/>
      <c r="B378" s="40"/>
      <c r="C378" s="265" t="s">
        <v>1289</v>
      </c>
      <c r="D378" s="265" t="s">
        <v>178</v>
      </c>
      <c r="E378" s="266" t="s">
        <v>3544</v>
      </c>
      <c r="F378" s="267" t="s">
        <v>3545</v>
      </c>
      <c r="G378" s="268" t="s">
        <v>2161</v>
      </c>
      <c r="H378" s="269">
        <v>1</v>
      </c>
      <c r="I378" s="270"/>
      <c r="J378" s="271">
        <f>ROUND(I378*H378,2)</f>
        <v>0</v>
      </c>
      <c r="K378" s="267" t="s">
        <v>21</v>
      </c>
      <c r="L378" s="272"/>
      <c r="M378" s="273" t="s">
        <v>21</v>
      </c>
      <c r="N378" s="274" t="s">
        <v>44</v>
      </c>
      <c r="O378" s="85"/>
      <c r="P378" s="236">
        <f>O378*H378</f>
        <v>0</v>
      </c>
      <c r="Q378" s="236">
        <v>0</v>
      </c>
      <c r="R378" s="236">
        <f>Q378*H378</f>
        <v>0</v>
      </c>
      <c r="S378" s="236">
        <v>0</v>
      </c>
      <c r="T378" s="23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8" t="s">
        <v>182</v>
      </c>
      <c r="AT378" s="238" t="s">
        <v>178</v>
      </c>
      <c r="AU378" s="238" t="s">
        <v>82</v>
      </c>
      <c r="AY378" s="18" t="s">
        <v>164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8" t="s">
        <v>80</v>
      </c>
      <c r="BK378" s="239">
        <f>ROUND(I378*H378,2)</f>
        <v>0</v>
      </c>
      <c r="BL378" s="18" t="s">
        <v>171</v>
      </c>
      <c r="BM378" s="238" t="s">
        <v>3650</v>
      </c>
    </row>
    <row r="379" s="2" customFormat="1">
      <c r="A379" s="39"/>
      <c r="B379" s="40"/>
      <c r="C379" s="41"/>
      <c r="D379" s="240" t="s">
        <v>173</v>
      </c>
      <c r="E379" s="41"/>
      <c r="F379" s="241" t="s">
        <v>3545</v>
      </c>
      <c r="G379" s="41"/>
      <c r="H379" s="41"/>
      <c r="I379" s="147"/>
      <c r="J379" s="41"/>
      <c r="K379" s="41"/>
      <c r="L379" s="45"/>
      <c r="M379" s="242"/>
      <c r="N379" s="243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173</v>
      </c>
      <c r="AU379" s="18" t="s">
        <v>82</v>
      </c>
    </row>
    <row r="380" s="2" customFormat="1" ht="16.5" customHeight="1">
      <c r="A380" s="39"/>
      <c r="B380" s="40"/>
      <c r="C380" s="265" t="s">
        <v>1298</v>
      </c>
      <c r="D380" s="265" t="s">
        <v>178</v>
      </c>
      <c r="E380" s="266" t="s">
        <v>3611</v>
      </c>
      <c r="F380" s="267" t="s">
        <v>3548</v>
      </c>
      <c r="G380" s="268" t="s">
        <v>2161</v>
      </c>
      <c r="H380" s="269">
        <v>1</v>
      </c>
      <c r="I380" s="270"/>
      <c r="J380" s="271">
        <f>ROUND(I380*H380,2)</f>
        <v>0</v>
      </c>
      <c r="K380" s="267" t="s">
        <v>21</v>
      </c>
      <c r="L380" s="272"/>
      <c r="M380" s="273" t="s">
        <v>21</v>
      </c>
      <c r="N380" s="274" t="s">
        <v>44</v>
      </c>
      <c r="O380" s="85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8" t="s">
        <v>182</v>
      </c>
      <c r="AT380" s="238" t="s">
        <v>178</v>
      </c>
      <c r="AU380" s="238" t="s">
        <v>82</v>
      </c>
      <c r="AY380" s="18" t="s">
        <v>164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8" t="s">
        <v>80</v>
      </c>
      <c r="BK380" s="239">
        <f>ROUND(I380*H380,2)</f>
        <v>0</v>
      </c>
      <c r="BL380" s="18" t="s">
        <v>171</v>
      </c>
      <c r="BM380" s="238" t="s">
        <v>3651</v>
      </c>
    </row>
    <row r="381" s="2" customFormat="1">
      <c r="A381" s="39"/>
      <c r="B381" s="40"/>
      <c r="C381" s="41"/>
      <c r="D381" s="240" t="s">
        <v>173</v>
      </c>
      <c r="E381" s="41"/>
      <c r="F381" s="241" t="s">
        <v>3548</v>
      </c>
      <c r="G381" s="41"/>
      <c r="H381" s="41"/>
      <c r="I381" s="147"/>
      <c r="J381" s="41"/>
      <c r="K381" s="41"/>
      <c r="L381" s="45"/>
      <c r="M381" s="242"/>
      <c r="N381" s="243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173</v>
      </c>
      <c r="AU381" s="18" t="s">
        <v>82</v>
      </c>
    </row>
    <row r="382" s="2" customFormat="1" ht="16.5" customHeight="1">
      <c r="A382" s="39"/>
      <c r="B382" s="40"/>
      <c r="C382" s="265" t="s">
        <v>1308</v>
      </c>
      <c r="D382" s="265" t="s">
        <v>178</v>
      </c>
      <c r="E382" s="266" t="s">
        <v>3553</v>
      </c>
      <c r="F382" s="267" t="s">
        <v>3554</v>
      </c>
      <c r="G382" s="268" t="s">
        <v>2161</v>
      </c>
      <c r="H382" s="269">
        <v>7</v>
      </c>
      <c r="I382" s="270"/>
      <c r="J382" s="271">
        <f>ROUND(I382*H382,2)</f>
        <v>0</v>
      </c>
      <c r="K382" s="267" t="s">
        <v>21</v>
      </c>
      <c r="L382" s="272"/>
      <c r="M382" s="273" t="s">
        <v>21</v>
      </c>
      <c r="N382" s="274" t="s">
        <v>44</v>
      </c>
      <c r="O382" s="85"/>
      <c r="P382" s="236">
        <f>O382*H382</f>
        <v>0</v>
      </c>
      <c r="Q382" s="236">
        <v>0</v>
      </c>
      <c r="R382" s="236">
        <f>Q382*H382</f>
        <v>0</v>
      </c>
      <c r="S382" s="236">
        <v>0</v>
      </c>
      <c r="T382" s="23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182</v>
      </c>
      <c r="AT382" s="238" t="s">
        <v>178</v>
      </c>
      <c r="AU382" s="238" t="s">
        <v>82</v>
      </c>
      <c r="AY382" s="18" t="s">
        <v>164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80</v>
      </c>
      <c r="BK382" s="239">
        <f>ROUND(I382*H382,2)</f>
        <v>0</v>
      </c>
      <c r="BL382" s="18" t="s">
        <v>171</v>
      </c>
      <c r="BM382" s="238" t="s">
        <v>3652</v>
      </c>
    </row>
    <row r="383" s="2" customFormat="1">
      <c r="A383" s="39"/>
      <c r="B383" s="40"/>
      <c r="C383" s="41"/>
      <c r="D383" s="240" t="s">
        <v>173</v>
      </c>
      <c r="E383" s="41"/>
      <c r="F383" s="241" t="s">
        <v>3554</v>
      </c>
      <c r="G383" s="41"/>
      <c r="H383" s="41"/>
      <c r="I383" s="147"/>
      <c r="J383" s="41"/>
      <c r="K383" s="41"/>
      <c r="L383" s="45"/>
      <c r="M383" s="242"/>
      <c r="N383" s="243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173</v>
      </c>
      <c r="AU383" s="18" t="s">
        <v>82</v>
      </c>
    </row>
    <row r="384" s="2" customFormat="1" ht="16.5" customHeight="1">
      <c r="A384" s="39"/>
      <c r="B384" s="40"/>
      <c r="C384" s="265" t="s">
        <v>1318</v>
      </c>
      <c r="D384" s="265" t="s">
        <v>178</v>
      </c>
      <c r="E384" s="266" t="s">
        <v>3550</v>
      </c>
      <c r="F384" s="267" t="s">
        <v>3551</v>
      </c>
      <c r="G384" s="268" t="s">
        <v>2161</v>
      </c>
      <c r="H384" s="269">
        <v>3</v>
      </c>
      <c r="I384" s="270"/>
      <c r="J384" s="271">
        <f>ROUND(I384*H384,2)</f>
        <v>0</v>
      </c>
      <c r="K384" s="267" t="s">
        <v>21</v>
      </c>
      <c r="L384" s="272"/>
      <c r="M384" s="273" t="s">
        <v>21</v>
      </c>
      <c r="N384" s="274" t="s">
        <v>44</v>
      </c>
      <c r="O384" s="85"/>
      <c r="P384" s="236">
        <f>O384*H384</f>
        <v>0</v>
      </c>
      <c r="Q384" s="236">
        <v>0</v>
      </c>
      <c r="R384" s="236">
        <f>Q384*H384</f>
        <v>0</v>
      </c>
      <c r="S384" s="236">
        <v>0</v>
      </c>
      <c r="T384" s="237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8" t="s">
        <v>182</v>
      </c>
      <c r="AT384" s="238" t="s">
        <v>178</v>
      </c>
      <c r="AU384" s="238" t="s">
        <v>82</v>
      </c>
      <c r="AY384" s="18" t="s">
        <v>164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8" t="s">
        <v>80</v>
      </c>
      <c r="BK384" s="239">
        <f>ROUND(I384*H384,2)</f>
        <v>0</v>
      </c>
      <c r="BL384" s="18" t="s">
        <v>171</v>
      </c>
      <c r="BM384" s="238" t="s">
        <v>3653</v>
      </c>
    </row>
    <row r="385" s="2" customFormat="1">
      <c r="A385" s="39"/>
      <c r="B385" s="40"/>
      <c r="C385" s="41"/>
      <c r="D385" s="240" t="s">
        <v>173</v>
      </c>
      <c r="E385" s="41"/>
      <c r="F385" s="241" t="s">
        <v>3551</v>
      </c>
      <c r="G385" s="41"/>
      <c r="H385" s="41"/>
      <c r="I385" s="147"/>
      <c r="J385" s="41"/>
      <c r="K385" s="41"/>
      <c r="L385" s="45"/>
      <c r="M385" s="242"/>
      <c r="N385" s="243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173</v>
      </c>
      <c r="AU385" s="18" t="s">
        <v>82</v>
      </c>
    </row>
    <row r="386" s="2" customFormat="1" ht="16.5" customHeight="1">
      <c r="A386" s="39"/>
      <c r="B386" s="40"/>
      <c r="C386" s="265" t="s">
        <v>1324</v>
      </c>
      <c r="D386" s="265" t="s">
        <v>178</v>
      </c>
      <c r="E386" s="266" t="s">
        <v>3654</v>
      </c>
      <c r="F386" s="267" t="s">
        <v>3655</v>
      </c>
      <c r="G386" s="268" t="s">
        <v>2161</v>
      </c>
      <c r="H386" s="269">
        <v>1</v>
      </c>
      <c r="I386" s="270"/>
      <c r="J386" s="271">
        <f>ROUND(I386*H386,2)</f>
        <v>0</v>
      </c>
      <c r="K386" s="267" t="s">
        <v>21</v>
      </c>
      <c r="L386" s="272"/>
      <c r="M386" s="273" t="s">
        <v>21</v>
      </c>
      <c r="N386" s="274" t="s">
        <v>44</v>
      </c>
      <c r="O386" s="85"/>
      <c r="P386" s="236">
        <f>O386*H386</f>
        <v>0</v>
      </c>
      <c r="Q386" s="236">
        <v>0</v>
      </c>
      <c r="R386" s="236">
        <f>Q386*H386</f>
        <v>0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182</v>
      </c>
      <c r="AT386" s="238" t="s">
        <v>178</v>
      </c>
      <c r="AU386" s="238" t="s">
        <v>82</v>
      </c>
      <c r="AY386" s="18" t="s">
        <v>164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80</v>
      </c>
      <c r="BK386" s="239">
        <f>ROUND(I386*H386,2)</f>
        <v>0</v>
      </c>
      <c r="BL386" s="18" t="s">
        <v>171</v>
      </c>
      <c r="BM386" s="238" t="s">
        <v>3656</v>
      </c>
    </row>
    <row r="387" s="2" customFormat="1">
      <c r="A387" s="39"/>
      <c r="B387" s="40"/>
      <c r="C387" s="41"/>
      <c r="D387" s="240" t="s">
        <v>173</v>
      </c>
      <c r="E387" s="41"/>
      <c r="F387" s="241" t="s">
        <v>3655</v>
      </c>
      <c r="G387" s="41"/>
      <c r="H387" s="41"/>
      <c r="I387" s="147"/>
      <c r="J387" s="41"/>
      <c r="K387" s="41"/>
      <c r="L387" s="45"/>
      <c r="M387" s="242"/>
      <c r="N387" s="243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173</v>
      </c>
      <c r="AU387" s="18" t="s">
        <v>82</v>
      </c>
    </row>
    <row r="388" s="2" customFormat="1" ht="16.5" customHeight="1">
      <c r="A388" s="39"/>
      <c r="B388" s="40"/>
      <c r="C388" s="265" t="s">
        <v>1332</v>
      </c>
      <c r="D388" s="265" t="s">
        <v>178</v>
      </c>
      <c r="E388" s="266" t="s">
        <v>3657</v>
      </c>
      <c r="F388" s="267" t="s">
        <v>3560</v>
      </c>
      <c r="G388" s="268" t="s">
        <v>2161</v>
      </c>
      <c r="H388" s="269">
        <v>1</v>
      </c>
      <c r="I388" s="270"/>
      <c r="J388" s="271">
        <f>ROUND(I388*H388,2)</f>
        <v>0</v>
      </c>
      <c r="K388" s="267" t="s">
        <v>21</v>
      </c>
      <c r="L388" s="272"/>
      <c r="M388" s="273" t="s">
        <v>21</v>
      </c>
      <c r="N388" s="274" t="s">
        <v>44</v>
      </c>
      <c r="O388" s="85"/>
      <c r="P388" s="236">
        <f>O388*H388</f>
        <v>0</v>
      </c>
      <c r="Q388" s="236">
        <v>0</v>
      </c>
      <c r="R388" s="236">
        <f>Q388*H388</f>
        <v>0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182</v>
      </c>
      <c r="AT388" s="238" t="s">
        <v>178</v>
      </c>
      <c r="AU388" s="238" t="s">
        <v>82</v>
      </c>
      <c r="AY388" s="18" t="s">
        <v>164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80</v>
      </c>
      <c r="BK388" s="239">
        <f>ROUND(I388*H388,2)</f>
        <v>0</v>
      </c>
      <c r="BL388" s="18" t="s">
        <v>171</v>
      </c>
      <c r="BM388" s="238" t="s">
        <v>3658</v>
      </c>
    </row>
    <row r="389" s="2" customFormat="1">
      <c r="A389" s="39"/>
      <c r="B389" s="40"/>
      <c r="C389" s="41"/>
      <c r="D389" s="240" t="s">
        <v>173</v>
      </c>
      <c r="E389" s="41"/>
      <c r="F389" s="241" t="s">
        <v>3560</v>
      </c>
      <c r="G389" s="41"/>
      <c r="H389" s="41"/>
      <c r="I389" s="147"/>
      <c r="J389" s="41"/>
      <c r="K389" s="41"/>
      <c r="L389" s="45"/>
      <c r="M389" s="242"/>
      <c r="N389" s="243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173</v>
      </c>
      <c r="AU389" s="18" t="s">
        <v>82</v>
      </c>
    </row>
    <row r="390" s="12" customFormat="1" ht="22.8" customHeight="1">
      <c r="A390" s="12"/>
      <c r="B390" s="211"/>
      <c r="C390" s="212"/>
      <c r="D390" s="213" t="s">
        <v>72</v>
      </c>
      <c r="E390" s="225" t="s">
        <v>3659</v>
      </c>
      <c r="F390" s="225" t="s">
        <v>3660</v>
      </c>
      <c r="G390" s="212"/>
      <c r="H390" s="212"/>
      <c r="I390" s="215"/>
      <c r="J390" s="226">
        <f>BK390</f>
        <v>0</v>
      </c>
      <c r="K390" s="212"/>
      <c r="L390" s="217"/>
      <c r="M390" s="218"/>
      <c r="N390" s="219"/>
      <c r="O390" s="219"/>
      <c r="P390" s="220">
        <f>SUM(P391:P400)</f>
        <v>0</v>
      </c>
      <c r="Q390" s="219"/>
      <c r="R390" s="220">
        <f>SUM(R391:R400)</f>
        <v>0</v>
      </c>
      <c r="S390" s="219"/>
      <c r="T390" s="221">
        <f>SUM(T391:T400)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2" t="s">
        <v>80</v>
      </c>
      <c r="AT390" s="223" t="s">
        <v>72</v>
      </c>
      <c r="AU390" s="223" t="s">
        <v>80</v>
      </c>
      <c r="AY390" s="222" t="s">
        <v>164</v>
      </c>
      <c r="BK390" s="224">
        <f>SUM(BK391:BK400)</f>
        <v>0</v>
      </c>
    </row>
    <row r="391" s="2" customFormat="1" ht="16.5" customHeight="1">
      <c r="A391" s="39"/>
      <c r="B391" s="40"/>
      <c r="C391" s="265" t="s">
        <v>1338</v>
      </c>
      <c r="D391" s="265" t="s">
        <v>178</v>
      </c>
      <c r="E391" s="266" t="s">
        <v>3661</v>
      </c>
      <c r="F391" s="267" t="s">
        <v>3662</v>
      </c>
      <c r="G391" s="268" t="s">
        <v>2161</v>
      </c>
      <c r="H391" s="269">
        <v>20</v>
      </c>
      <c r="I391" s="270"/>
      <c r="J391" s="271">
        <f>ROUND(I391*H391,2)</f>
        <v>0</v>
      </c>
      <c r="K391" s="267" t="s">
        <v>21</v>
      </c>
      <c r="L391" s="272"/>
      <c r="M391" s="273" t="s">
        <v>21</v>
      </c>
      <c r="N391" s="274" t="s">
        <v>44</v>
      </c>
      <c r="O391" s="85"/>
      <c r="P391" s="236">
        <f>O391*H391</f>
        <v>0</v>
      </c>
      <c r="Q391" s="236">
        <v>0</v>
      </c>
      <c r="R391" s="236">
        <f>Q391*H391</f>
        <v>0</v>
      </c>
      <c r="S391" s="236">
        <v>0</v>
      </c>
      <c r="T391" s="23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8" t="s">
        <v>182</v>
      </c>
      <c r="AT391" s="238" t="s">
        <v>178</v>
      </c>
      <c r="AU391" s="238" t="s">
        <v>82</v>
      </c>
      <c r="AY391" s="18" t="s">
        <v>164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8" t="s">
        <v>80</v>
      </c>
      <c r="BK391" s="239">
        <f>ROUND(I391*H391,2)</f>
        <v>0</v>
      </c>
      <c r="BL391" s="18" t="s">
        <v>171</v>
      </c>
      <c r="BM391" s="238" t="s">
        <v>3663</v>
      </c>
    </row>
    <row r="392" s="2" customFormat="1">
      <c r="A392" s="39"/>
      <c r="B392" s="40"/>
      <c r="C392" s="41"/>
      <c r="D392" s="240" t="s">
        <v>173</v>
      </c>
      <c r="E392" s="41"/>
      <c r="F392" s="241" t="s">
        <v>3662</v>
      </c>
      <c r="G392" s="41"/>
      <c r="H392" s="41"/>
      <c r="I392" s="147"/>
      <c r="J392" s="41"/>
      <c r="K392" s="41"/>
      <c r="L392" s="45"/>
      <c r="M392" s="242"/>
      <c r="N392" s="243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173</v>
      </c>
      <c r="AU392" s="18" t="s">
        <v>82</v>
      </c>
    </row>
    <row r="393" s="2" customFormat="1" ht="16.5" customHeight="1">
      <c r="A393" s="39"/>
      <c r="B393" s="40"/>
      <c r="C393" s="265" t="s">
        <v>1347</v>
      </c>
      <c r="D393" s="265" t="s">
        <v>178</v>
      </c>
      <c r="E393" s="266" t="s">
        <v>3664</v>
      </c>
      <c r="F393" s="267" t="s">
        <v>3665</v>
      </c>
      <c r="G393" s="268" t="s">
        <v>2161</v>
      </c>
      <c r="H393" s="269">
        <v>20</v>
      </c>
      <c r="I393" s="270"/>
      <c r="J393" s="271">
        <f>ROUND(I393*H393,2)</f>
        <v>0</v>
      </c>
      <c r="K393" s="267" t="s">
        <v>21</v>
      </c>
      <c r="L393" s="272"/>
      <c r="M393" s="273" t="s">
        <v>21</v>
      </c>
      <c r="N393" s="274" t="s">
        <v>44</v>
      </c>
      <c r="O393" s="85"/>
      <c r="P393" s="236">
        <f>O393*H393</f>
        <v>0</v>
      </c>
      <c r="Q393" s="236">
        <v>0</v>
      </c>
      <c r="R393" s="236">
        <f>Q393*H393</f>
        <v>0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8" t="s">
        <v>182</v>
      </c>
      <c r="AT393" s="238" t="s">
        <v>178</v>
      </c>
      <c r="AU393" s="238" t="s">
        <v>82</v>
      </c>
      <c r="AY393" s="18" t="s">
        <v>164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8" t="s">
        <v>80</v>
      </c>
      <c r="BK393" s="239">
        <f>ROUND(I393*H393,2)</f>
        <v>0</v>
      </c>
      <c r="BL393" s="18" t="s">
        <v>171</v>
      </c>
      <c r="BM393" s="238" t="s">
        <v>3666</v>
      </c>
    </row>
    <row r="394" s="2" customFormat="1">
      <c r="A394" s="39"/>
      <c r="B394" s="40"/>
      <c r="C394" s="41"/>
      <c r="D394" s="240" t="s">
        <v>173</v>
      </c>
      <c r="E394" s="41"/>
      <c r="F394" s="241" t="s">
        <v>3665</v>
      </c>
      <c r="G394" s="41"/>
      <c r="H394" s="41"/>
      <c r="I394" s="147"/>
      <c r="J394" s="41"/>
      <c r="K394" s="41"/>
      <c r="L394" s="45"/>
      <c r="M394" s="242"/>
      <c r="N394" s="243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173</v>
      </c>
      <c r="AU394" s="18" t="s">
        <v>82</v>
      </c>
    </row>
    <row r="395" s="2" customFormat="1" ht="16.5" customHeight="1">
      <c r="A395" s="39"/>
      <c r="B395" s="40"/>
      <c r="C395" s="265" t="s">
        <v>1353</v>
      </c>
      <c r="D395" s="265" t="s">
        <v>178</v>
      </c>
      <c r="E395" s="266" t="s">
        <v>3667</v>
      </c>
      <c r="F395" s="267" t="s">
        <v>3668</v>
      </c>
      <c r="G395" s="268" t="s">
        <v>2161</v>
      </c>
      <c r="H395" s="269">
        <v>4</v>
      </c>
      <c r="I395" s="270"/>
      <c r="J395" s="271">
        <f>ROUND(I395*H395,2)</f>
        <v>0</v>
      </c>
      <c r="K395" s="267" t="s">
        <v>21</v>
      </c>
      <c r="L395" s="272"/>
      <c r="M395" s="273" t="s">
        <v>21</v>
      </c>
      <c r="N395" s="274" t="s">
        <v>44</v>
      </c>
      <c r="O395" s="85"/>
      <c r="P395" s="236">
        <f>O395*H395</f>
        <v>0</v>
      </c>
      <c r="Q395" s="236">
        <v>0</v>
      </c>
      <c r="R395" s="236">
        <f>Q395*H395</f>
        <v>0</v>
      </c>
      <c r="S395" s="236">
        <v>0</v>
      </c>
      <c r="T395" s="23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8" t="s">
        <v>182</v>
      </c>
      <c r="AT395" s="238" t="s">
        <v>178</v>
      </c>
      <c r="AU395" s="238" t="s">
        <v>82</v>
      </c>
      <c r="AY395" s="18" t="s">
        <v>164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8" t="s">
        <v>80</v>
      </c>
      <c r="BK395" s="239">
        <f>ROUND(I395*H395,2)</f>
        <v>0</v>
      </c>
      <c r="BL395" s="18" t="s">
        <v>171</v>
      </c>
      <c r="BM395" s="238" t="s">
        <v>3669</v>
      </c>
    </row>
    <row r="396" s="2" customFormat="1">
      <c r="A396" s="39"/>
      <c r="B396" s="40"/>
      <c r="C396" s="41"/>
      <c r="D396" s="240" t="s">
        <v>173</v>
      </c>
      <c r="E396" s="41"/>
      <c r="F396" s="241" t="s">
        <v>3668</v>
      </c>
      <c r="G396" s="41"/>
      <c r="H396" s="41"/>
      <c r="I396" s="147"/>
      <c r="J396" s="41"/>
      <c r="K396" s="41"/>
      <c r="L396" s="45"/>
      <c r="M396" s="242"/>
      <c r="N396" s="243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173</v>
      </c>
      <c r="AU396" s="18" t="s">
        <v>82</v>
      </c>
    </row>
    <row r="397" s="2" customFormat="1" ht="16.5" customHeight="1">
      <c r="A397" s="39"/>
      <c r="B397" s="40"/>
      <c r="C397" s="265" t="s">
        <v>1359</v>
      </c>
      <c r="D397" s="265" t="s">
        <v>178</v>
      </c>
      <c r="E397" s="266" t="s">
        <v>3670</v>
      </c>
      <c r="F397" s="267" t="s">
        <v>3671</v>
      </c>
      <c r="G397" s="268" t="s">
        <v>2161</v>
      </c>
      <c r="H397" s="269">
        <v>4</v>
      </c>
      <c r="I397" s="270"/>
      <c r="J397" s="271">
        <f>ROUND(I397*H397,2)</f>
        <v>0</v>
      </c>
      <c r="K397" s="267" t="s">
        <v>21</v>
      </c>
      <c r="L397" s="272"/>
      <c r="M397" s="273" t="s">
        <v>21</v>
      </c>
      <c r="N397" s="274" t="s">
        <v>44</v>
      </c>
      <c r="O397" s="85"/>
      <c r="P397" s="236">
        <f>O397*H397</f>
        <v>0</v>
      </c>
      <c r="Q397" s="236">
        <v>0</v>
      </c>
      <c r="R397" s="236">
        <f>Q397*H397</f>
        <v>0</v>
      </c>
      <c r="S397" s="236">
        <v>0</v>
      </c>
      <c r="T397" s="23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8" t="s">
        <v>182</v>
      </c>
      <c r="AT397" s="238" t="s">
        <v>178</v>
      </c>
      <c r="AU397" s="238" t="s">
        <v>82</v>
      </c>
      <c r="AY397" s="18" t="s">
        <v>164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8" t="s">
        <v>80</v>
      </c>
      <c r="BK397" s="239">
        <f>ROUND(I397*H397,2)</f>
        <v>0</v>
      </c>
      <c r="BL397" s="18" t="s">
        <v>171</v>
      </c>
      <c r="BM397" s="238" t="s">
        <v>3672</v>
      </c>
    </row>
    <row r="398" s="2" customFormat="1">
      <c r="A398" s="39"/>
      <c r="B398" s="40"/>
      <c r="C398" s="41"/>
      <c r="D398" s="240" t="s">
        <v>173</v>
      </c>
      <c r="E398" s="41"/>
      <c r="F398" s="241" t="s">
        <v>3671</v>
      </c>
      <c r="G398" s="41"/>
      <c r="H398" s="41"/>
      <c r="I398" s="147"/>
      <c r="J398" s="41"/>
      <c r="K398" s="41"/>
      <c r="L398" s="45"/>
      <c r="M398" s="242"/>
      <c r="N398" s="243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173</v>
      </c>
      <c r="AU398" s="18" t="s">
        <v>82</v>
      </c>
    </row>
    <row r="399" s="2" customFormat="1" ht="16.5" customHeight="1">
      <c r="A399" s="39"/>
      <c r="B399" s="40"/>
      <c r="C399" s="265" t="s">
        <v>1365</v>
      </c>
      <c r="D399" s="265" t="s">
        <v>178</v>
      </c>
      <c r="E399" s="266" t="s">
        <v>3673</v>
      </c>
      <c r="F399" s="267" t="s">
        <v>3674</v>
      </c>
      <c r="G399" s="268" t="s">
        <v>2161</v>
      </c>
      <c r="H399" s="269">
        <v>6</v>
      </c>
      <c r="I399" s="270"/>
      <c r="J399" s="271">
        <f>ROUND(I399*H399,2)</f>
        <v>0</v>
      </c>
      <c r="K399" s="267" t="s">
        <v>21</v>
      </c>
      <c r="L399" s="272"/>
      <c r="M399" s="273" t="s">
        <v>21</v>
      </c>
      <c r="N399" s="274" t="s">
        <v>44</v>
      </c>
      <c r="O399" s="85"/>
      <c r="P399" s="236">
        <f>O399*H399</f>
        <v>0</v>
      </c>
      <c r="Q399" s="236">
        <v>0</v>
      </c>
      <c r="R399" s="236">
        <f>Q399*H399</f>
        <v>0</v>
      </c>
      <c r="S399" s="236">
        <v>0</v>
      </c>
      <c r="T399" s="23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8" t="s">
        <v>182</v>
      </c>
      <c r="AT399" s="238" t="s">
        <v>178</v>
      </c>
      <c r="AU399" s="238" t="s">
        <v>82</v>
      </c>
      <c r="AY399" s="18" t="s">
        <v>164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8" t="s">
        <v>80</v>
      </c>
      <c r="BK399" s="239">
        <f>ROUND(I399*H399,2)</f>
        <v>0</v>
      </c>
      <c r="BL399" s="18" t="s">
        <v>171</v>
      </c>
      <c r="BM399" s="238" t="s">
        <v>3675</v>
      </c>
    </row>
    <row r="400" s="2" customFormat="1">
      <c r="A400" s="39"/>
      <c r="B400" s="40"/>
      <c r="C400" s="41"/>
      <c r="D400" s="240" t="s">
        <v>173</v>
      </c>
      <c r="E400" s="41"/>
      <c r="F400" s="241" t="s">
        <v>3674</v>
      </c>
      <c r="G400" s="41"/>
      <c r="H400" s="41"/>
      <c r="I400" s="147"/>
      <c r="J400" s="41"/>
      <c r="K400" s="41"/>
      <c r="L400" s="45"/>
      <c r="M400" s="242"/>
      <c r="N400" s="243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173</v>
      </c>
      <c r="AU400" s="18" t="s">
        <v>82</v>
      </c>
    </row>
    <row r="401" s="12" customFormat="1" ht="22.8" customHeight="1">
      <c r="A401" s="12"/>
      <c r="B401" s="211"/>
      <c r="C401" s="212"/>
      <c r="D401" s="213" t="s">
        <v>72</v>
      </c>
      <c r="E401" s="225" t="s">
        <v>3676</v>
      </c>
      <c r="F401" s="225" t="s">
        <v>3677</v>
      </c>
      <c r="G401" s="212"/>
      <c r="H401" s="212"/>
      <c r="I401" s="215"/>
      <c r="J401" s="226">
        <f>BK401</f>
        <v>0</v>
      </c>
      <c r="K401" s="212"/>
      <c r="L401" s="217"/>
      <c r="M401" s="218"/>
      <c r="N401" s="219"/>
      <c r="O401" s="219"/>
      <c r="P401" s="220">
        <f>SUM(P402:P461)</f>
        <v>0</v>
      </c>
      <c r="Q401" s="219"/>
      <c r="R401" s="220">
        <f>SUM(R402:R461)</f>
        <v>0</v>
      </c>
      <c r="S401" s="219"/>
      <c r="T401" s="221">
        <f>SUM(T402:T461)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2" t="s">
        <v>80</v>
      </c>
      <c r="AT401" s="223" t="s">
        <v>72</v>
      </c>
      <c r="AU401" s="223" t="s">
        <v>80</v>
      </c>
      <c r="AY401" s="222" t="s">
        <v>164</v>
      </c>
      <c r="BK401" s="224">
        <f>SUM(BK402:BK461)</f>
        <v>0</v>
      </c>
    </row>
    <row r="402" s="2" customFormat="1" ht="16.5" customHeight="1">
      <c r="A402" s="39"/>
      <c r="B402" s="40"/>
      <c r="C402" s="265" t="s">
        <v>1371</v>
      </c>
      <c r="D402" s="265" t="s">
        <v>178</v>
      </c>
      <c r="E402" s="266" t="s">
        <v>3678</v>
      </c>
      <c r="F402" s="267" t="s">
        <v>3679</v>
      </c>
      <c r="G402" s="268" t="s">
        <v>2161</v>
      </c>
      <c r="H402" s="269">
        <v>45</v>
      </c>
      <c r="I402" s="270"/>
      <c r="J402" s="271">
        <f>ROUND(I402*H402,2)</f>
        <v>0</v>
      </c>
      <c r="K402" s="267" t="s">
        <v>21</v>
      </c>
      <c r="L402" s="272"/>
      <c r="M402" s="273" t="s">
        <v>21</v>
      </c>
      <c r="N402" s="274" t="s">
        <v>44</v>
      </c>
      <c r="O402" s="85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182</v>
      </c>
      <c r="AT402" s="238" t="s">
        <v>178</v>
      </c>
      <c r="AU402" s="238" t="s">
        <v>82</v>
      </c>
      <c r="AY402" s="18" t="s">
        <v>164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80</v>
      </c>
      <c r="BK402" s="239">
        <f>ROUND(I402*H402,2)</f>
        <v>0</v>
      </c>
      <c r="BL402" s="18" t="s">
        <v>171</v>
      </c>
      <c r="BM402" s="238" t="s">
        <v>3680</v>
      </c>
    </row>
    <row r="403" s="2" customFormat="1">
      <c r="A403" s="39"/>
      <c r="B403" s="40"/>
      <c r="C403" s="41"/>
      <c r="D403" s="240" t="s">
        <v>173</v>
      </c>
      <c r="E403" s="41"/>
      <c r="F403" s="241" t="s">
        <v>3679</v>
      </c>
      <c r="G403" s="41"/>
      <c r="H403" s="41"/>
      <c r="I403" s="147"/>
      <c r="J403" s="41"/>
      <c r="K403" s="41"/>
      <c r="L403" s="45"/>
      <c r="M403" s="242"/>
      <c r="N403" s="243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173</v>
      </c>
      <c r="AU403" s="18" t="s">
        <v>82</v>
      </c>
    </row>
    <row r="404" s="2" customFormat="1" ht="16.5" customHeight="1">
      <c r="A404" s="39"/>
      <c r="B404" s="40"/>
      <c r="C404" s="265" t="s">
        <v>1381</v>
      </c>
      <c r="D404" s="265" t="s">
        <v>178</v>
      </c>
      <c r="E404" s="266" t="s">
        <v>3681</v>
      </c>
      <c r="F404" s="267" t="s">
        <v>3682</v>
      </c>
      <c r="G404" s="268" t="s">
        <v>2161</v>
      </c>
      <c r="H404" s="269">
        <v>12</v>
      </c>
      <c r="I404" s="270"/>
      <c r="J404" s="271">
        <f>ROUND(I404*H404,2)</f>
        <v>0</v>
      </c>
      <c r="K404" s="267" t="s">
        <v>21</v>
      </c>
      <c r="L404" s="272"/>
      <c r="M404" s="273" t="s">
        <v>21</v>
      </c>
      <c r="N404" s="274" t="s">
        <v>44</v>
      </c>
      <c r="O404" s="85"/>
      <c r="P404" s="236">
        <f>O404*H404</f>
        <v>0</v>
      </c>
      <c r="Q404" s="236">
        <v>0</v>
      </c>
      <c r="R404" s="236">
        <f>Q404*H404</f>
        <v>0</v>
      </c>
      <c r="S404" s="236">
        <v>0</v>
      </c>
      <c r="T404" s="23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8" t="s">
        <v>182</v>
      </c>
      <c r="AT404" s="238" t="s">
        <v>178</v>
      </c>
      <c r="AU404" s="238" t="s">
        <v>82</v>
      </c>
      <c r="AY404" s="18" t="s">
        <v>164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8" t="s">
        <v>80</v>
      </c>
      <c r="BK404" s="239">
        <f>ROUND(I404*H404,2)</f>
        <v>0</v>
      </c>
      <c r="BL404" s="18" t="s">
        <v>171</v>
      </c>
      <c r="BM404" s="238" t="s">
        <v>3683</v>
      </c>
    </row>
    <row r="405" s="2" customFormat="1">
      <c r="A405" s="39"/>
      <c r="B405" s="40"/>
      <c r="C405" s="41"/>
      <c r="D405" s="240" t="s">
        <v>173</v>
      </c>
      <c r="E405" s="41"/>
      <c r="F405" s="241" t="s">
        <v>3682</v>
      </c>
      <c r="G405" s="41"/>
      <c r="H405" s="41"/>
      <c r="I405" s="147"/>
      <c r="J405" s="41"/>
      <c r="K405" s="41"/>
      <c r="L405" s="45"/>
      <c r="M405" s="242"/>
      <c r="N405" s="243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173</v>
      </c>
      <c r="AU405" s="18" t="s">
        <v>82</v>
      </c>
    </row>
    <row r="406" s="2" customFormat="1" ht="16.5" customHeight="1">
      <c r="A406" s="39"/>
      <c r="B406" s="40"/>
      <c r="C406" s="265" t="s">
        <v>1387</v>
      </c>
      <c r="D406" s="265" t="s">
        <v>178</v>
      </c>
      <c r="E406" s="266" t="s">
        <v>3684</v>
      </c>
      <c r="F406" s="267" t="s">
        <v>3685</v>
      </c>
      <c r="G406" s="268" t="s">
        <v>2161</v>
      </c>
      <c r="H406" s="269">
        <v>5</v>
      </c>
      <c r="I406" s="270"/>
      <c r="J406" s="271">
        <f>ROUND(I406*H406,2)</f>
        <v>0</v>
      </c>
      <c r="K406" s="267" t="s">
        <v>21</v>
      </c>
      <c r="L406" s="272"/>
      <c r="M406" s="273" t="s">
        <v>21</v>
      </c>
      <c r="N406" s="274" t="s">
        <v>44</v>
      </c>
      <c r="O406" s="85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182</v>
      </c>
      <c r="AT406" s="238" t="s">
        <v>178</v>
      </c>
      <c r="AU406" s="238" t="s">
        <v>82</v>
      </c>
      <c r="AY406" s="18" t="s">
        <v>164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80</v>
      </c>
      <c r="BK406" s="239">
        <f>ROUND(I406*H406,2)</f>
        <v>0</v>
      </c>
      <c r="BL406" s="18" t="s">
        <v>171</v>
      </c>
      <c r="BM406" s="238" t="s">
        <v>3686</v>
      </c>
    </row>
    <row r="407" s="2" customFormat="1">
      <c r="A407" s="39"/>
      <c r="B407" s="40"/>
      <c r="C407" s="41"/>
      <c r="D407" s="240" t="s">
        <v>173</v>
      </c>
      <c r="E407" s="41"/>
      <c r="F407" s="241" t="s">
        <v>3685</v>
      </c>
      <c r="G407" s="41"/>
      <c r="H407" s="41"/>
      <c r="I407" s="147"/>
      <c r="J407" s="41"/>
      <c r="K407" s="41"/>
      <c r="L407" s="45"/>
      <c r="M407" s="242"/>
      <c r="N407" s="243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173</v>
      </c>
      <c r="AU407" s="18" t="s">
        <v>82</v>
      </c>
    </row>
    <row r="408" s="2" customFormat="1" ht="16.5" customHeight="1">
      <c r="A408" s="39"/>
      <c r="B408" s="40"/>
      <c r="C408" s="265" t="s">
        <v>1389</v>
      </c>
      <c r="D408" s="265" t="s">
        <v>178</v>
      </c>
      <c r="E408" s="266" t="s">
        <v>3687</v>
      </c>
      <c r="F408" s="267" t="s">
        <v>3688</v>
      </c>
      <c r="G408" s="268" t="s">
        <v>2161</v>
      </c>
      <c r="H408" s="269">
        <v>6</v>
      </c>
      <c r="I408" s="270"/>
      <c r="J408" s="271">
        <f>ROUND(I408*H408,2)</f>
        <v>0</v>
      </c>
      <c r="K408" s="267" t="s">
        <v>21</v>
      </c>
      <c r="L408" s="272"/>
      <c r="M408" s="273" t="s">
        <v>21</v>
      </c>
      <c r="N408" s="274" t="s">
        <v>44</v>
      </c>
      <c r="O408" s="85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8" t="s">
        <v>182</v>
      </c>
      <c r="AT408" s="238" t="s">
        <v>178</v>
      </c>
      <c r="AU408" s="238" t="s">
        <v>82</v>
      </c>
      <c r="AY408" s="18" t="s">
        <v>164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8" t="s">
        <v>80</v>
      </c>
      <c r="BK408" s="239">
        <f>ROUND(I408*H408,2)</f>
        <v>0</v>
      </c>
      <c r="BL408" s="18" t="s">
        <v>171</v>
      </c>
      <c r="BM408" s="238" t="s">
        <v>3689</v>
      </c>
    </row>
    <row r="409" s="2" customFormat="1">
      <c r="A409" s="39"/>
      <c r="B409" s="40"/>
      <c r="C409" s="41"/>
      <c r="D409" s="240" t="s">
        <v>173</v>
      </c>
      <c r="E409" s="41"/>
      <c r="F409" s="241" t="s">
        <v>3688</v>
      </c>
      <c r="G409" s="41"/>
      <c r="H409" s="41"/>
      <c r="I409" s="147"/>
      <c r="J409" s="41"/>
      <c r="K409" s="41"/>
      <c r="L409" s="45"/>
      <c r="M409" s="242"/>
      <c r="N409" s="243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173</v>
      </c>
      <c r="AU409" s="18" t="s">
        <v>82</v>
      </c>
    </row>
    <row r="410" s="2" customFormat="1" ht="16.5" customHeight="1">
      <c r="A410" s="39"/>
      <c r="B410" s="40"/>
      <c r="C410" s="265" t="s">
        <v>1391</v>
      </c>
      <c r="D410" s="265" t="s">
        <v>178</v>
      </c>
      <c r="E410" s="266" t="s">
        <v>3690</v>
      </c>
      <c r="F410" s="267" t="s">
        <v>3691</v>
      </c>
      <c r="G410" s="268" t="s">
        <v>2161</v>
      </c>
      <c r="H410" s="269">
        <v>10</v>
      </c>
      <c r="I410" s="270"/>
      <c r="J410" s="271">
        <f>ROUND(I410*H410,2)</f>
        <v>0</v>
      </c>
      <c r="K410" s="267" t="s">
        <v>21</v>
      </c>
      <c r="L410" s="272"/>
      <c r="M410" s="273" t="s">
        <v>21</v>
      </c>
      <c r="N410" s="274" t="s">
        <v>44</v>
      </c>
      <c r="O410" s="85"/>
      <c r="P410" s="236">
        <f>O410*H410</f>
        <v>0</v>
      </c>
      <c r="Q410" s="236">
        <v>0</v>
      </c>
      <c r="R410" s="236">
        <f>Q410*H410</f>
        <v>0</v>
      </c>
      <c r="S410" s="236">
        <v>0</v>
      </c>
      <c r="T410" s="23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8" t="s">
        <v>182</v>
      </c>
      <c r="AT410" s="238" t="s">
        <v>178</v>
      </c>
      <c r="AU410" s="238" t="s">
        <v>82</v>
      </c>
      <c r="AY410" s="18" t="s">
        <v>164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8" t="s">
        <v>80</v>
      </c>
      <c r="BK410" s="239">
        <f>ROUND(I410*H410,2)</f>
        <v>0</v>
      </c>
      <c r="BL410" s="18" t="s">
        <v>171</v>
      </c>
      <c r="BM410" s="238" t="s">
        <v>3692</v>
      </c>
    </row>
    <row r="411" s="2" customFormat="1">
      <c r="A411" s="39"/>
      <c r="B411" s="40"/>
      <c r="C411" s="41"/>
      <c r="D411" s="240" t="s">
        <v>173</v>
      </c>
      <c r="E411" s="41"/>
      <c r="F411" s="241" t="s">
        <v>3691</v>
      </c>
      <c r="G411" s="41"/>
      <c r="H411" s="41"/>
      <c r="I411" s="147"/>
      <c r="J411" s="41"/>
      <c r="K411" s="41"/>
      <c r="L411" s="45"/>
      <c r="M411" s="242"/>
      <c r="N411" s="243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173</v>
      </c>
      <c r="AU411" s="18" t="s">
        <v>82</v>
      </c>
    </row>
    <row r="412" s="2" customFormat="1" ht="16.5" customHeight="1">
      <c r="A412" s="39"/>
      <c r="B412" s="40"/>
      <c r="C412" s="265" t="s">
        <v>1394</v>
      </c>
      <c r="D412" s="265" t="s">
        <v>178</v>
      </c>
      <c r="E412" s="266" t="s">
        <v>3693</v>
      </c>
      <c r="F412" s="267" t="s">
        <v>3694</v>
      </c>
      <c r="G412" s="268" t="s">
        <v>2161</v>
      </c>
      <c r="H412" s="269">
        <v>12</v>
      </c>
      <c r="I412" s="270"/>
      <c r="J412" s="271">
        <f>ROUND(I412*H412,2)</f>
        <v>0</v>
      </c>
      <c r="K412" s="267" t="s">
        <v>21</v>
      </c>
      <c r="L412" s="272"/>
      <c r="M412" s="273" t="s">
        <v>21</v>
      </c>
      <c r="N412" s="274" t="s">
        <v>44</v>
      </c>
      <c r="O412" s="85"/>
      <c r="P412" s="236">
        <f>O412*H412</f>
        <v>0</v>
      </c>
      <c r="Q412" s="236">
        <v>0</v>
      </c>
      <c r="R412" s="236">
        <f>Q412*H412</f>
        <v>0</v>
      </c>
      <c r="S412" s="236">
        <v>0</v>
      </c>
      <c r="T412" s="237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8" t="s">
        <v>182</v>
      </c>
      <c r="AT412" s="238" t="s">
        <v>178</v>
      </c>
      <c r="AU412" s="238" t="s">
        <v>82</v>
      </c>
      <c r="AY412" s="18" t="s">
        <v>164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8" t="s">
        <v>80</v>
      </c>
      <c r="BK412" s="239">
        <f>ROUND(I412*H412,2)</f>
        <v>0</v>
      </c>
      <c r="BL412" s="18" t="s">
        <v>171</v>
      </c>
      <c r="BM412" s="238" t="s">
        <v>3695</v>
      </c>
    </row>
    <row r="413" s="2" customFormat="1">
      <c r="A413" s="39"/>
      <c r="B413" s="40"/>
      <c r="C413" s="41"/>
      <c r="D413" s="240" t="s">
        <v>173</v>
      </c>
      <c r="E413" s="41"/>
      <c r="F413" s="241" t="s">
        <v>3694</v>
      </c>
      <c r="G413" s="41"/>
      <c r="H413" s="41"/>
      <c r="I413" s="147"/>
      <c r="J413" s="41"/>
      <c r="K413" s="41"/>
      <c r="L413" s="45"/>
      <c r="M413" s="242"/>
      <c r="N413" s="243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173</v>
      </c>
      <c r="AU413" s="18" t="s">
        <v>82</v>
      </c>
    </row>
    <row r="414" s="2" customFormat="1" ht="16.5" customHeight="1">
      <c r="A414" s="39"/>
      <c r="B414" s="40"/>
      <c r="C414" s="265" t="s">
        <v>1399</v>
      </c>
      <c r="D414" s="265" t="s">
        <v>178</v>
      </c>
      <c r="E414" s="266" t="s">
        <v>3696</v>
      </c>
      <c r="F414" s="267" t="s">
        <v>3697</v>
      </c>
      <c r="G414" s="268" t="s">
        <v>2161</v>
      </c>
      <c r="H414" s="269">
        <v>8</v>
      </c>
      <c r="I414" s="270"/>
      <c r="J414" s="271">
        <f>ROUND(I414*H414,2)</f>
        <v>0</v>
      </c>
      <c r="K414" s="267" t="s">
        <v>21</v>
      </c>
      <c r="L414" s="272"/>
      <c r="M414" s="273" t="s">
        <v>21</v>
      </c>
      <c r="N414" s="274" t="s">
        <v>44</v>
      </c>
      <c r="O414" s="85"/>
      <c r="P414" s="236">
        <f>O414*H414</f>
        <v>0</v>
      </c>
      <c r="Q414" s="236">
        <v>0</v>
      </c>
      <c r="R414" s="236">
        <f>Q414*H414</f>
        <v>0</v>
      </c>
      <c r="S414" s="236">
        <v>0</v>
      </c>
      <c r="T414" s="23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8" t="s">
        <v>182</v>
      </c>
      <c r="AT414" s="238" t="s">
        <v>178</v>
      </c>
      <c r="AU414" s="238" t="s">
        <v>82</v>
      </c>
      <c r="AY414" s="18" t="s">
        <v>164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8" t="s">
        <v>80</v>
      </c>
      <c r="BK414" s="239">
        <f>ROUND(I414*H414,2)</f>
        <v>0</v>
      </c>
      <c r="BL414" s="18" t="s">
        <v>171</v>
      </c>
      <c r="BM414" s="238" t="s">
        <v>3698</v>
      </c>
    </row>
    <row r="415" s="2" customFormat="1">
      <c r="A415" s="39"/>
      <c r="B415" s="40"/>
      <c r="C415" s="41"/>
      <c r="D415" s="240" t="s">
        <v>173</v>
      </c>
      <c r="E415" s="41"/>
      <c r="F415" s="241" t="s">
        <v>3697</v>
      </c>
      <c r="G415" s="41"/>
      <c r="H415" s="41"/>
      <c r="I415" s="147"/>
      <c r="J415" s="41"/>
      <c r="K415" s="41"/>
      <c r="L415" s="45"/>
      <c r="M415" s="242"/>
      <c r="N415" s="243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173</v>
      </c>
      <c r="AU415" s="18" t="s">
        <v>82</v>
      </c>
    </row>
    <row r="416" s="2" customFormat="1" ht="16.5" customHeight="1">
      <c r="A416" s="39"/>
      <c r="B416" s="40"/>
      <c r="C416" s="265" t="s">
        <v>1406</v>
      </c>
      <c r="D416" s="265" t="s">
        <v>178</v>
      </c>
      <c r="E416" s="266" t="s">
        <v>3699</v>
      </c>
      <c r="F416" s="267" t="s">
        <v>3700</v>
      </c>
      <c r="G416" s="268" t="s">
        <v>2161</v>
      </c>
      <c r="H416" s="269">
        <v>3</v>
      </c>
      <c r="I416" s="270"/>
      <c r="J416" s="271">
        <f>ROUND(I416*H416,2)</f>
        <v>0</v>
      </c>
      <c r="K416" s="267" t="s">
        <v>21</v>
      </c>
      <c r="L416" s="272"/>
      <c r="M416" s="273" t="s">
        <v>21</v>
      </c>
      <c r="N416" s="274" t="s">
        <v>44</v>
      </c>
      <c r="O416" s="85"/>
      <c r="P416" s="236">
        <f>O416*H416</f>
        <v>0</v>
      </c>
      <c r="Q416" s="236">
        <v>0</v>
      </c>
      <c r="R416" s="236">
        <f>Q416*H416</f>
        <v>0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182</v>
      </c>
      <c r="AT416" s="238" t="s">
        <v>178</v>
      </c>
      <c r="AU416" s="238" t="s">
        <v>82</v>
      </c>
      <c r="AY416" s="18" t="s">
        <v>164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80</v>
      </c>
      <c r="BK416" s="239">
        <f>ROUND(I416*H416,2)</f>
        <v>0</v>
      </c>
      <c r="BL416" s="18" t="s">
        <v>171</v>
      </c>
      <c r="BM416" s="238" t="s">
        <v>3701</v>
      </c>
    </row>
    <row r="417" s="2" customFormat="1">
      <c r="A417" s="39"/>
      <c r="B417" s="40"/>
      <c r="C417" s="41"/>
      <c r="D417" s="240" t="s">
        <v>173</v>
      </c>
      <c r="E417" s="41"/>
      <c r="F417" s="241" t="s">
        <v>3700</v>
      </c>
      <c r="G417" s="41"/>
      <c r="H417" s="41"/>
      <c r="I417" s="147"/>
      <c r="J417" s="41"/>
      <c r="K417" s="41"/>
      <c r="L417" s="45"/>
      <c r="M417" s="242"/>
      <c r="N417" s="243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173</v>
      </c>
      <c r="AU417" s="18" t="s">
        <v>82</v>
      </c>
    </row>
    <row r="418" s="2" customFormat="1" ht="16.5" customHeight="1">
      <c r="A418" s="39"/>
      <c r="B418" s="40"/>
      <c r="C418" s="265" t="s">
        <v>1411</v>
      </c>
      <c r="D418" s="265" t="s">
        <v>178</v>
      </c>
      <c r="E418" s="266" t="s">
        <v>3702</v>
      </c>
      <c r="F418" s="267" t="s">
        <v>3703</v>
      </c>
      <c r="G418" s="268" t="s">
        <v>2161</v>
      </c>
      <c r="H418" s="269">
        <v>35</v>
      </c>
      <c r="I418" s="270"/>
      <c r="J418" s="271">
        <f>ROUND(I418*H418,2)</f>
        <v>0</v>
      </c>
      <c r="K418" s="267" t="s">
        <v>21</v>
      </c>
      <c r="L418" s="272"/>
      <c r="M418" s="273" t="s">
        <v>21</v>
      </c>
      <c r="N418" s="274" t="s">
        <v>44</v>
      </c>
      <c r="O418" s="85"/>
      <c r="P418" s="236">
        <f>O418*H418</f>
        <v>0</v>
      </c>
      <c r="Q418" s="236">
        <v>0</v>
      </c>
      <c r="R418" s="236">
        <f>Q418*H418</f>
        <v>0</v>
      </c>
      <c r="S418" s="236">
        <v>0</v>
      </c>
      <c r="T418" s="23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8" t="s">
        <v>182</v>
      </c>
      <c r="AT418" s="238" t="s">
        <v>178</v>
      </c>
      <c r="AU418" s="238" t="s">
        <v>82</v>
      </c>
      <c r="AY418" s="18" t="s">
        <v>164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8" t="s">
        <v>80</v>
      </c>
      <c r="BK418" s="239">
        <f>ROUND(I418*H418,2)</f>
        <v>0</v>
      </c>
      <c r="BL418" s="18" t="s">
        <v>171</v>
      </c>
      <c r="BM418" s="238" t="s">
        <v>3704</v>
      </c>
    </row>
    <row r="419" s="2" customFormat="1">
      <c r="A419" s="39"/>
      <c r="B419" s="40"/>
      <c r="C419" s="41"/>
      <c r="D419" s="240" t="s">
        <v>173</v>
      </c>
      <c r="E419" s="41"/>
      <c r="F419" s="241" t="s">
        <v>3703</v>
      </c>
      <c r="G419" s="41"/>
      <c r="H419" s="41"/>
      <c r="I419" s="147"/>
      <c r="J419" s="41"/>
      <c r="K419" s="41"/>
      <c r="L419" s="45"/>
      <c r="M419" s="242"/>
      <c r="N419" s="243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173</v>
      </c>
      <c r="AU419" s="18" t="s">
        <v>82</v>
      </c>
    </row>
    <row r="420" s="2" customFormat="1" ht="16.5" customHeight="1">
      <c r="A420" s="39"/>
      <c r="B420" s="40"/>
      <c r="C420" s="265" t="s">
        <v>1421</v>
      </c>
      <c r="D420" s="265" t="s">
        <v>178</v>
      </c>
      <c r="E420" s="266" t="s">
        <v>3705</v>
      </c>
      <c r="F420" s="267" t="s">
        <v>3706</v>
      </c>
      <c r="G420" s="268" t="s">
        <v>2161</v>
      </c>
      <c r="H420" s="269">
        <v>50</v>
      </c>
      <c r="I420" s="270"/>
      <c r="J420" s="271">
        <f>ROUND(I420*H420,2)</f>
        <v>0</v>
      </c>
      <c r="K420" s="267" t="s">
        <v>21</v>
      </c>
      <c r="L420" s="272"/>
      <c r="M420" s="273" t="s">
        <v>21</v>
      </c>
      <c r="N420" s="274" t="s">
        <v>44</v>
      </c>
      <c r="O420" s="85"/>
      <c r="P420" s="236">
        <f>O420*H420</f>
        <v>0</v>
      </c>
      <c r="Q420" s="236">
        <v>0</v>
      </c>
      <c r="R420" s="236">
        <f>Q420*H420</f>
        <v>0</v>
      </c>
      <c r="S420" s="236">
        <v>0</v>
      </c>
      <c r="T420" s="237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8" t="s">
        <v>182</v>
      </c>
      <c r="AT420" s="238" t="s">
        <v>178</v>
      </c>
      <c r="AU420" s="238" t="s">
        <v>82</v>
      </c>
      <c r="AY420" s="18" t="s">
        <v>164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8" t="s">
        <v>80</v>
      </c>
      <c r="BK420" s="239">
        <f>ROUND(I420*H420,2)</f>
        <v>0</v>
      </c>
      <c r="BL420" s="18" t="s">
        <v>171</v>
      </c>
      <c r="BM420" s="238" t="s">
        <v>3707</v>
      </c>
    </row>
    <row r="421" s="2" customFormat="1">
      <c r="A421" s="39"/>
      <c r="B421" s="40"/>
      <c r="C421" s="41"/>
      <c r="D421" s="240" t="s">
        <v>173</v>
      </c>
      <c r="E421" s="41"/>
      <c r="F421" s="241" t="s">
        <v>3706</v>
      </c>
      <c r="G421" s="41"/>
      <c r="H421" s="41"/>
      <c r="I421" s="147"/>
      <c r="J421" s="41"/>
      <c r="K421" s="41"/>
      <c r="L421" s="45"/>
      <c r="M421" s="242"/>
      <c r="N421" s="243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173</v>
      </c>
      <c r="AU421" s="18" t="s">
        <v>82</v>
      </c>
    </row>
    <row r="422" s="2" customFormat="1" ht="16.5" customHeight="1">
      <c r="A422" s="39"/>
      <c r="B422" s="40"/>
      <c r="C422" s="265" t="s">
        <v>1424</v>
      </c>
      <c r="D422" s="265" t="s">
        <v>178</v>
      </c>
      <c r="E422" s="266" t="s">
        <v>3708</v>
      </c>
      <c r="F422" s="267" t="s">
        <v>3709</v>
      </c>
      <c r="G422" s="268" t="s">
        <v>2161</v>
      </c>
      <c r="H422" s="269">
        <v>30</v>
      </c>
      <c r="I422" s="270"/>
      <c r="J422" s="271">
        <f>ROUND(I422*H422,2)</f>
        <v>0</v>
      </c>
      <c r="K422" s="267" t="s">
        <v>21</v>
      </c>
      <c r="L422" s="272"/>
      <c r="M422" s="273" t="s">
        <v>21</v>
      </c>
      <c r="N422" s="274" t="s">
        <v>44</v>
      </c>
      <c r="O422" s="85"/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8" t="s">
        <v>182</v>
      </c>
      <c r="AT422" s="238" t="s">
        <v>178</v>
      </c>
      <c r="AU422" s="238" t="s">
        <v>82</v>
      </c>
      <c r="AY422" s="18" t="s">
        <v>164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8" t="s">
        <v>80</v>
      </c>
      <c r="BK422" s="239">
        <f>ROUND(I422*H422,2)</f>
        <v>0</v>
      </c>
      <c r="BL422" s="18" t="s">
        <v>171</v>
      </c>
      <c r="BM422" s="238" t="s">
        <v>3710</v>
      </c>
    </row>
    <row r="423" s="2" customFormat="1">
      <c r="A423" s="39"/>
      <c r="B423" s="40"/>
      <c r="C423" s="41"/>
      <c r="D423" s="240" t="s">
        <v>173</v>
      </c>
      <c r="E423" s="41"/>
      <c r="F423" s="241" t="s">
        <v>3709</v>
      </c>
      <c r="G423" s="41"/>
      <c r="H423" s="41"/>
      <c r="I423" s="147"/>
      <c r="J423" s="41"/>
      <c r="K423" s="41"/>
      <c r="L423" s="45"/>
      <c r="M423" s="242"/>
      <c r="N423" s="243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173</v>
      </c>
      <c r="AU423" s="18" t="s">
        <v>82</v>
      </c>
    </row>
    <row r="424" s="2" customFormat="1" ht="16.5" customHeight="1">
      <c r="A424" s="39"/>
      <c r="B424" s="40"/>
      <c r="C424" s="265" t="s">
        <v>1428</v>
      </c>
      <c r="D424" s="265" t="s">
        <v>178</v>
      </c>
      <c r="E424" s="266" t="s">
        <v>3711</v>
      </c>
      <c r="F424" s="267" t="s">
        <v>3712</v>
      </c>
      <c r="G424" s="268" t="s">
        <v>2161</v>
      </c>
      <c r="H424" s="269">
        <v>3</v>
      </c>
      <c r="I424" s="270"/>
      <c r="J424" s="271">
        <f>ROUND(I424*H424,2)</f>
        <v>0</v>
      </c>
      <c r="K424" s="267" t="s">
        <v>21</v>
      </c>
      <c r="L424" s="272"/>
      <c r="M424" s="273" t="s">
        <v>21</v>
      </c>
      <c r="N424" s="274" t="s">
        <v>44</v>
      </c>
      <c r="O424" s="85"/>
      <c r="P424" s="236">
        <f>O424*H424</f>
        <v>0</v>
      </c>
      <c r="Q424" s="236">
        <v>0</v>
      </c>
      <c r="R424" s="236">
        <f>Q424*H424</f>
        <v>0</v>
      </c>
      <c r="S424" s="236">
        <v>0</v>
      </c>
      <c r="T424" s="237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8" t="s">
        <v>182</v>
      </c>
      <c r="AT424" s="238" t="s">
        <v>178</v>
      </c>
      <c r="AU424" s="238" t="s">
        <v>82</v>
      </c>
      <c r="AY424" s="18" t="s">
        <v>164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8" t="s">
        <v>80</v>
      </c>
      <c r="BK424" s="239">
        <f>ROUND(I424*H424,2)</f>
        <v>0</v>
      </c>
      <c r="BL424" s="18" t="s">
        <v>171</v>
      </c>
      <c r="BM424" s="238" t="s">
        <v>3713</v>
      </c>
    </row>
    <row r="425" s="2" customFormat="1">
      <c r="A425" s="39"/>
      <c r="B425" s="40"/>
      <c r="C425" s="41"/>
      <c r="D425" s="240" t="s">
        <v>173</v>
      </c>
      <c r="E425" s="41"/>
      <c r="F425" s="241" t="s">
        <v>3712</v>
      </c>
      <c r="G425" s="41"/>
      <c r="H425" s="41"/>
      <c r="I425" s="147"/>
      <c r="J425" s="41"/>
      <c r="K425" s="41"/>
      <c r="L425" s="45"/>
      <c r="M425" s="242"/>
      <c r="N425" s="243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173</v>
      </c>
      <c r="AU425" s="18" t="s">
        <v>82</v>
      </c>
    </row>
    <row r="426" s="2" customFormat="1" ht="16.5" customHeight="1">
      <c r="A426" s="39"/>
      <c r="B426" s="40"/>
      <c r="C426" s="265" t="s">
        <v>1433</v>
      </c>
      <c r="D426" s="265" t="s">
        <v>178</v>
      </c>
      <c r="E426" s="266" t="s">
        <v>3714</v>
      </c>
      <c r="F426" s="267" t="s">
        <v>3715</v>
      </c>
      <c r="G426" s="268" t="s">
        <v>2161</v>
      </c>
      <c r="H426" s="269">
        <v>8</v>
      </c>
      <c r="I426" s="270"/>
      <c r="J426" s="271">
        <f>ROUND(I426*H426,2)</f>
        <v>0</v>
      </c>
      <c r="K426" s="267" t="s">
        <v>21</v>
      </c>
      <c r="L426" s="272"/>
      <c r="M426" s="273" t="s">
        <v>21</v>
      </c>
      <c r="N426" s="274" t="s">
        <v>44</v>
      </c>
      <c r="O426" s="85"/>
      <c r="P426" s="236">
        <f>O426*H426</f>
        <v>0</v>
      </c>
      <c r="Q426" s="236">
        <v>0</v>
      </c>
      <c r="R426" s="236">
        <f>Q426*H426</f>
        <v>0</v>
      </c>
      <c r="S426" s="236">
        <v>0</v>
      </c>
      <c r="T426" s="23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8" t="s">
        <v>182</v>
      </c>
      <c r="AT426" s="238" t="s">
        <v>178</v>
      </c>
      <c r="AU426" s="238" t="s">
        <v>82</v>
      </c>
      <c r="AY426" s="18" t="s">
        <v>164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8" t="s">
        <v>80</v>
      </c>
      <c r="BK426" s="239">
        <f>ROUND(I426*H426,2)</f>
        <v>0</v>
      </c>
      <c r="BL426" s="18" t="s">
        <v>171</v>
      </c>
      <c r="BM426" s="238" t="s">
        <v>3716</v>
      </c>
    </row>
    <row r="427" s="2" customFormat="1">
      <c r="A427" s="39"/>
      <c r="B427" s="40"/>
      <c r="C427" s="41"/>
      <c r="D427" s="240" t="s">
        <v>173</v>
      </c>
      <c r="E427" s="41"/>
      <c r="F427" s="241" t="s">
        <v>3715</v>
      </c>
      <c r="G427" s="41"/>
      <c r="H427" s="41"/>
      <c r="I427" s="147"/>
      <c r="J427" s="41"/>
      <c r="K427" s="41"/>
      <c r="L427" s="45"/>
      <c r="M427" s="242"/>
      <c r="N427" s="243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173</v>
      </c>
      <c r="AU427" s="18" t="s">
        <v>82</v>
      </c>
    </row>
    <row r="428" s="2" customFormat="1" ht="16.5" customHeight="1">
      <c r="A428" s="39"/>
      <c r="B428" s="40"/>
      <c r="C428" s="265" t="s">
        <v>1437</v>
      </c>
      <c r="D428" s="265" t="s">
        <v>178</v>
      </c>
      <c r="E428" s="266" t="s">
        <v>3717</v>
      </c>
      <c r="F428" s="267" t="s">
        <v>3718</v>
      </c>
      <c r="G428" s="268" t="s">
        <v>2161</v>
      </c>
      <c r="H428" s="269">
        <v>24</v>
      </c>
      <c r="I428" s="270"/>
      <c r="J428" s="271">
        <f>ROUND(I428*H428,2)</f>
        <v>0</v>
      </c>
      <c r="K428" s="267" t="s">
        <v>21</v>
      </c>
      <c r="L428" s="272"/>
      <c r="M428" s="273" t="s">
        <v>21</v>
      </c>
      <c r="N428" s="274" t="s">
        <v>44</v>
      </c>
      <c r="O428" s="85"/>
      <c r="P428" s="236">
        <f>O428*H428</f>
        <v>0</v>
      </c>
      <c r="Q428" s="236">
        <v>0</v>
      </c>
      <c r="R428" s="236">
        <f>Q428*H428</f>
        <v>0</v>
      </c>
      <c r="S428" s="236">
        <v>0</v>
      </c>
      <c r="T428" s="23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8" t="s">
        <v>182</v>
      </c>
      <c r="AT428" s="238" t="s">
        <v>178</v>
      </c>
      <c r="AU428" s="238" t="s">
        <v>82</v>
      </c>
      <c r="AY428" s="18" t="s">
        <v>164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8" t="s">
        <v>80</v>
      </c>
      <c r="BK428" s="239">
        <f>ROUND(I428*H428,2)</f>
        <v>0</v>
      </c>
      <c r="BL428" s="18" t="s">
        <v>171</v>
      </c>
      <c r="BM428" s="238" t="s">
        <v>3719</v>
      </c>
    </row>
    <row r="429" s="2" customFormat="1">
      <c r="A429" s="39"/>
      <c r="B429" s="40"/>
      <c r="C429" s="41"/>
      <c r="D429" s="240" t="s">
        <v>173</v>
      </c>
      <c r="E429" s="41"/>
      <c r="F429" s="241" t="s">
        <v>3718</v>
      </c>
      <c r="G429" s="41"/>
      <c r="H429" s="41"/>
      <c r="I429" s="147"/>
      <c r="J429" s="41"/>
      <c r="K429" s="41"/>
      <c r="L429" s="45"/>
      <c r="M429" s="242"/>
      <c r="N429" s="243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173</v>
      </c>
      <c r="AU429" s="18" t="s">
        <v>82</v>
      </c>
    </row>
    <row r="430" s="2" customFormat="1" ht="16.5" customHeight="1">
      <c r="A430" s="39"/>
      <c r="B430" s="40"/>
      <c r="C430" s="265" t="s">
        <v>1440</v>
      </c>
      <c r="D430" s="265" t="s">
        <v>178</v>
      </c>
      <c r="E430" s="266" t="s">
        <v>3720</v>
      </c>
      <c r="F430" s="267" t="s">
        <v>3721</v>
      </c>
      <c r="G430" s="268" t="s">
        <v>253</v>
      </c>
      <c r="H430" s="269">
        <v>90</v>
      </c>
      <c r="I430" s="270"/>
      <c r="J430" s="271">
        <f>ROUND(I430*H430,2)</f>
        <v>0</v>
      </c>
      <c r="K430" s="267" t="s">
        <v>21</v>
      </c>
      <c r="L430" s="272"/>
      <c r="M430" s="273" t="s">
        <v>21</v>
      </c>
      <c r="N430" s="274" t="s">
        <v>44</v>
      </c>
      <c r="O430" s="85"/>
      <c r="P430" s="236">
        <f>O430*H430</f>
        <v>0</v>
      </c>
      <c r="Q430" s="236">
        <v>0</v>
      </c>
      <c r="R430" s="236">
        <f>Q430*H430</f>
        <v>0</v>
      </c>
      <c r="S430" s="236">
        <v>0</v>
      </c>
      <c r="T430" s="237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8" t="s">
        <v>182</v>
      </c>
      <c r="AT430" s="238" t="s">
        <v>178</v>
      </c>
      <c r="AU430" s="238" t="s">
        <v>82</v>
      </c>
      <c r="AY430" s="18" t="s">
        <v>164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8" t="s">
        <v>80</v>
      </c>
      <c r="BK430" s="239">
        <f>ROUND(I430*H430,2)</f>
        <v>0</v>
      </c>
      <c r="BL430" s="18" t="s">
        <v>171</v>
      </c>
      <c r="BM430" s="238" t="s">
        <v>3722</v>
      </c>
    </row>
    <row r="431" s="2" customFormat="1">
      <c r="A431" s="39"/>
      <c r="B431" s="40"/>
      <c r="C431" s="41"/>
      <c r="D431" s="240" t="s">
        <v>173</v>
      </c>
      <c r="E431" s="41"/>
      <c r="F431" s="241" t="s">
        <v>3721</v>
      </c>
      <c r="G431" s="41"/>
      <c r="H431" s="41"/>
      <c r="I431" s="147"/>
      <c r="J431" s="41"/>
      <c r="K431" s="41"/>
      <c r="L431" s="45"/>
      <c r="M431" s="242"/>
      <c r="N431" s="243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173</v>
      </c>
      <c r="AU431" s="18" t="s">
        <v>82</v>
      </c>
    </row>
    <row r="432" s="2" customFormat="1" ht="16.5" customHeight="1">
      <c r="A432" s="39"/>
      <c r="B432" s="40"/>
      <c r="C432" s="265" t="s">
        <v>1446</v>
      </c>
      <c r="D432" s="265" t="s">
        <v>178</v>
      </c>
      <c r="E432" s="266" t="s">
        <v>3723</v>
      </c>
      <c r="F432" s="267" t="s">
        <v>3724</v>
      </c>
      <c r="G432" s="268" t="s">
        <v>253</v>
      </c>
      <c r="H432" s="269">
        <v>260</v>
      </c>
      <c r="I432" s="270"/>
      <c r="J432" s="271">
        <f>ROUND(I432*H432,2)</f>
        <v>0</v>
      </c>
      <c r="K432" s="267" t="s">
        <v>21</v>
      </c>
      <c r="L432" s="272"/>
      <c r="M432" s="273" t="s">
        <v>21</v>
      </c>
      <c r="N432" s="274" t="s">
        <v>44</v>
      </c>
      <c r="O432" s="85"/>
      <c r="P432" s="236">
        <f>O432*H432</f>
        <v>0</v>
      </c>
      <c r="Q432" s="236">
        <v>0</v>
      </c>
      <c r="R432" s="236">
        <f>Q432*H432</f>
        <v>0</v>
      </c>
      <c r="S432" s="236">
        <v>0</v>
      </c>
      <c r="T432" s="23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8" t="s">
        <v>182</v>
      </c>
      <c r="AT432" s="238" t="s">
        <v>178</v>
      </c>
      <c r="AU432" s="238" t="s">
        <v>82</v>
      </c>
      <c r="AY432" s="18" t="s">
        <v>164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8" t="s">
        <v>80</v>
      </c>
      <c r="BK432" s="239">
        <f>ROUND(I432*H432,2)</f>
        <v>0</v>
      </c>
      <c r="BL432" s="18" t="s">
        <v>171</v>
      </c>
      <c r="BM432" s="238" t="s">
        <v>3725</v>
      </c>
    </row>
    <row r="433" s="2" customFormat="1">
      <c r="A433" s="39"/>
      <c r="B433" s="40"/>
      <c r="C433" s="41"/>
      <c r="D433" s="240" t="s">
        <v>173</v>
      </c>
      <c r="E433" s="41"/>
      <c r="F433" s="241" t="s">
        <v>3724</v>
      </c>
      <c r="G433" s="41"/>
      <c r="H433" s="41"/>
      <c r="I433" s="147"/>
      <c r="J433" s="41"/>
      <c r="K433" s="41"/>
      <c r="L433" s="45"/>
      <c r="M433" s="242"/>
      <c r="N433" s="243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173</v>
      </c>
      <c r="AU433" s="18" t="s">
        <v>82</v>
      </c>
    </row>
    <row r="434" s="2" customFormat="1" ht="16.5" customHeight="1">
      <c r="A434" s="39"/>
      <c r="B434" s="40"/>
      <c r="C434" s="265" t="s">
        <v>1451</v>
      </c>
      <c r="D434" s="265" t="s">
        <v>178</v>
      </c>
      <c r="E434" s="266" t="s">
        <v>3726</v>
      </c>
      <c r="F434" s="267" t="s">
        <v>3727</v>
      </c>
      <c r="G434" s="268" t="s">
        <v>253</v>
      </c>
      <c r="H434" s="269">
        <v>15</v>
      </c>
      <c r="I434" s="270"/>
      <c r="J434" s="271">
        <f>ROUND(I434*H434,2)</f>
        <v>0</v>
      </c>
      <c r="K434" s="267" t="s">
        <v>21</v>
      </c>
      <c r="L434" s="272"/>
      <c r="M434" s="273" t="s">
        <v>21</v>
      </c>
      <c r="N434" s="274" t="s">
        <v>44</v>
      </c>
      <c r="O434" s="85"/>
      <c r="P434" s="236">
        <f>O434*H434</f>
        <v>0</v>
      </c>
      <c r="Q434" s="236">
        <v>0</v>
      </c>
      <c r="R434" s="236">
        <f>Q434*H434</f>
        <v>0</v>
      </c>
      <c r="S434" s="236">
        <v>0</v>
      </c>
      <c r="T434" s="23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8" t="s">
        <v>182</v>
      </c>
      <c r="AT434" s="238" t="s">
        <v>178</v>
      </c>
      <c r="AU434" s="238" t="s">
        <v>82</v>
      </c>
      <c r="AY434" s="18" t="s">
        <v>164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8" t="s">
        <v>80</v>
      </c>
      <c r="BK434" s="239">
        <f>ROUND(I434*H434,2)</f>
        <v>0</v>
      </c>
      <c r="BL434" s="18" t="s">
        <v>171</v>
      </c>
      <c r="BM434" s="238" t="s">
        <v>3728</v>
      </c>
    </row>
    <row r="435" s="2" customFormat="1">
      <c r="A435" s="39"/>
      <c r="B435" s="40"/>
      <c r="C435" s="41"/>
      <c r="D435" s="240" t="s">
        <v>173</v>
      </c>
      <c r="E435" s="41"/>
      <c r="F435" s="241" t="s">
        <v>3727</v>
      </c>
      <c r="G435" s="41"/>
      <c r="H435" s="41"/>
      <c r="I435" s="147"/>
      <c r="J435" s="41"/>
      <c r="K435" s="41"/>
      <c r="L435" s="45"/>
      <c r="M435" s="242"/>
      <c r="N435" s="243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173</v>
      </c>
      <c r="AU435" s="18" t="s">
        <v>82</v>
      </c>
    </row>
    <row r="436" s="2" customFormat="1" ht="16.5" customHeight="1">
      <c r="A436" s="39"/>
      <c r="B436" s="40"/>
      <c r="C436" s="265" t="s">
        <v>1457</v>
      </c>
      <c r="D436" s="265" t="s">
        <v>178</v>
      </c>
      <c r="E436" s="266" t="s">
        <v>3729</v>
      </c>
      <c r="F436" s="267" t="s">
        <v>3730</v>
      </c>
      <c r="G436" s="268" t="s">
        <v>253</v>
      </c>
      <c r="H436" s="269">
        <v>6</v>
      </c>
      <c r="I436" s="270"/>
      <c r="J436" s="271">
        <f>ROUND(I436*H436,2)</f>
        <v>0</v>
      </c>
      <c r="K436" s="267" t="s">
        <v>21</v>
      </c>
      <c r="L436" s="272"/>
      <c r="M436" s="273" t="s">
        <v>21</v>
      </c>
      <c r="N436" s="274" t="s">
        <v>44</v>
      </c>
      <c r="O436" s="85"/>
      <c r="P436" s="236">
        <f>O436*H436</f>
        <v>0</v>
      </c>
      <c r="Q436" s="236">
        <v>0</v>
      </c>
      <c r="R436" s="236">
        <f>Q436*H436</f>
        <v>0</v>
      </c>
      <c r="S436" s="236">
        <v>0</v>
      </c>
      <c r="T436" s="23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8" t="s">
        <v>182</v>
      </c>
      <c r="AT436" s="238" t="s">
        <v>178</v>
      </c>
      <c r="AU436" s="238" t="s">
        <v>82</v>
      </c>
      <c r="AY436" s="18" t="s">
        <v>164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8" t="s">
        <v>80</v>
      </c>
      <c r="BK436" s="239">
        <f>ROUND(I436*H436,2)</f>
        <v>0</v>
      </c>
      <c r="BL436" s="18" t="s">
        <v>171</v>
      </c>
      <c r="BM436" s="238" t="s">
        <v>3731</v>
      </c>
    </row>
    <row r="437" s="2" customFormat="1">
      <c r="A437" s="39"/>
      <c r="B437" s="40"/>
      <c r="C437" s="41"/>
      <c r="D437" s="240" t="s">
        <v>173</v>
      </c>
      <c r="E437" s="41"/>
      <c r="F437" s="241" t="s">
        <v>3730</v>
      </c>
      <c r="G437" s="41"/>
      <c r="H437" s="41"/>
      <c r="I437" s="147"/>
      <c r="J437" s="41"/>
      <c r="K437" s="41"/>
      <c r="L437" s="45"/>
      <c r="M437" s="242"/>
      <c r="N437" s="243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173</v>
      </c>
      <c r="AU437" s="18" t="s">
        <v>82</v>
      </c>
    </row>
    <row r="438" s="2" customFormat="1" ht="16.5" customHeight="1">
      <c r="A438" s="39"/>
      <c r="B438" s="40"/>
      <c r="C438" s="265" t="s">
        <v>1464</v>
      </c>
      <c r="D438" s="265" t="s">
        <v>178</v>
      </c>
      <c r="E438" s="266" t="s">
        <v>3732</v>
      </c>
      <c r="F438" s="267" t="s">
        <v>3733</v>
      </c>
      <c r="G438" s="268" t="s">
        <v>981</v>
      </c>
      <c r="H438" s="269">
        <v>2</v>
      </c>
      <c r="I438" s="270"/>
      <c r="J438" s="271">
        <f>ROUND(I438*H438,2)</f>
        <v>0</v>
      </c>
      <c r="K438" s="267" t="s">
        <v>21</v>
      </c>
      <c r="L438" s="272"/>
      <c r="M438" s="273" t="s">
        <v>21</v>
      </c>
      <c r="N438" s="274" t="s">
        <v>44</v>
      </c>
      <c r="O438" s="85"/>
      <c r="P438" s="236">
        <f>O438*H438</f>
        <v>0</v>
      </c>
      <c r="Q438" s="236">
        <v>0</v>
      </c>
      <c r="R438" s="236">
        <f>Q438*H438</f>
        <v>0</v>
      </c>
      <c r="S438" s="236">
        <v>0</v>
      </c>
      <c r="T438" s="237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8" t="s">
        <v>182</v>
      </c>
      <c r="AT438" s="238" t="s">
        <v>178</v>
      </c>
      <c r="AU438" s="238" t="s">
        <v>82</v>
      </c>
      <c r="AY438" s="18" t="s">
        <v>164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8" t="s">
        <v>80</v>
      </c>
      <c r="BK438" s="239">
        <f>ROUND(I438*H438,2)</f>
        <v>0</v>
      </c>
      <c r="BL438" s="18" t="s">
        <v>171</v>
      </c>
      <c r="BM438" s="238" t="s">
        <v>3734</v>
      </c>
    </row>
    <row r="439" s="2" customFormat="1">
      <c r="A439" s="39"/>
      <c r="B439" s="40"/>
      <c r="C439" s="41"/>
      <c r="D439" s="240" t="s">
        <v>173</v>
      </c>
      <c r="E439" s="41"/>
      <c r="F439" s="241" t="s">
        <v>3733</v>
      </c>
      <c r="G439" s="41"/>
      <c r="H439" s="41"/>
      <c r="I439" s="147"/>
      <c r="J439" s="41"/>
      <c r="K439" s="41"/>
      <c r="L439" s="45"/>
      <c r="M439" s="242"/>
      <c r="N439" s="243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173</v>
      </c>
      <c r="AU439" s="18" t="s">
        <v>82</v>
      </c>
    </row>
    <row r="440" s="2" customFormat="1" ht="16.5" customHeight="1">
      <c r="A440" s="39"/>
      <c r="B440" s="40"/>
      <c r="C440" s="265" t="s">
        <v>1470</v>
      </c>
      <c r="D440" s="265" t="s">
        <v>178</v>
      </c>
      <c r="E440" s="266" t="s">
        <v>3735</v>
      </c>
      <c r="F440" s="267" t="s">
        <v>3736</v>
      </c>
      <c r="G440" s="268" t="s">
        <v>2161</v>
      </c>
      <c r="H440" s="269">
        <v>75</v>
      </c>
      <c r="I440" s="270"/>
      <c r="J440" s="271">
        <f>ROUND(I440*H440,2)</f>
        <v>0</v>
      </c>
      <c r="K440" s="267" t="s">
        <v>21</v>
      </c>
      <c r="L440" s="272"/>
      <c r="M440" s="273" t="s">
        <v>21</v>
      </c>
      <c r="N440" s="274" t="s">
        <v>44</v>
      </c>
      <c r="O440" s="85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8" t="s">
        <v>182</v>
      </c>
      <c r="AT440" s="238" t="s">
        <v>178</v>
      </c>
      <c r="AU440" s="238" t="s">
        <v>82</v>
      </c>
      <c r="AY440" s="18" t="s">
        <v>164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8" t="s">
        <v>80</v>
      </c>
      <c r="BK440" s="239">
        <f>ROUND(I440*H440,2)</f>
        <v>0</v>
      </c>
      <c r="BL440" s="18" t="s">
        <v>171</v>
      </c>
      <c r="BM440" s="238" t="s">
        <v>3737</v>
      </c>
    </row>
    <row r="441" s="2" customFormat="1">
      <c r="A441" s="39"/>
      <c r="B441" s="40"/>
      <c r="C441" s="41"/>
      <c r="D441" s="240" t="s">
        <v>173</v>
      </c>
      <c r="E441" s="41"/>
      <c r="F441" s="241" t="s">
        <v>3736</v>
      </c>
      <c r="G441" s="41"/>
      <c r="H441" s="41"/>
      <c r="I441" s="147"/>
      <c r="J441" s="41"/>
      <c r="K441" s="41"/>
      <c r="L441" s="45"/>
      <c r="M441" s="242"/>
      <c r="N441" s="243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173</v>
      </c>
      <c r="AU441" s="18" t="s">
        <v>82</v>
      </c>
    </row>
    <row r="442" s="2" customFormat="1" ht="16.5" customHeight="1">
      <c r="A442" s="39"/>
      <c r="B442" s="40"/>
      <c r="C442" s="265" t="s">
        <v>1476</v>
      </c>
      <c r="D442" s="265" t="s">
        <v>178</v>
      </c>
      <c r="E442" s="266" t="s">
        <v>3738</v>
      </c>
      <c r="F442" s="267" t="s">
        <v>3739</v>
      </c>
      <c r="G442" s="268" t="s">
        <v>2161</v>
      </c>
      <c r="H442" s="269">
        <v>45</v>
      </c>
      <c r="I442" s="270"/>
      <c r="J442" s="271">
        <f>ROUND(I442*H442,2)</f>
        <v>0</v>
      </c>
      <c r="K442" s="267" t="s">
        <v>21</v>
      </c>
      <c r="L442" s="272"/>
      <c r="M442" s="273" t="s">
        <v>21</v>
      </c>
      <c r="N442" s="274" t="s">
        <v>44</v>
      </c>
      <c r="O442" s="85"/>
      <c r="P442" s="236">
        <f>O442*H442</f>
        <v>0</v>
      </c>
      <c r="Q442" s="236">
        <v>0</v>
      </c>
      <c r="R442" s="236">
        <f>Q442*H442</f>
        <v>0</v>
      </c>
      <c r="S442" s="236">
        <v>0</v>
      </c>
      <c r="T442" s="23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8" t="s">
        <v>182</v>
      </c>
      <c r="AT442" s="238" t="s">
        <v>178</v>
      </c>
      <c r="AU442" s="238" t="s">
        <v>82</v>
      </c>
      <c r="AY442" s="18" t="s">
        <v>164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8" t="s">
        <v>80</v>
      </c>
      <c r="BK442" s="239">
        <f>ROUND(I442*H442,2)</f>
        <v>0</v>
      </c>
      <c r="BL442" s="18" t="s">
        <v>171</v>
      </c>
      <c r="BM442" s="238" t="s">
        <v>3740</v>
      </c>
    </row>
    <row r="443" s="2" customFormat="1">
      <c r="A443" s="39"/>
      <c r="B443" s="40"/>
      <c r="C443" s="41"/>
      <c r="D443" s="240" t="s">
        <v>173</v>
      </c>
      <c r="E443" s="41"/>
      <c r="F443" s="241" t="s">
        <v>3739</v>
      </c>
      <c r="G443" s="41"/>
      <c r="H443" s="41"/>
      <c r="I443" s="147"/>
      <c r="J443" s="41"/>
      <c r="K443" s="41"/>
      <c r="L443" s="45"/>
      <c r="M443" s="242"/>
      <c r="N443" s="243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173</v>
      </c>
      <c r="AU443" s="18" t="s">
        <v>82</v>
      </c>
    </row>
    <row r="444" s="2" customFormat="1" ht="16.5" customHeight="1">
      <c r="A444" s="39"/>
      <c r="B444" s="40"/>
      <c r="C444" s="265" t="s">
        <v>1481</v>
      </c>
      <c r="D444" s="265" t="s">
        <v>178</v>
      </c>
      <c r="E444" s="266" t="s">
        <v>3741</v>
      </c>
      <c r="F444" s="267" t="s">
        <v>3742</v>
      </c>
      <c r="G444" s="268" t="s">
        <v>2161</v>
      </c>
      <c r="H444" s="269">
        <v>8</v>
      </c>
      <c r="I444" s="270"/>
      <c r="J444" s="271">
        <f>ROUND(I444*H444,2)</f>
        <v>0</v>
      </c>
      <c r="K444" s="267" t="s">
        <v>21</v>
      </c>
      <c r="L444" s="272"/>
      <c r="M444" s="273" t="s">
        <v>21</v>
      </c>
      <c r="N444" s="274" t="s">
        <v>44</v>
      </c>
      <c r="O444" s="85"/>
      <c r="P444" s="236">
        <f>O444*H444</f>
        <v>0</v>
      </c>
      <c r="Q444" s="236">
        <v>0</v>
      </c>
      <c r="R444" s="236">
        <f>Q444*H444</f>
        <v>0</v>
      </c>
      <c r="S444" s="236">
        <v>0</v>
      </c>
      <c r="T444" s="237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8" t="s">
        <v>182</v>
      </c>
      <c r="AT444" s="238" t="s">
        <v>178</v>
      </c>
      <c r="AU444" s="238" t="s">
        <v>82</v>
      </c>
      <c r="AY444" s="18" t="s">
        <v>164</v>
      </c>
      <c r="BE444" s="239">
        <f>IF(N444="základní",J444,0)</f>
        <v>0</v>
      </c>
      <c r="BF444" s="239">
        <f>IF(N444="snížená",J444,0)</f>
        <v>0</v>
      </c>
      <c r="BG444" s="239">
        <f>IF(N444="zákl. přenesená",J444,0)</f>
        <v>0</v>
      </c>
      <c r="BH444" s="239">
        <f>IF(N444="sníž. přenesená",J444,0)</f>
        <v>0</v>
      </c>
      <c r="BI444" s="239">
        <f>IF(N444="nulová",J444,0)</f>
        <v>0</v>
      </c>
      <c r="BJ444" s="18" t="s">
        <v>80</v>
      </c>
      <c r="BK444" s="239">
        <f>ROUND(I444*H444,2)</f>
        <v>0</v>
      </c>
      <c r="BL444" s="18" t="s">
        <v>171</v>
      </c>
      <c r="BM444" s="238" t="s">
        <v>3743</v>
      </c>
    </row>
    <row r="445" s="2" customFormat="1">
      <c r="A445" s="39"/>
      <c r="B445" s="40"/>
      <c r="C445" s="41"/>
      <c r="D445" s="240" t="s">
        <v>173</v>
      </c>
      <c r="E445" s="41"/>
      <c r="F445" s="241" t="s">
        <v>3742</v>
      </c>
      <c r="G445" s="41"/>
      <c r="H445" s="41"/>
      <c r="I445" s="147"/>
      <c r="J445" s="41"/>
      <c r="K445" s="41"/>
      <c r="L445" s="45"/>
      <c r="M445" s="242"/>
      <c r="N445" s="243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173</v>
      </c>
      <c r="AU445" s="18" t="s">
        <v>82</v>
      </c>
    </row>
    <row r="446" s="2" customFormat="1" ht="16.5" customHeight="1">
      <c r="A446" s="39"/>
      <c r="B446" s="40"/>
      <c r="C446" s="265" t="s">
        <v>1486</v>
      </c>
      <c r="D446" s="265" t="s">
        <v>178</v>
      </c>
      <c r="E446" s="266" t="s">
        <v>3744</v>
      </c>
      <c r="F446" s="267" t="s">
        <v>3745</v>
      </c>
      <c r="G446" s="268" t="s">
        <v>2161</v>
      </c>
      <c r="H446" s="269">
        <v>3</v>
      </c>
      <c r="I446" s="270"/>
      <c r="J446" s="271">
        <f>ROUND(I446*H446,2)</f>
        <v>0</v>
      </c>
      <c r="K446" s="267" t="s">
        <v>21</v>
      </c>
      <c r="L446" s="272"/>
      <c r="M446" s="273" t="s">
        <v>21</v>
      </c>
      <c r="N446" s="274" t="s">
        <v>44</v>
      </c>
      <c r="O446" s="85"/>
      <c r="P446" s="236">
        <f>O446*H446</f>
        <v>0</v>
      </c>
      <c r="Q446" s="236">
        <v>0</v>
      </c>
      <c r="R446" s="236">
        <f>Q446*H446</f>
        <v>0</v>
      </c>
      <c r="S446" s="236">
        <v>0</v>
      </c>
      <c r="T446" s="23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8" t="s">
        <v>182</v>
      </c>
      <c r="AT446" s="238" t="s">
        <v>178</v>
      </c>
      <c r="AU446" s="238" t="s">
        <v>82</v>
      </c>
      <c r="AY446" s="18" t="s">
        <v>164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8" t="s">
        <v>80</v>
      </c>
      <c r="BK446" s="239">
        <f>ROUND(I446*H446,2)</f>
        <v>0</v>
      </c>
      <c r="BL446" s="18" t="s">
        <v>171</v>
      </c>
      <c r="BM446" s="238" t="s">
        <v>3746</v>
      </c>
    </row>
    <row r="447" s="2" customFormat="1">
      <c r="A447" s="39"/>
      <c r="B447" s="40"/>
      <c r="C447" s="41"/>
      <c r="D447" s="240" t="s">
        <v>173</v>
      </c>
      <c r="E447" s="41"/>
      <c r="F447" s="241" t="s">
        <v>3745</v>
      </c>
      <c r="G447" s="41"/>
      <c r="H447" s="41"/>
      <c r="I447" s="147"/>
      <c r="J447" s="41"/>
      <c r="K447" s="41"/>
      <c r="L447" s="45"/>
      <c r="M447" s="242"/>
      <c r="N447" s="243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173</v>
      </c>
      <c r="AU447" s="18" t="s">
        <v>82</v>
      </c>
    </row>
    <row r="448" s="2" customFormat="1" ht="16.5" customHeight="1">
      <c r="A448" s="39"/>
      <c r="B448" s="40"/>
      <c r="C448" s="265" t="s">
        <v>1491</v>
      </c>
      <c r="D448" s="265" t="s">
        <v>178</v>
      </c>
      <c r="E448" s="266" t="s">
        <v>3747</v>
      </c>
      <c r="F448" s="267" t="s">
        <v>3748</v>
      </c>
      <c r="G448" s="268" t="s">
        <v>2161</v>
      </c>
      <c r="H448" s="269">
        <v>8</v>
      </c>
      <c r="I448" s="270"/>
      <c r="J448" s="271">
        <f>ROUND(I448*H448,2)</f>
        <v>0</v>
      </c>
      <c r="K448" s="267" t="s">
        <v>21</v>
      </c>
      <c r="L448" s="272"/>
      <c r="M448" s="273" t="s">
        <v>21</v>
      </c>
      <c r="N448" s="274" t="s">
        <v>44</v>
      </c>
      <c r="O448" s="85"/>
      <c r="P448" s="236">
        <f>O448*H448</f>
        <v>0</v>
      </c>
      <c r="Q448" s="236">
        <v>0</v>
      </c>
      <c r="R448" s="236">
        <f>Q448*H448</f>
        <v>0</v>
      </c>
      <c r="S448" s="236">
        <v>0</v>
      </c>
      <c r="T448" s="23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8" t="s">
        <v>182</v>
      </c>
      <c r="AT448" s="238" t="s">
        <v>178</v>
      </c>
      <c r="AU448" s="238" t="s">
        <v>82</v>
      </c>
      <c r="AY448" s="18" t="s">
        <v>164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8" t="s">
        <v>80</v>
      </c>
      <c r="BK448" s="239">
        <f>ROUND(I448*H448,2)</f>
        <v>0</v>
      </c>
      <c r="BL448" s="18" t="s">
        <v>171</v>
      </c>
      <c r="BM448" s="238" t="s">
        <v>3749</v>
      </c>
    </row>
    <row r="449" s="2" customFormat="1">
      <c r="A449" s="39"/>
      <c r="B449" s="40"/>
      <c r="C449" s="41"/>
      <c r="D449" s="240" t="s">
        <v>173</v>
      </c>
      <c r="E449" s="41"/>
      <c r="F449" s="241" t="s">
        <v>3748</v>
      </c>
      <c r="G449" s="41"/>
      <c r="H449" s="41"/>
      <c r="I449" s="147"/>
      <c r="J449" s="41"/>
      <c r="K449" s="41"/>
      <c r="L449" s="45"/>
      <c r="M449" s="242"/>
      <c r="N449" s="243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173</v>
      </c>
      <c r="AU449" s="18" t="s">
        <v>82</v>
      </c>
    </row>
    <row r="450" s="2" customFormat="1" ht="16.5" customHeight="1">
      <c r="A450" s="39"/>
      <c r="B450" s="40"/>
      <c r="C450" s="265" t="s">
        <v>1497</v>
      </c>
      <c r="D450" s="265" t="s">
        <v>178</v>
      </c>
      <c r="E450" s="266" t="s">
        <v>3750</v>
      </c>
      <c r="F450" s="267" t="s">
        <v>3751</v>
      </c>
      <c r="G450" s="268" t="s">
        <v>2161</v>
      </c>
      <c r="H450" s="269">
        <v>8</v>
      </c>
      <c r="I450" s="270"/>
      <c r="J450" s="271">
        <f>ROUND(I450*H450,2)</f>
        <v>0</v>
      </c>
      <c r="K450" s="267" t="s">
        <v>21</v>
      </c>
      <c r="L450" s="272"/>
      <c r="M450" s="273" t="s">
        <v>21</v>
      </c>
      <c r="N450" s="274" t="s">
        <v>44</v>
      </c>
      <c r="O450" s="85"/>
      <c r="P450" s="236">
        <f>O450*H450</f>
        <v>0</v>
      </c>
      <c r="Q450" s="236">
        <v>0</v>
      </c>
      <c r="R450" s="236">
        <f>Q450*H450</f>
        <v>0</v>
      </c>
      <c r="S450" s="236">
        <v>0</v>
      </c>
      <c r="T450" s="23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8" t="s">
        <v>182</v>
      </c>
      <c r="AT450" s="238" t="s">
        <v>178</v>
      </c>
      <c r="AU450" s="238" t="s">
        <v>82</v>
      </c>
      <c r="AY450" s="18" t="s">
        <v>164</v>
      </c>
      <c r="BE450" s="239">
        <f>IF(N450="základní",J450,0)</f>
        <v>0</v>
      </c>
      <c r="BF450" s="239">
        <f>IF(N450="snížená",J450,0)</f>
        <v>0</v>
      </c>
      <c r="BG450" s="239">
        <f>IF(N450="zákl. přenesená",J450,0)</f>
        <v>0</v>
      </c>
      <c r="BH450" s="239">
        <f>IF(N450="sníž. přenesená",J450,0)</f>
        <v>0</v>
      </c>
      <c r="BI450" s="239">
        <f>IF(N450="nulová",J450,0)</f>
        <v>0</v>
      </c>
      <c r="BJ450" s="18" t="s">
        <v>80</v>
      </c>
      <c r="BK450" s="239">
        <f>ROUND(I450*H450,2)</f>
        <v>0</v>
      </c>
      <c r="BL450" s="18" t="s">
        <v>171</v>
      </c>
      <c r="BM450" s="238" t="s">
        <v>3752</v>
      </c>
    </row>
    <row r="451" s="2" customFormat="1">
      <c r="A451" s="39"/>
      <c r="B451" s="40"/>
      <c r="C451" s="41"/>
      <c r="D451" s="240" t="s">
        <v>173</v>
      </c>
      <c r="E451" s="41"/>
      <c r="F451" s="241" t="s">
        <v>3751</v>
      </c>
      <c r="G451" s="41"/>
      <c r="H451" s="41"/>
      <c r="I451" s="147"/>
      <c r="J451" s="41"/>
      <c r="K451" s="41"/>
      <c r="L451" s="45"/>
      <c r="M451" s="242"/>
      <c r="N451" s="243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173</v>
      </c>
      <c r="AU451" s="18" t="s">
        <v>82</v>
      </c>
    </row>
    <row r="452" s="2" customFormat="1" ht="16.5" customHeight="1">
      <c r="A452" s="39"/>
      <c r="B452" s="40"/>
      <c r="C452" s="265" t="s">
        <v>1503</v>
      </c>
      <c r="D452" s="265" t="s">
        <v>178</v>
      </c>
      <c r="E452" s="266" t="s">
        <v>3753</v>
      </c>
      <c r="F452" s="267" t="s">
        <v>3754</v>
      </c>
      <c r="G452" s="268" t="s">
        <v>253</v>
      </c>
      <c r="H452" s="269">
        <v>15</v>
      </c>
      <c r="I452" s="270"/>
      <c r="J452" s="271">
        <f>ROUND(I452*H452,2)</f>
        <v>0</v>
      </c>
      <c r="K452" s="267" t="s">
        <v>21</v>
      </c>
      <c r="L452" s="272"/>
      <c r="M452" s="273" t="s">
        <v>21</v>
      </c>
      <c r="N452" s="274" t="s">
        <v>44</v>
      </c>
      <c r="O452" s="85"/>
      <c r="P452" s="236">
        <f>O452*H452</f>
        <v>0</v>
      </c>
      <c r="Q452" s="236">
        <v>0</v>
      </c>
      <c r="R452" s="236">
        <f>Q452*H452</f>
        <v>0</v>
      </c>
      <c r="S452" s="236">
        <v>0</v>
      </c>
      <c r="T452" s="23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8" t="s">
        <v>182</v>
      </c>
      <c r="AT452" s="238" t="s">
        <v>178</v>
      </c>
      <c r="AU452" s="238" t="s">
        <v>82</v>
      </c>
      <c r="AY452" s="18" t="s">
        <v>164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8" t="s">
        <v>80</v>
      </c>
      <c r="BK452" s="239">
        <f>ROUND(I452*H452,2)</f>
        <v>0</v>
      </c>
      <c r="BL452" s="18" t="s">
        <v>171</v>
      </c>
      <c r="BM452" s="238" t="s">
        <v>3755</v>
      </c>
    </row>
    <row r="453" s="2" customFormat="1">
      <c r="A453" s="39"/>
      <c r="B453" s="40"/>
      <c r="C453" s="41"/>
      <c r="D453" s="240" t="s">
        <v>173</v>
      </c>
      <c r="E453" s="41"/>
      <c r="F453" s="241" t="s">
        <v>3754</v>
      </c>
      <c r="G453" s="41"/>
      <c r="H453" s="41"/>
      <c r="I453" s="147"/>
      <c r="J453" s="41"/>
      <c r="K453" s="41"/>
      <c r="L453" s="45"/>
      <c r="M453" s="242"/>
      <c r="N453" s="243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173</v>
      </c>
      <c r="AU453" s="18" t="s">
        <v>82</v>
      </c>
    </row>
    <row r="454" s="2" customFormat="1" ht="16.5" customHeight="1">
      <c r="A454" s="39"/>
      <c r="B454" s="40"/>
      <c r="C454" s="265" t="s">
        <v>1509</v>
      </c>
      <c r="D454" s="265" t="s">
        <v>178</v>
      </c>
      <c r="E454" s="266" t="s">
        <v>3756</v>
      </c>
      <c r="F454" s="267" t="s">
        <v>3757</v>
      </c>
      <c r="G454" s="268" t="s">
        <v>253</v>
      </c>
      <c r="H454" s="269">
        <v>200</v>
      </c>
      <c r="I454" s="270"/>
      <c r="J454" s="271">
        <f>ROUND(I454*H454,2)</f>
        <v>0</v>
      </c>
      <c r="K454" s="267" t="s">
        <v>21</v>
      </c>
      <c r="L454" s="272"/>
      <c r="M454" s="273" t="s">
        <v>21</v>
      </c>
      <c r="N454" s="274" t="s">
        <v>44</v>
      </c>
      <c r="O454" s="85"/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8" t="s">
        <v>182</v>
      </c>
      <c r="AT454" s="238" t="s">
        <v>178</v>
      </c>
      <c r="AU454" s="238" t="s">
        <v>82</v>
      </c>
      <c r="AY454" s="18" t="s">
        <v>164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8" t="s">
        <v>80</v>
      </c>
      <c r="BK454" s="239">
        <f>ROUND(I454*H454,2)</f>
        <v>0</v>
      </c>
      <c r="BL454" s="18" t="s">
        <v>171</v>
      </c>
      <c r="BM454" s="238" t="s">
        <v>3758</v>
      </c>
    </row>
    <row r="455" s="2" customFormat="1">
      <c r="A455" s="39"/>
      <c r="B455" s="40"/>
      <c r="C455" s="41"/>
      <c r="D455" s="240" t="s">
        <v>173</v>
      </c>
      <c r="E455" s="41"/>
      <c r="F455" s="241" t="s">
        <v>3757</v>
      </c>
      <c r="G455" s="41"/>
      <c r="H455" s="41"/>
      <c r="I455" s="147"/>
      <c r="J455" s="41"/>
      <c r="K455" s="41"/>
      <c r="L455" s="45"/>
      <c r="M455" s="242"/>
      <c r="N455" s="243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173</v>
      </c>
      <c r="AU455" s="18" t="s">
        <v>82</v>
      </c>
    </row>
    <row r="456" s="2" customFormat="1" ht="16.5" customHeight="1">
      <c r="A456" s="39"/>
      <c r="B456" s="40"/>
      <c r="C456" s="265" t="s">
        <v>1514</v>
      </c>
      <c r="D456" s="265" t="s">
        <v>178</v>
      </c>
      <c r="E456" s="266" t="s">
        <v>3759</v>
      </c>
      <c r="F456" s="267" t="s">
        <v>3760</v>
      </c>
      <c r="G456" s="268" t="s">
        <v>253</v>
      </c>
      <c r="H456" s="269">
        <v>6</v>
      </c>
      <c r="I456" s="270"/>
      <c r="J456" s="271">
        <f>ROUND(I456*H456,2)</f>
        <v>0</v>
      </c>
      <c r="K456" s="267" t="s">
        <v>21</v>
      </c>
      <c r="L456" s="272"/>
      <c r="M456" s="273" t="s">
        <v>21</v>
      </c>
      <c r="N456" s="274" t="s">
        <v>44</v>
      </c>
      <c r="O456" s="85"/>
      <c r="P456" s="236">
        <f>O456*H456</f>
        <v>0</v>
      </c>
      <c r="Q456" s="236">
        <v>0</v>
      </c>
      <c r="R456" s="236">
        <f>Q456*H456</f>
        <v>0</v>
      </c>
      <c r="S456" s="236">
        <v>0</v>
      </c>
      <c r="T456" s="23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8" t="s">
        <v>182</v>
      </c>
      <c r="AT456" s="238" t="s">
        <v>178</v>
      </c>
      <c r="AU456" s="238" t="s">
        <v>82</v>
      </c>
      <c r="AY456" s="18" t="s">
        <v>164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8" t="s">
        <v>80</v>
      </c>
      <c r="BK456" s="239">
        <f>ROUND(I456*H456,2)</f>
        <v>0</v>
      </c>
      <c r="BL456" s="18" t="s">
        <v>171</v>
      </c>
      <c r="BM456" s="238" t="s">
        <v>3761</v>
      </c>
    </row>
    <row r="457" s="2" customFormat="1">
      <c r="A457" s="39"/>
      <c r="B457" s="40"/>
      <c r="C457" s="41"/>
      <c r="D457" s="240" t="s">
        <v>173</v>
      </c>
      <c r="E457" s="41"/>
      <c r="F457" s="241" t="s">
        <v>3760</v>
      </c>
      <c r="G457" s="41"/>
      <c r="H457" s="41"/>
      <c r="I457" s="147"/>
      <c r="J457" s="41"/>
      <c r="K457" s="41"/>
      <c r="L457" s="45"/>
      <c r="M457" s="242"/>
      <c r="N457" s="243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173</v>
      </c>
      <c r="AU457" s="18" t="s">
        <v>82</v>
      </c>
    </row>
    <row r="458" s="2" customFormat="1" ht="16.5" customHeight="1">
      <c r="A458" s="39"/>
      <c r="B458" s="40"/>
      <c r="C458" s="265" t="s">
        <v>1520</v>
      </c>
      <c r="D458" s="265" t="s">
        <v>178</v>
      </c>
      <c r="E458" s="266" t="s">
        <v>3762</v>
      </c>
      <c r="F458" s="267" t="s">
        <v>3763</v>
      </c>
      <c r="G458" s="268" t="s">
        <v>204</v>
      </c>
      <c r="H458" s="269">
        <v>3</v>
      </c>
      <c r="I458" s="270"/>
      <c r="J458" s="271">
        <f>ROUND(I458*H458,2)</f>
        <v>0</v>
      </c>
      <c r="K458" s="267" t="s">
        <v>21</v>
      </c>
      <c r="L458" s="272"/>
      <c r="M458" s="273" t="s">
        <v>21</v>
      </c>
      <c r="N458" s="274" t="s">
        <v>44</v>
      </c>
      <c r="O458" s="85"/>
      <c r="P458" s="236">
        <f>O458*H458</f>
        <v>0</v>
      </c>
      <c r="Q458" s="236">
        <v>0</v>
      </c>
      <c r="R458" s="236">
        <f>Q458*H458</f>
        <v>0</v>
      </c>
      <c r="S458" s="236">
        <v>0</v>
      </c>
      <c r="T458" s="23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8" t="s">
        <v>182</v>
      </c>
      <c r="AT458" s="238" t="s">
        <v>178</v>
      </c>
      <c r="AU458" s="238" t="s">
        <v>82</v>
      </c>
      <c r="AY458" s="18" t="s">
        <v>164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8" t="s">
        <v>80</v>
      </c>
      <c r="BK458" s="239">
        <f>ROUND(I458*H458,2)</f>
        <v>0</v>
      </c>
      <c r="BL458" s="18" t="s">
        <v>171</v>
      </c>
      <c r="BM458" s="238" t="s">
        <v>3764</v>
      </c>
    </row>
    <row r="459" s="2" customFormat="1">
      <c r="A459" s="39"/>
      <c r="B459" s="40"/>
      <c r="C459" s="41"/>
      <c r="D459" s="240" t="s">
        <v>173</v>
      </c>
      <c r="E459" s="41"/>
      <c r="F459" s="241" t="s">
        <v>3763</v>
      </c>
      <c r="G459" s="41"/>
      <c r="H459" s="41"/>
      <c r="I459" s="147"/>
      <c r="J459" s="41"/>
      <c r="K459" s="41"/>
      <c r="L459" s="45"/>
      <c r="M459" s="242"/>
      <c r="N459" s="243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173</v>
      </c>
      <c r="AU459" s="18" t="s">
        <v>82</v>
      </c>
    </row>
    <row r="460" s="2" customFormat="1" ht="16.5" customHeight="1">
      <c r="A460" s="39"/>
      <c r="B460" s="40"/>
      <c r="C460" s="265" t="s">
        <v>1522</v>
      </c>
      <c r="D460" s="265" t="s">
        <v>178</v>
      </c>
      <c r="E460" s="266" t="s">
        <v>3765</v>
      </c>
      <c r="F460" s="267" t="s">
        <v>3766</v>
      </c>
      <c r="G460" s="268" t="s">
        <v>204</v>
      </c>
      <c r="H460" s="269">
        <v>2</v>
      </c>
      <c r="I460" s="270"/>
      <c r="J460" s="271">
        <f>ROUND(I460*H460,2)</f>
        <v>0</v>
      </c>
      <c r="K460" s="267" t="s">
        <v>21</v>
      </c>
      <c r="L460" s="272"/>
      <c r="M460" s="273" t="s">
        <v>21</v>
      </c>
      <c r="N460" s="274" t="s">
        <v>44</v>
      </c>
      <c r="O460" s="85"/>
      <c r="P460" s="236">
        <f>O460*H460</f>
        <v>0</v>
      </c>
      <c r="Q460" s="236">
        <v>0</v>
      </c>
      <c r="R460" s="236">
        <f>Q460*H460</f>
        <v>0</v>
      </c>
      <c r="S460" s="236">
        <v>0</v>
      </c>
      <c r="T460" s="237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8" t="s">
        <v>182</v>
      </c>
      <c r="AT460" s="238" t="s">
        <v>178</v>
      </c>
      <c r="AU460" s="238" t="s">
        <v>82</v>
      </c>
      <c r="AY460" s="18" t="s">
        <v>164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8" t="s">
        <v>80</v>
      </c>
      <c r="BK460" s="239">
        <f>ROUND(I460*H460,2)</f>
        <v>0</v>
      </c>
      <c r="BL460" s="18" t="s">
        <v>171</v>
      </c>
      <c r="BM460" s="238" t="s">
        <v>3767</v>
      </c>
    </row>
    <row r="461" s="2" customFormat="1">
      <c r="A461" s="39"/>
      <c r="B461" s="40"/>
      <c r="C461" s="41"/>
      <c r="D461" s="240" t="s">
        <v>173</v>
      </c>
      <c r="E461" s="41"/>
      <c r="F461" s="241" t="s">
        <v>3766</v>
      </c>
      <c r="G461" s="41"/>
      <c r="H461" s="41"/>
      <c r="I461" s="147"/>
      <c r="J461" s="41"/>
      <c r="K461" s="41"/>
      <c r="L461" s="45"/>
      <c r="M461" s="242"/>
      <c r="N461" s="243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173</v>
      </c>
      <c r="AU461" s="18" t="s">
        <v>82</v>
      </c>
    </row>
    <row r="462" s="12" customFormat="1" ht="22.8" customHeight="1">
      <c r="A462" s="12"/>
      <c r="B462" s="211"/>
      <c r="C462" s="212"/>
      <c r="D462" s="213" t="s">
        <v>72</v>
      </c>
      <c r="E462" s="225" t="s">
        <v>3768</v>
      </c>
      <c r="F462" s="225" t="s">
        <v>3769</v>
      </c>
      <c r="G462" s="212"/>
      <c r="H462" s="212"/>
      <c r="I462" s="215"/>
      <c r="J462" s="226">
        <f>BK462</f>
        <v>0</v>
      </c>
      <c r="K462" s="212"/>
      <c r="L462" s="217"/>
      <c r="M462" s="218"/>
      <c r="N462" s="219"/>
      <c r="O462" s="219"/>
      <c r="P462" s="220">
        <f>SUM(P463:P474)</f>
        <v>0</v>
      </c>
      <c r="Q462" s="219"/>
      <c r="R462" s="220">
        <f>SUM(R463:R474)</f>
        <v>0</v>
      </c>
      <c r="S462" s="219"/>
      <c r="T462" s="221">
        <f>SUM(T463:T474)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22" t="s">
        <v>80</v>
      </c>
      <c r="AT462" s="223" t="s">
        <v>72</v>
      </c>
      <c r="AU462" s="223" t="s">
        <v>80</v>
      </c>
      <c r="AY462" s="222" t="s">
        <v>164</v>
      </c>
      <c r="BK462" s="224">
        <f>SUM(BK463:BK474)</f>
        <v>0</v>
      </c>
    </row>
    <row r="463" s="2" customFormat="1" ht="16.5" customHeight="1">
      <c r="A463" s="39"/>
      <c r="B463" s="40"/>
      <c r="C463" s="265" t="s">
        <v>1524</v>
      </c>
      <c r="D463" s="265" t="s">
        <v>178</v>
      </c>
      <c r="E463" s="266" t="s">
        <v>3770</v>
      </c>
      <c r="F463" s="267" t="s">
        <v>3771</v>
      </c>
      <c r="G463" s="268" t="s">
        <v>2161</v>
      </c>
      <c r="H463" s="269">
        <v>55</v>
      </c>
      <c r="I463" s="270"/>
      <c r="J463" s="271">
        <f>ROUND(I463*H463,2)</f>
        <v>0</v>
      </c>
      <c r="K463" s="267" t="s">
        <v>21</v>
      </c>
      <c r="L463" s="272"/>
      <c r="M463" s="273" t="s">
        <v>21</v>
      </c>
      <c r="N463" s="274" t="s">
        <v>44</v>
      </c>
      <c r="O463" s="85"/>
      <c r="P463" s="236">
        <f>O463*H463</f>
        <v>0</v>
      </c>
      <c r="Q463" s="236">
        <v>0</v>
      </c>
      <c r="R463" s="236">
        <f>Q463*H463</f>
        <v>0</v>
      </c>
      <c r="S463" s="236">
        <v>0</v>
      </c>
      <c r="T463" s="23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8" t="s">
        <v>182</v>
      </c>
      <c r="AT463" s="238" t="s">
        <v>178</v>
      </c>
      <c r="AU463" s="238" t="s">
        <v>82</v>
      </c>
      <c r="AY463" s="18" t="s">
        <v>164</v>
      </c>
      <c r="BE463" s="239">
        <f>IF(N463="základní",J463,0)</f>
        <v>0</v>
      </c>
      <c r="BF463" s="239">
        <f>IF(N463="snížená",J463,0)</f>
        <v>0</v>
      </c>
      <c r="BG463" s="239">
        <f>IF(N463="zákl. přenesená",J463,0)</f>
        <v>0</v>
      </c>
      <c r="BH463" s="239">
        <f>IF(N463="sníž. přenesená",J463,0)</f>
        <v>0</v>
      </c>
      <c r="BI463" s="239">
        <f>IF(N463="nulová",J463,0)</f>
        <v>0</v>
      </c>
      <c r="BJ463" s="18" t="s">
        <v>80</v>
      </c>
      <c r="BK463" s="239">
        <f>ROUND(I463*H463,2)</f>
        <v>0</v>
      </c>
      <c r="BL463" s="18" t="s">
        <v>171</v>
      </c>
      <c r="BM463" s="238" t="s">
        <v>3772</v>
      </c>
    </row>
    <row r="464" s="2" customFormat="1">
      <c r="A464" s="39"/>
      <c r="B464" s="40"/>
      <c r="C464" s="41"/>
      <c r="D464" s="240" t="s">
        <v>173</v>
      </c>
      <c r="E464" s="41"/>
      <c r="F464" s="241" t="s">
        <v>3771</v>
      </c>
      <c r="G464" s="41"/>
      <c r="H464" s="41"/>
      <c r="I464" s="147"/>
      <c r="J464" s="41"/>
      <c r="K464" s="41"/>
      <c r="L464" s="45"/>
      <c r="M464" s="242"/>
      <c r="N464" s="243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173</v>
      </c>
      <c r="AU464" s="18" t="s">
        <v>82</v>
      </c>
    </row>
    <row r="465" s="2" customFormat="1" ht="16.5" customHeight="1">
      <c r="A465" s="39"/>
      <c r="B465" s="40"/>
      <c r="C465" s="265" t="s">
        <v>1527</v>
      </c>
      <c r="D465" s="265" t="s">
        <v>178</v>
      </c>
      <c r="E465" s="266" t="s">
        <v>3773</v>
      </c>
      <c r="F465" s="267" t="s">
        <v>3774</v>
      </c>
      <c r="G465" s="268" t="s">
        <v>2161</v>
      </c>
      <c r="H465" s="269">
        <v>55</v>
      </c>
      <c r="I465" s="270"/>
      <c r="J465" s="271">
        <f>ROUND(I465*H465,2)</f>
        <v>0</v>
      </c>
      <c r="K465" s="267" t="s">
        <v>21</v>
      </c>
      <c r="L465" s="272"/>
      <c r="M465" s="273" t="s">
        <v>21</v>
      </c>
      <c r="N465" s="274" t="s">
        <v>44</v>
      </c>
      <c r="O465" s="85"/>
      <c r="P465" s="236">
        <f>O465*H465</f>
        <v>0</v>
      </c>
      <c r="Q465" s="236">
        <v>0</v>
      </c>
      <c r="R465" s="236">
        <f>Q465*H465</f>
        <v>0</v>
      </c>
      <c r="S465" s="236">
        <v>0</v>
      </c>
      <c r="T465" s="23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8" t="s">
        <v>182</v>
      </c>
      <c r="AT465" s="238" t="s">
        <v>178</v>
      </c>
      <c r="AU465" s="238" t="s">
        <v>82</v>
      </c>
      <c r="AY465" s="18" t="s">
        <v>164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8" t="s">
        <v>80</v>
      </c>
      <c r="BK465" s="239">
        <f>ROUND(I465*H465,2)</f>
        <v>0</v>
      </c>
      <c r="BL465" s="18" t="s">
        <v>171</v>
      </c>
      <c r="BM465" s="238" t="s">
        <v>3775</v>
      </c>
    </row>
    <row r="466" s="2" customFormat="1">
      <c r="A466" s="39"/>
      <c r="B466" s="40"/>
      <c r="C466" s="41"/>
      <c r="D466" s="240" t="s">
        <v>173</v>
      </c>
      <c r="E466" s="41"/>
      <c r="F466" s="241" t="s">
        <v>3774</v>
      </c>
      <c r="G466" s="41"/>
      <c r="H466" s="41"/>
      <c r="I466" s="147"/>
      <c r="J466" s="41"/>
      <c r="K466" s="41"/>
      <c r="L466" s="45"/>
      <c r="M466" s="242"/>
      <c r="N466" s="243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173</v>
      </c>
      <c r="AU466" s="18" t="s">
        <v>82</v>
      </c>
    </row>
    <row r="467" s="2" customFormat="1" ht="16.5" customHeight="1">
      <c r="A467" s="39"/>
      <c r="B467" s="40"/>
      <c r="C467" s="265" t="s">
        <v>1531</v>
      </c>
      <c r="D467" s="265" t="s">
        <v>178</v>
      </c>
      <c r="E467" s="266" t="s">
        <v>3776</v>
      </c>
      <c r="F467" s="267" t="s">
        <v>3777</v>
      </c>
      <c r="G467" s="268" t="s">
        <v>2161</v>
      </c>
      <c r="H467" s="269">
        <v>20</v>
      </c>
      <c r="I467" s="270"/>
      <c r="J467" s="271">
        <f>ROUND(I467*H467,2)</f>
        <v>0</v>
      </c>
      <c r="K467" s="267" t="s">
        <v>21</v>
      </c>
      <c r="L467" s="272"/>
      <c r="M467" s="273" t="s">
        <v>21</v>
      </c>
      <c r="N467" s="274" t="s">
        <v>44</v>
      </c>
      <c r="O467" s="85"/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8" t="s">
        <v>182</v>
      </c>
      <c r="AT467" s="238" t="s">
        <v>178</v>
      </c>
      <c r="AU467" s="238" t="s">
        <v>82</v>
      </c>
      <c r="AY467" s="18" t="s">
        <v>164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8" t="s">
        <v>80</v>
      </c>
      <c r="BK467" s="239">
        <f>ROUND(I467*H467,2)</f>
        <v>0</v>
      </c>
      <c r="BL467" s="18" t="s">
        <v>171</v>
      </c>
      <c r="BM467" s="238" t="s">
        <v>3778</v>
      </c>
    </row>
    <row r="468" s="2" customFormat="1">
      <c r="A468" s="39"/>
      <c r="B468" s="40"/>
      <c r="C468" s="41"/>
      <c r="D468" s="240" t="s">
        <v>173</v>
      </c>
      <c r="E468" s="41"/>
      <c r="F468" s="241" t="s">
        <v>3777</v>
      </c>
      <c r="G468" s="41"/>
      <c r="H468" s="41"/>
      <c r="I468" s="147"/>
      <c r="J468" s="41"/>
      <c r="K468" s="41"/>
      <c r="L468" s="45"/>
      <c r="M468" s="242"/>
      <c r="N468" s="243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173</v>
      </c>
      <c r="AU468" s="18" t="s">
        <v>82</v>
      </c>
    </row>
    <row r="469" s="2" customFormat="1" ht="16.5" customHeight="1">
      <c r="A469" s="39"/>
      <c r="B469" s="40"/>
      <c r="C469" s="265" t="s">
        <v>1537</v>
      </c>
      <c r="D469" s="265" t="s">
        <v>178</v>
      </c>
      <c r="E469" s="266" t="s">
        <v>3779</v>
      </c>
      <c r="F469" s="267" t="s">
        <v>3780</v>
      </c>
      <c r="G469" s="268" t="s">
        <v>253</v>
      </c>
      <c r="H469" s="269">
        <v>250</v>
      </c>
      <c r="I469" s="270"/>
      <c r="J469" s="271">
        <f>ROUND(I469*H469,2)</f>
        <v>0</v>
      </c>
      <c r="K469" s="267" t="s">
        <v>21</v>
      </c>
      <c r="L469" s="272"/>
      <c r="M469" s="273" t="s">
        <v>21</v>
      </c>
      <c r="N469" s="274" t="s">
        <v>44</v>
      </c>
      <c r="O469" s="85"/>
      <c r="P469" s="236">
        <f>O469*H469</f>
        <v>0</v>
      </c>
      <c r="Q469" s="236">
        <v>0</v>
      </c>
      <c r="R469" s="236">
        <f>Q469*H469</f>
        <v>0</v>
      </c>
      <c r="S469" s="236">
        <v>0</v>
      </c>
      <c r="T469" s="23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8" t="s">
        <v>182</v>
      </c>
      <c r="AT469" s="238" t="s">
        <v>178</v>
      </c>
      <c r="AU469" s="238" t="s">
        <v>82</v>
      </c>
      <c r="AY469" s="18" t="s">
        <v>164</v>
      </c>
      <c r="BE469" s="239">
        <f>IF(N469="základní",J469,0)</f>
        <v>0</v>
      </c>
      <c r="BF469" s="239">
        <f>IF(N469="snížená",J469,0)</f>
        <v>0</v>
      </c>
      <c r="BG469" s="239">
        <f>IF(N469="zákl. přenesená",J469,0)</f>
        <v>0</v>
      </c>
      <c r="BH469" s="239">
        <f>IF(N469="sníž. přenesená",J469,0)</f>
        <v>0</v>
      </c>
      <c r="BI469" s="239">
        <f>IF(N469="nulová",J469,0)</f>
        <v>0</v>
      </c>
      <c r="BJ469" s="18" t="s">
        <v>80</v>
      </c>
      <c r="BK469" s="239">
        <f>ROUND(I469*H469,2)</f>
        <v>0</v>
      </c>
      <c r="BL469" s="18" t="s">
        <v>171</v>
      </c>
      <c r="BM469" s="238" t="s">
        <v>3781</v>
      </c>
    </row>
    <row r="470" s="2" customFormat="1">
      <c r="A470" s="39"/>
      <c r="B470" s="40"/>
      <c r="C470" s="41"/>
      <c r="D470" s="240" t="s">
        <v>173</v>
      </c>
      <c r="E470" s="41"/>
      <c r="F470" s="241" t="s">
        <v>3780</v>
      </c>
      <c r="G470" s="41"/>
      <c r="H470" s="41"/>
      <c r="I470" s="147"/>
      <c r="J470" s="41"/>
      <c r="K470" s="41"/>
      <c r="L470" s="45"/>
      <c r="M470" s="242"/>
      <c r="N470" s="243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173</v>
      </c>
      <c r="AU470" s="18" t="s">
        <v>82</v>
      </c>
    </row>
    <row r="471" s="2" customFormat="1" ht="16.5" customHeight="1">
      <c r="A471" s="39"/>
      <c r="B471" s="40"/>
      <c r="C471" s="265" t="s">
        <v>1541</v>
      </c>
      <c r="D471" s="265" t="s">
        <v>178</v>
      </c>
      <c r="E471" s="266" t="s">
        <v>3782</v>
      </c>
      <c r="F471" s="267" t="s">
        <v>3783</v>
      </c>
      <c r="G471" s="268" t="s">
        <v>2161</v>
      </c>
      <c r="H471" s="269">
        <v>3</v>
      </c>
      <c r="I471" s="270"/>
      <c r="J471" s="271">
        <f>ROUND(I471*H471,2)</f>
        <v>0</v>
      </c>
      <c r="K471" s="267" t="s">
        <v>21</v>
      </c>
      <c r="L471" s="272"/>
      <c r="M471" s="273" t="s">
        <v>21</v>
      </c>
      <c r="N471" s="274" t="s">
        <v>44</v>
      </c>
      <c r="O471" s="85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182</v>
      </c>
      <c r="AT471" s="238" t="s">
        <v>178</v>
      </c>
      <c r="AU471" s="238" t="s">
        <v>82</v>
      </c>
      <c r="AY471" s="18" t="s">
        <v>164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80</v>
      </c>
      <c r="BK471" s="239">
        <f>ROUND(I471*H471,2)</f>
        <v>0</v>
      </c>
      <c r="BL471" s="18" t="s">
        <v>171</v>
      </c>
      <c r="BM471" s="238" t="s">
        <v>3784</v>
      </c>
    </row>
    <row r="472" s="2" customFormat="1">
      <c r="A472" s="39"/>
      <c r="B472" s="40"/>
      <c r="C472" s="41"/>
      <c r="D472" s="240" t="s">
        <v>173</v>
      </c>
      <c r="E472" s="41"/>
      <c r="F472" s="241" t="s">
        <v>3783</v>
      </c>
      <c r="G472" s="41"/>
      <c r="H472" s="41"/>
      <c r="I472" s="147"/>
      <c r="J472" s="41"/>
      <c r="K472" s="41"/>
      <c r="L472" s="45"/>
      <c r="M472" s="242"/>
      <c r="N472" s="243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173</v>
      </c>
      <c r="AU472" s="18" t="s">
        <v>82</v>
      </c>
    </row>
    <row r="473" s="2" customFormat="1" ht="16.5" customHeight="1">
      <c r="A473" s="39"/>
      <c r="B473" s="40"/>
      <c r="C473" s="265" t="s">
        <v>1547</v>
      </c>
      <c r="D473" s="265" t="s">
        <v>178</v>
      </c>
      <c r="E473" s="266" t="s">
        <v>3785</v>
      </c>
      <c r="F473" s="267" t="s">
        <v>3786</v>
      </c>
      <c r="G473" s="268" t="s">
        <v>2161</v>
      </c>
      <c r="H473" s="269">
        <v>15</v>
      </c>
      <c r="I473" s="270"/>
      <c r="J473" s="271">
        <f>ROUND(I473*H473,2)</f>
        <v>0</v>
      </c>
      <c r="K473" s="267" t="s">
        <v>21</v>
      </c>
      <c r="L473" s="272"/>
      <c r="M473" s="273" t="s">
        <v>21</v>
      </c>
      <c r="N473" s="274" t="s">
        <v>44</v>
      </c>
      <c r="O473" s="85"/>
      <c r="P473" s="236">
        <f>O473*H473</f>
        <v>0</v>
      </c>
      <c r="Q473" s="236">
        <v>0</v>
      </c>
      <c r="R473" s="236">
        <f>Q473*H473</f>
        <v>0</v>
      </c>
      <c r="S473" s="236">
        <v>0</v>
      </c>
      <c r="T473" s="23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8" t="s">
        <v>182</v>
      </c>
      <c r="AT473" s="238" t="s">
        <v>178</v>
      </c>
      <c r="AU473" s="238" t="s">
        <v>82</v>
      </c>
      <c r="AY473" s="18" t="s">
        <v>164</v>
      </c>
      <c r="BE473" s="239">
        <f>IF(N473="základní",J473,0)</f>
        <v>0</v>
      </c>
      <c r="BF473" s="239">
        <f>IF(N473="snížená",J473,0)</f>
        <v>0</v>
      </c>
      <c r="BG473" s="239">
        <f>IF(N473="zákl. přenesená",J473,0)</f>
        <v>0</v>
      </c>
      <c r="BH473" s="239">
        <f>IF(N473="sníž. přenesená",J473,0)</f>
        <v>0</v>
      </c>
      <c r="BI473" s="239">
        <f>IF(N473="nulová",J473,0)</f>
        <v>0</v>
      </c>
      <c r="BJ473" s="18" t="s">
        <v>80</v>
      </c>
      <c r="BK473" s="239">
        <f>ROUND(I473*H473,2)</f>
        <v>0</v>
      </c>
      <c r="BL473" s="18" t="s">
        <v>171</v>
      </c>
      <c r="BM473" s="238" t="s">
        <v>3787</v>
      </c>
    </row>
    <row r="474" s="2" customFormat="1">
      <c r="A474" s="39"/>
      <c r="B474" s="40"/>
      <c r="C474" s="41"/>
      <c r="D474" s="240" t="s">
        <v>173</v>
      </c>
      <c r="E474" s="41"/>
      <c r="F474" s="241" t="s">
        <v>3786</v>
      </c>
      <c r="G474" s="41"/>
      <c r="H474" s="41"/>
      <c r="I474" s="147"/>
      <c r="J474" s="41"/>
      <c r="K474" s="41"/>
      <c r="L474" s="45"/>
      <c r="M474" s="242"/>
      <c r="N474" s="243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173</v>
      </c>
      <c r="AU474" s="18" t="s">
        <v>82</v>
      </c>
    </row>
    <row r="475" s="12" customFormat="1" ht="22.8" customHeight="1">
      <c r="A475" s="12"/>
      <c r="B475" s="211"/>
      <c r="C475" s="212"/>
      <c r="D475" s="213" t="s">
        <v>72</v>
      </c>
      <c r="E475" s="225" t="s">
        <v>3788</v>
      </c>
      <c r="F475" s="225" t="s">
        <v>3789</v>
      </c>
      <c r="G475" s="212"/>
      <c r="H475" s="212"/>
      <c r="I475" s="215"/>
      <c r="J475" s="226">
        <f>BK475</f>
        <v>0</v>
      </c>
      <c r="K475" s="212"/>
      <c r="L475" s="217"/>
      <c r="M475" s="218"/>
      <c r="N475" s="219"/>
      <c r="O475" s="219"/>
      <c r="P475" s="220">
        <f>SUM(P476:P485)</f>
        <v>0</v>
      </c>
      <c r="Q475" s="219"/>
      <c r="R475" s="220">
        <f>SUM(R476:R485)</f>
        <v>0</v>
      </c>
      <c r="S475" s="219"/>
      <c r="T475" s="221">
        <f>SUM(T476:T485)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2" t="s">
        <v>80</v>
      </c>
      <c r="AT475" s="223" t="s">
        <v>72</v>
      </c>
      <c r="AU475" s="223" t="s">
        <v>80</v>
      </c>
      <c r="AY475" s="222" t="s">
        <v>164</v>
      </c>
      <c r="BK475" s="224">
        <f>SUM(BK476:BK485)</f>
        <v>0</v>
      </c>
    </row>
    <row r="476" s="2" customFormat="1" ht="16.5" customHeight="1">
      <c r="A476" s="39"/>
      <c r="B476" s="40"/>
      <c r="C476" s="265" t="s">
        <v>1552</v>
      </c>
      <c r="D476" s="265" t="s">
        <v>178</v>
      </c>
      <c r="E476" s="266" t="s">
        <v>3790</v>
      </c>
      <c r="F476" s="267" t="s">
        <v>3791</v>
      </c>
      <c r="G476" s="268" t="s">
        <v>2369</v>
      </c>
      <c r="H476" s="269">
        <v>1</v>
      </c>
      <c r="I476" s="270"/>
      <c r="J476" s="271">
        <f>ROUND(I476*H476,2)</f>
        <v>0</v>
      </c>
      <c r="K476" s="267" t="s">
        <v>21</v>
      </c>
      <c r="L476" s="272"/>
      <c r="M476" s="273" t="s">
        <v>21</v>
      </c>
      <c r="N476" s="274" t="s">
        <v>44</v>
      </c>
      <c r="O476" s="85"/>
      <c r="P476" s="236">
        <f>O476*H476</f>
        <v>0</v>
      </c>
      <c r="Q476" s="236">
        <v>0</v>
      </c>
      <c r="R476" s="236">
        <f>Q476*H476</f>
        <v>0</v>
      </c>
      <c r="S476" s="236">
        <v>0</v>
      </c>
      <c r="T476" s="23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8" t="s">
        <v>182</v>
      </c>
      <c r="AT476" s="238" t="s">
        <v>178</v>
      </c>
      <c r="AU476" s="238" t="s">
        <v>82</v>
      </c>
      <c r="AY476" s="18" t="s">
        <v>164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8" t="s">
        <v>80</v>
      </c>
      <c r="BK476" s="239">
        <f>ROUND(I476*H476,2)</f>
        <v>0</v>
      </c>
      <c r="BL476" s="18" t="s">
        <v>171</v>
      </c>
      <c r="BM476" s="238" t="s">
        <v>3792</v>
      </c>
    </row>
    <row r="477" s="2" customFormat="1">
      <c r="A477" s="39"/>
      <c r="B477" s="40"/>
      <c r="C477" s="41"/>
      <c r="D477" s="240" t="s">
        <v>173</v>
      </c>
      <c r="E477" s="41"/>
      <c r="F477" s="241" t="s">
        <v>3791</v>
      </c>
      <c r="G477" s="41"/>
      <c r="H477" s="41"/>
      <c r="I477" s="147"/>
      <c r="J477" s="41"/>
      <c r="K477" s="41"/>
      <c r="L477" s="45"/>
      <c r="M477" s="242"/>
      <c r="N477" s="243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173</v>
      </c>
      <c r="AU477" s="18" t="s">
        <v>82</v>
      </c>
    </row>
    <row r="478" s="2" customFormat="1" ht="16.5" customHeight="1">
      <c r="A478" s="39"/>
      <c r="B478" s="40"/>
      <c r="C478" s="265" t="s">
        <v>1556</v>
      </c>
      <c r="D478" s="265" t="s">
        <v>178</v>
      </c>
      <c r="E478" s="266" t="s">
        <v>3793</v>
      </c>
      <c r="F478" s="267" t="s">
        <v>3794</v>
      </c>
      <c r="G478" s="268" t="s">
        <v>2369</v>
      </c>
      <c r="H478" s="269">
        <v>1</v>
      </c>
      <c r="I478" s="270"/>
      <c r="J478" s="271">
        <f>ROUND(I478*H478,2)</f>
        <v>0</v>
      </c>
      <c r="K478" s="267" t="s">
        <v>21</v>
      </c>
      <c r="L478" s="272"/>
      <c r="M478" s="273" t="s">
        <v>21</v>
      </c>
      <c r="N478" s="274" t="s">
        <v>44</v>
      </c>
      <c r="O478" s="85"/>
      <c r="P478" s="236">
        <f>O478*H478</f>
        <v>0</v>
      </c>
      <c r="Q478" s="236">
        <v>0</v>
      </c>
      <c r="R478" s="236">
        <f>Q478*H478</f>
        <v>0</v>
      </c>
      <c r="S478" s="236">
        <v>0</v>
      </c>
      <c r="T478" s="237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8" t="s">
        <v>182</v>
      </c>
      <c r="AT478" s="238" t="s">
        <v>178</v>
      </c>
      <c r="AU478" s="238" t="s">
        <v>82</v>
      </c>
      <c r="AY478" s="18" t="s">
        <v>164</v>
      </c>
      <c r="BE478" s="239">
        <f>IF(N478="základní",J478,0)</f>
        <v>0</v>
      </c>
      <c r="BF478" s="239">
        <f>IF(N478="snížená",J478,0)</f>
        <v>0</v>
      </c>
      <c r="BG478" s="239">
        <f>IF(N478="zákl. přenesená",J478,0)</f>
        <v>0</v>
      </c>
      <c r="BH478" s="239">
        <f>IF(N478="sníž. přenesená",J478,0)</f>
        <v>0</v>
      </c>
      <c r="BI478" s="239">
        <f>IF(N478="nulová",J478,0)</f>
        <v>0</v>
      </c>
      <c r="BJ478" s="18" t="s">
        <v>80</v>
      </c>
      <c r="BK478" s="239">
        <f>ROUND(I478*H478,2)</f>
        <v>0</v>
      </c>
      <c r="BL478" s="18" t="s">
        <v>171</v>
      </c>
      <c r="BM478" s="238" t="s">
        <v>3795</v>
      </c>
    </row>
    <row r="479" s="2" customFormat="1">
      <c r="A479" s="39"/>
      <c r="B479" s="40"/>
      <c r="C479" s="41"/>
      <c r="D479" s="240" t="s">
        <v>173</v>
      </c>
      <c r="E479" s="41"/>
      <c r="F479" s="241" t="s">
        <v>3794</v>
      </c>
      <c r="G479" s="41"/>
      <c r="H479" s="41"/>
      <c r="I479" s="147"/>
      <c r="J479" s="41"/>
      <c r="K479" s="41"/>
      <c r="L479" s="45"/>
      <c r="M479" s="242"/>
      <c r="N479" s="243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173</v>
      </c>
      <c r="AU479" s="18" t="s">
        <v>82</v>
      </c>
    </row>
    <row r="480" s="2" customFormat="1" ht="16.5" customHeight="1">
      <c r="A480" s="39"/>
      <c r="B480" s="40"/>
      <c r="C480" s="265" t="s">
        <v>1563</v>
      </c>
      <c r="D480" s="265" t="s">
        <v>178</v>
      </c>
      <c r="E480" s="266" t="s">
        <v>3796</v>
      </c>
      <c r="F480" s="267" t="s">
        <v>3797</v>
      </c>
      <c r="G480" s="268" t="s">
        <v>2161</v>
      </c>
      <c r="H480" s="269">
        <v>1</v>
      </c>
      <c r="I480" s="270"/>
      <c r="J480" s="271">
        <f>ROUND(I480*H480,2)</f>
        <v>0</v>
      </c>
      <c r="K480" s="267" t="s">
        <v>21</v>
      </c>
      <c r="L480" s="272"/>
      <c r="M480" s="273" t="s">
        <v>21</v>
      </c>
      <c r="N480" s="274" t="s">
        <v>44</v>
      </c>
      <c r="O480" s="85"/>
      <c r="P480" s="236">
        <f>O480*H480</f>
        <v>0</v>
      </c>
      <c r="Q480" s="236">
        <v>0</v>
      </c>
      <c r="R480" s="236">
        <f>Q480*H480</f>
        <v>0</v>
      </c>
      <c r="S480" s="236">
        <v>0</v>
      </c>
      <c r="T480" s="23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8" t="s">
        <v>182</v>
      </c>
      <c r="AT480" s="238" t="s">
        <v>178</v>
      </c>
      <c r="AU480" s="238" t="s">
        <v>82</v>
      </c>
      <c r="AY480" s="18" t="s">
        <v>164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8" t="s">
        <v>80</v>
      </c>
      <c r="BK480" s="239">
        <f>ROUND(I480*H480,2)</f>
        <v>0</v>
      </c>
      <c r="BL480" s="18" t="s">
        <v>171</v>
      </c>
      <c r="BM480" s="238" t="s">
        <v>3798</v>
      </c>
    </row>
    <row r="481" s="2" customFormat="1">
      <c r="A481" s="39"/>
      <c r="B481" s="40"/>
      <c r="C481" s="41"/>
      <c r="D481" s="240" t="s">
        <v>173</v>
      </c>
      <c r="E481" s="41"/>
      <c r="F481" s="241" t="s">
        <v>3797</v>
      </c>
      <c r="G481" s="41"/>
      <c r="H481" s="41"/>
      <c r="I481" s="147"/>
      <c r="J481" s="41"/>
      <c r="K481" s="41"/>
      <c r="L481" s="45"/>
      <c r="M481" s="242"/>
      <c r="N481" s="243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173</v>
      </c>
      <c r="AU481" s="18" t="s">
        <v>82</v>
      </c>
    </row>
    <row r="482" s="2" customFormat="1" ht="16.5" customHeight="1">
      <c r="A482" s="39"/>
      <c r="B482" s="40"/>
      <c r="C482" s="265" t="s">
        <v>1567</v>
      </c>
      <c r="D482" s="265" t="s">
        <v>178</v>
      </c>
      <c r="E482" s="266" t="s">
        <v>3799</v>
      </c>
      <c r="F482" s="267" t="s">
        <v>3800</v>
      </c>
      <c r="G482" s="268" t="s">
        <v>2161</v>
      </c>
      <c r="H482" s="269">
        <v>5</v>
      </c>
      <c r="I482" s="270"/>
      <c r="J482" s="271">
        <f>ROUND(I482*H482,2)</f>
        <v>0</v>
      </c>
      <c r="K482" s="267" t="s">
        <v>21</v>
      </c>
      <c r="L482" s="272"/>
      <c r="M482" s="273" t="s">
        <v>21</v>
      </c>
      <c r="N482" s="274" t="s">
        <v>44</v>
      </c>
      <c r="O482" s="85"/>
      <c r="P482" s="236">
        <f>O482*H482</f>
        <v>0</v>
      </c>
      <c r="Q482" s="236">
        <v>0</v>
      </c>
      <c r="R482" s="236">
        <f>Q482*H482</f>
        <v>0</v>
      </c>
      <c r="S482" s="236">
        <v>0</v>
      </c>
      <c r="T482" s="23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8" t="s">
        <v>182</v>
      </c>
      <c r="AT482" s="238" t="s">
        <v>178</v>
      </c>
      <c r="AU482" s="238" t="s">
        <v>82</v>
      </c>
      <c r="AY482" s="18" t="s">
        <v>164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8" t="s">
        <v>80</v>
      </c>
      <c r="BK482" s="239">
        <f>ROUND(I482*H482,2)</f>
        <v>0</v>
      </c>
      <c r="BL482" s="18" t="s">
        <v>171</v>
      </c>
      <c r="BM482" s="238" t="s">
        <v>3801</v>
      </c>
    </row>
    <row r="483" s="2" customFormat="1">
      <c r="A483" s="39"/>
      <c r="B483" s="40"/>
      <c r="C483" s="41"/>
      <c r="D483" s="240" t="s">
        <v>173</v>
      </c>
      <c r="E483" s="41"/>
      <c r="F483" s="241" t="s">
        <v>3800</v>
      </c>
      <c r="G483" s="41"/>
      <c r="H483" s="41"/>
      <c r="I483" s="147"/>
      <c r="J483" s="41"/>
      <c r="K483" s="41"/>
      <c r="L483" s="45"/>
      <c r="M483" s="242"/>
      <c r="N483" s="243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173</v>
      </c>
      <c r="AU483" s="18" t="s">
        <v>82</v>
      </c>
    </row>
    <row r="484" s="2" customFormat="1" ht="16.5" customHeight="1">
      <c r="A484" s="39"/>
      <c r="B484" s="40"/>
      <c r="C484" s="265" t="s">
        <v>1571</v>
      </c>
      <c r="D484" s="265" t="s">
        <v>178</v>
      </c>
      <c r="E484" s="266" t="s">
        <v>3802</v>
      </c>
      <c r="F484" s="267" t="s">
        <v>3803</v>
      </c>
      <c r="G484" s="268" t="s">
        <v>2161</v>
      </c>
      <c r="H484" s="269">
        <v>75</v>
      </c>
      <c r="I484" s="270"/>
      <c r="J484" s="271">
        <f>ROUND(I484*H484,2)</f>
        <v>0</v>
      </c>
      <c r="K484" s="267" t="s">
        <v>21</v>
      </c>
      <c r="L484" s="272"/>
      <c r="M484" s="273" t="s">
        <v>21</v>
      </c>
      <c r="N484" s="274" t="s">
        <v>44</v>
      </c>
      <c r="O484" s="85"/>
      <c r="P484" s="236">
        <f>O484*H484</f>
        <v>0</v>
      </c>
      <c r="Q484" s="236">
        <v>0</v>
      </c>
      <c r="R484" s="236">
        <f>Q484*H484</f>
        <v>0</v>
      </c>
      <c r="S484" s="236">
        <v>0</v>
      </c>
      <c r="T484" s="23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8" t="s">
        <v>182</v>
      </c>
      <c r="AT484" s="238" t="s">
        <v>178</v>
      </c>
      <c r="AU484" s="238" t="s">
        <v>82</v>
      </c>
      <c r="AY484" s="18" t="s">
        <v>164</v>
      </c>
      <c r="BE484" s="239">
        <f>IF(N484="základní",J484,0)</f>
        <v>0</v>
      </c>
      <c r="BF484" s="239">
        <f>IF(N484="snížená",J484,0)</f>
        <v>0</v>
      </c>
      <c r="BG484" s="239">
        <f>IF(N484="zákl. přenesená",J484,0)</f>
        <v>0</v>
      </c>
      <c r="BH484" s="239">
        <f>IF(N484="sníž. přenesená",J484,0)</f>
        <v>0</v>
      </c>
      <c r="BI484" s="239">
        <f>IF(N484="nulová",J484,0)</f>
        <v>0</v>
      </c>
      <c r="BJ484" s="18" t="s">
        <v>80</v>
      </c>
      <c r="BK484" s="239">
        <f>ROUND(I484*H484,2)</f>
        <v>0</v>
      </c>
      <c r="BL484" s="18" t="s">
        <v>171</v>
      </c>
      <c r="BM484" s="238" t="s">
        <v>3804</v>
      </c>
    </row>
    <row r="485" s="2" customFormat="1">
      <c r="A485" s="39"/>
      <c r="B485" s="40"/>
      <c r="C485" s="41"/>
      <c r="D485" s="240" t="s">
        <v>173</v>
      </c>
      <c r="E485" s="41"/>
      <c r="F485" s="241" t="s">
        <v>3803</v>
      </c>
      <c r="G485" s="41"/>
      <c r="H485" s="41"/>
      <c r="I485" s="147"/>
      <c r="J485" s="41"/>
      <c r="K485" s="41"/>
      <c r="L485" s="45"/>
      <c r="M485" s="301"/>
      <c r="N485" s="302"/>
      <c r="O485" s="303"/>
      <c r="P485" s="303"/>
      <c r="Q485" s="303"/>
      <c r="R485" s="303"/>
      <c r="S485" s="303"/>
      <c r="T485" s="304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173</v>
      </c>
      <c r="AU485" s="18" t="s">
        <v>82</v>
      </c>
    </row>
    <row r="486" s="2" customFormat="1" ht="6.96" customHeight="1">
      <c r="A486" s="39"/>
      <c r="B486" s="60"/>
      <c r="C486" s="61"/>
      <c r="D486" s="61"/>
      <c r="E486" s="61"/>
      <c r="F486" s="61"/>
      <c r="G486" s="61"/>
      <c r="H486" s="61"/>
      <c r="I486" s="176"/>
      <c r="J486" s="61"/>
      <c r="K486" s="61"/>
      <c r="L486" s="45"/>
      <c r="M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</row>
  </sheetData>
  <sheetProtection sheet="1" autoFilter="0" formatColumns="0" formatRows="0" objects="1" scenarios="1" spinCount="100000" saltValue="VhHMz2Gjzc3NrQIEXPFPWeT39etNUtl+hupjiaf1eHO4XZg3xKHNUrT60PuNdlojQFNUJr7/wM91osUjDxWwCA==" hashValue="9v/dR7U8KuMSIGQ9T6ojkVcazb/n6JMXyUTq5u/JVMaIEagPNDOaQFuMgnRDzK+62s6PobenqocybOKf3YJQpg==" algorithmName="SHA-512" password="CC35"/>
  <autoFilter ref="C94:K4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82</v>
      </c>
    </row>
    <row r="4" hidden="1" s="1" customFormat="1" ht="24.96" customHeight="1">
      <c r="B4" s="21"/>
      <c r="D4" s="143" t="s">
        <v>97</v>
      </c>
      <c r="I4" s="139"/>
      <c r="L4" s="21"/>
      <c r="M4" s="144" t="s">
        <v>10</v>
      </c>
      <c r="AT4" s="18" t="s">
        <v>4</v>
      </c>
    </row>
    <row r="5" hidden="1" s="1" customFormat="1" ht="6.96" customHeight="1">
      <c r="B5" s="21"/>
      <c r="I5" s="139"/>
      <c r="L5" s="21"/>
    </row>
    <row r="6" hidden="1" s="1" customFormat="1" ht="12" customHeight="1">
      <c r="B6" s="21"/>
      <c r="D6" s="145" t="s">
        <v>16</v>
      </c>
      <c r="I6" s="139"/>
      <c r="L6" s="21"/>
    </row>
    <row r="7" hidden="1" s="1" customFormat="1" ht="16.5" customHeight="1">
      <c r="B7" s="21"/>
      <c r="E7" s="146" t="str">
        <f>'Rekapitulace stavby'!K6</f>
        <v>NEJDEK - PD OPRAVA FASÁDY VB A VPP</v>
      </c>
      <c r="F7" s="145"/>
      <c r="G7" s="145"/>
      <c r="H7" s="145"/>
      <c r="I7" s="139"/>
      <c r="L7" s="21"/>
    </row>
    <row r="8" hidden="1" s="2" customFormat="1" ht="12" customHeight="1">
      <c r="A8" s="39"/>
      <c r="B8" s="45"/>
      <c r="C8" s="39"/>
      <c r="D8" s="145" t="s">
        <v>98</v>
      </c>
      <c r="E8" s="39"/>
      <c r="F8" s="39"/>
      <c r="G8" s="39"/>
      <c r="H8" s="39"/>
      <c r="I8" s="147"/>
      <c r="J8" s="39"/>
      <c r="K8" s="39"/>
      <c r="L8" s="14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9" t="s">
        <v>3805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5" t="s">
        <v>18</v>
      </c>
      <c r="E11" s="39"/>
      <c r="F11" s="134" t="s">
        <v>21</v>
      </c>
      <c r="G11" s="39"/>
      <c r="H11" s="39"/>
      <c r="I11" s="150" t="s">
        <v>20</v>
      </c>
      <c r="J11" s="134" t="s">
        <v>21</v>
      </c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5" t="s">
        <v>22</v>
      </c>
      <c r="E12" s="39"/>
      <c r="F12" s="134" t="s">
        <v>23</v>
      </c>
      <c r="G12" s="39"/>
      <c r="H12" s="39"/>
      <c r="I12" s="150" t="s">
        <v>24</v>
      </c>
      <c r="J12" s="151" t="str">
        <f>'Rekapitulace stavby'!AN8</f>
        <v>3. 6. 2020</v>
      </c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7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5" t="s">
        <v>26</v>
      </c>
      <c r="E14" s="39"/>
      <c r="F14" s="39"/>
      <c r="G14" s="39"/>
      <c r="H14" s="39"/>
      <c r="I14" s="150" t="s">
        <v>27</v>
      </c>
      <c r="J14" s="134" t="s">
        <v>21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50" t="s">
        <v>29</v>
      </c>
      <c r="J15" s="134" t="s">
        <v>21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7"/>
      <c r="J16" s="39"/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5" t="s">
        <v>30</v>
      </c>
      <c r="E17" s="39"/>
      <c r="F17" s="39"/>
      <c r="G17" s="39"/>
      <c r="H17" s="39"/>
      <c r="I17" s="150" t="s">
        <v>27</v>
      </c>
      <c r="J17" s="34" t="str">
        <f>'Rekapitulace stavby'!AN13</f>
        <v>Vyplň údaj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50" t="s">
        <v>29</v>
      </c>
      <c r="J18" s="34" t="str">
        <f>'Rekapitulace stavby'!AN14</f>
        <v>Vyplň údaj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7"/>
      <c r="J19" s="39"/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5" t="s">
        <v>32</v>
      </c>
      <c r="E20" s="39"/>
      <c r="F20" s="39"/>
      <c r="G20" s="39"/>
      <c r="H20" s="39"/>
      <c r="I20" s="150" t="s">
        <v>27</v>
      </c>
      <c r="J20" s="134" t="s">
        <v>21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4" t="s">
        <v>33</v>
      </c>
      <c r="F21" s="39"/>
      <c r="G21" s="39"/>
      <c r="H21" s="39"/>
      <c r="I21" s="150" t="s">
        <v>29</v>
      </c>
      <c r="J21" s="134" t="s">
        <v>21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7"/>
      <c r="J22" s="39"/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5" t="s">
        <v>35</v>
      </c>
      <c r="E23" s="39"/>
      <c r="F23" s="39"/>
      <c r="G23" s="39"/>
      <c r="H23" s="39"/>
      <c r="I23" s="150" t="s">
        <v>27</v>
      </c>
      <c r="J23" s="134" t="str">
        <f>IF('Rekapitulace stavby'!AN19="","",'Rekapitulace stavby'!AN19)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50" t="s">
        <v>29</v>
      </c>
      <c r="J24" s="134" t="str">
        <f>IF('Rekapitulace stavby'!AN20="","",'Rekapitulace stavby'!AN20)</f>
        <v/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7"/>
      <c r="J25" s="39"/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5" t="s">
        <v>37</v>
      </c>
      <c r="E26" s="39"/>
      <c r="F26" s="39"/>
      <c r="G26" s="39"/>
      <c r="H26" s="39"/>
      <c r="I26" s="147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2"/>
      <c r="B27" s="153"/>
      <c r="C27" s="152"/>
      <c r="D27" s="152"/>
      <c r="E27" s="154" t="s">
        <v>21</v>
      </c>
      <c r="F27" s="154"/>
      <c r="G27" s="154"/>
      <c r="H27" s="154"/>
      <c r="I27" s="155"/>
      <c r="J27" s="152"/>
      <c r="K27" s="152"/>
      <c r="L27" s="156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7"/>
      <c r="E29" s="157"/>
      <c r="F29" s="157"/>
      <c r="G29" s="157"/>
      <c r="H29" s="157"/>
      <c r="I29" s="158"/>
      <c r="J29" s="157"/>
      <c r="K29" s="157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9" t="s">
        <v>39</v>
      </c>
      <c r="E30" s="39"/>
      <c r="F30" s="39"/>
      <c r="G30" s="39"/>
      <c r="H30" s="39"/>
      <c r="I30" s="147"/>
      <c r="J30" s="160">
        <f>ROUND(J84, 2)</f>
        <v>0</v>
      </c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61" t="s">
        <v>41</v>
      </c>
      <c r="G32" s="39"/>
      <c r="H32" s="39"/>
      <c r="I32" s="162" t="s">
        <v>40</v>
      </c>
      <c r="J32" s="161" t="s">
        <v>42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3" t="s">
        <v>43</v>
      </c>
      <c r="E33" s="145" t="s">
        <v>44</v>
      </c>
      <c r="F33" s="164">
        <f>ROUND((SUM(BE84:BE113)),  2)</f>
        <v>0</v>
      </c>
      <c r="G33" s="39"/>
      <c r="H33" s="39"/>
      <c r="I33" s="165">
        <v>0.20999999999999999</v>
      </c>
      <c r="J33" s="164">
        <f>ROUND(((SUM(BE84:BE113))*I33),  2)</f>
        <v>0</v>
      </c>
      <c r="K33" s="39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5" t="s">
        <v>45</v>
      </c>
      <c r="F34" s="164">
        <f>ROUND((SUM(BF84:BF113)),  2)</f>
        <v>0</v>
      </c>
      <c r="G34" s="39"/>
      <c r="H34" s="39"/>
      <c r="I34" s="165">
        <v>0.14999999999999999</v>
      </c>
      <c r="J34" s="164">
        <f>ROUND(((SUM(BF84:BF113))*I34), 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5" t="s">
        <v>46</v>
      </c>
      <c r="F35" s="164">
        <f>ROUND((SUM(BG84:BG113)),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47</v>
      </c>
      <c r="F36" s="164">
        <f>ROUND((SUM(BH84:BH113)),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48</v>
      </c>
      <c r="F37" s="164">
        <f>ROUND((SUM(BI84:BI113)),  2)</f>
        <v>0</v>
      </c>
      <c r="G37" s="39"/>
      <c r="H37" s="39"/>
      <c r="I37" s="165">
        <v>0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7"/>
      <c r="J38" s="39"/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6"/>
      <c r="D39" s="167" t="s">
        <v>49</v>
      </c>
      <c r="E39" s="168"/>
      <c r="F39" s="168"/>
      <c r="G39" s="169" t="s">
        <v>50</v>
      </c>
      <c r="H39" s="170" t="s">
        <v>51</v>
      </c>
      <c r="I39" s="171"/>
      <c r="J39" s="172">
        <f>SUM(J30:J37)</f>
        <v>0</v>
      </c>
      <c r="K39" s="173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74"/>
      <c r="C40" s="175"/>
      <c r="D40" s="175"/>
      <c r="E40" s="175"/>
      <c r="F40" s="175"/>
      <c r="G40" s="175"/>
      <c r="H40" s="175"/>
      <c r="I40" s="176"/>
      <c r="J40" s="175"/>
      <c r="K40" s="175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77"/>
      <c r="C44" s="178"/>
      <c r="D44" s="178"/>
      <c r="E44" s="178"/>
      <c r="F44" s="178"/>
      <c r="G44" s="178"/>
      <c r="H44" s="178"/>
      <c r="I44" s="179"/>
      <c r="J44" s="178"/>
      <c r="K44" s="178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147"/>
      <c r="J45" s="41"/>
      <c r="K45" s="41"/>
      <c r="L45" s="14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47"/>
      <c r="J46" s="41"/>
      <c r="K46" s="4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80" t="str">
        <f>E7</f>
        <v>NEJDEK - PD OPRAVA FASÁDY VB A VPP</v>
      </c>
      <c r="F48" s="33"/>
      <c r="G48" s="33"/>
      <c r="H48" s="33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NÁKLADY</v>
      </c>
      <c r="F50" s="41"/>
      <c r="G50" s="41"/>
      <c r="H50" s="41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47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NEJDEK</v>
      </c>
      <c r="G52" s="41"/>
      <c r="H52" s="41"/>
      <c r="I52" s="150" t="s">
        <v>24</v>
      </c>
      <c r="J52" s="73" t="str">
        <f>IF(J12="","",J12)</f>
        <v>3. 6. 2020</v>
      </c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26</v>
      </c>
      <c r="D54" s="41"/>
      <c r="E54" s="41"/>
      <c r="F54" s="28" t="str">
        <f>E15</f>
        <v>SŽDC, s.o. - PRAHA 1</v>
      </c>
      <c r="G54" s="41"/>
      <c r="H54" s="41"/>
      <c r="I54" s="150" t="s">
        <v>32</v>
      </c>
      <c r="J54" s="37" t="str">
        <f>E21</f>
        <v>ATELIER DS76 - D.SUCHEVIČ</v>
      </c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50" t="s">
        <v>35</v>
      </c>
      <c r="J55" s="37" t="str">
        <f>E24</f>
        <v xml:space="preserve"> </v>
      </c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47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81" t="s">
        <v>104</v>
      </c>
      <c r="D57" s="182"/>
      <c r="E57" s="182"/>
      <c r="F57" s="182"/>
      <c r="G57" s="182"/>
      <c r="H57" s="182"/>
      <c r="I57" s="183"/>
      <c r="J57" s="184" t="s">
        <v>105</v>
      </c>
      <c r="K57" s="182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47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85" t="s">
        <v>71</v>
      </c>
      <c r="D59" s="41"/>
      <c r="E59" s="41"/>
      <c r="F59" s="41"/>
      <c r="G59" s="41"/>
      <c r="H59" s="41"/>
      <c r="I59" s="147"/>
      <c r="J59" s="103">
        <f>J84</f>
        <v>0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86"/>
      <c r="C60" s="187"/>
      <c r="D60" s="188" t="s">
        <v>3806</v>
      </c>
      <c r="E60" s="189"/>
      <c r="F60" s="189"/>
      <c r="G60" s="189"/>
      <c r="H60" s="189"/>
      <c r="I60" s="190"/>
      <c r="J60" s="191">
        <f>J85</f>
        <v>0</v>
      </c>
      <c r="K60" s="187"/>
      <c r="L60" s="19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3"/>
      <c r="C61" s="126"/>
      <c r="D61" s="194" t="s">
        <v>3807</v>
      </c>
      <c r="E61" s="195"/>
      <c r="F61" s="195"/>
      <c r="G61" s="195"/>
      <c r="H61" s="195"/>
      <c r="I61" s="196"/>
      <c r="J61" s="197">
        <f>J86</f>
        <v>0</v>
      </c>
      <c r="K61" s="126"/>
      <c r="L61" s="19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3"/>
      <c r="C62" s="126"/>
      <c r="D62" s="194" t="s">
        <v>3808</v>
      </c>
      <c r="E62" s="195"/>
      <c r="F62" s="195"/>
      <c r="G62" s="195"/>
      <c r="H62" s="195"/>
      <c r="I62" s="196"/>
      <c r="J62" s="197">
        <f>J89</f>
        <v>0</v>
      </c>
      <c r="K62" s="126"/>
      <c r="L62" s="19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3"/>
      <c r="C63" s="126"/>
      <c r="D63" s="194" t="s">
        <v>3809</v>
      </c>
      <c r="E63" s="195"/>
      <c r="F63" s="195"/>
      <c r="G63" s="195"/>
      <c r="H63" s="195"/>
      <c r="I63" s="196"/>
      <c r="J63" s="197">
        <f>J98</f>
        <v>0</v>
      </c>
      <c r="K63" s="126"/>
      <c r="L63" s="19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3"/>
      <c r="C64" s="126"/>
      <c r="D64" s="194" t="s">
        <v>3810</v>
      </c>
      <c r="E64" s="195"/>
      <c r="F64" s="195"/>
      <c r="G64" s="195"/>
      <c r="H64" s="195"/>
      <c r="I64" s="196"/>
      <c r="J64" s="197">
        <f>J108</f>
        <v>0</v>
      </c>
      <c r="K64" s="126"/>
      <c r="L64" s="19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147"/>
      <c r="J65" s="41"/>
      <c r="K65" s="41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176"/>
      <c r="J66" s="61"/>
      <c r="K66" s="6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179"/>
      <c r="J70" s="63"/>
      <c r="K70" s="63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149</v>
      </c>
      <c r="D71" s="41"/>
      <c r="E71" s="41"/>
      <c r="F71" s="41"/>
      <c r="G71" s="41"/>
      <c r="H71" s="41"/>
      <c r="I71" s="147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147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147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80" t="str">
        <f>E7</f>
        <v>NEJDEK - PD OPRAVA FASÁDY VB A VPP</v>
      </c>
      <c r="F74" s="33"/>
      <c r="G74" s="33"/>
      <c r="H74" s="33"/>
      <c r="I74" s="147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98</v>
      </c>
      <c r="D75" s="41"/>
      <c r="E75" s="41"/>
      <c r="F75" s="41"/>
      <c r="G75" s="41"/>
      <c r="H75" s="41"/>
      <c r="I75" s="147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VRN - VEDLEJŠÍ NÁKLADY</v>
      </c>
      <c r="F76" s="41"/>
      <c r="G76" s="41"/>
      <c r="H76" s="41"/>
      <c r="I76" s="147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47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NEJDEK</v>
      </c>
      <c r="G78" s="41"/>
      <c r="H78" s="41"/>
      <c r="I78" s="150" t="s">
        <v>24</v>
      </c>
      <c r="J78" s="73" t="str">
        <f>IF(J12="","",J12)</f>
        <v>3. 6. 2020</v>
      </c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147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26</v>
      </c>
      <c r="D80" s="41"/>
      <c r="E80" s="41"/>
      <c r="F80" s="28" t="str">
        <f>E15</f>
        <v>SŽDC, s.o. - PRAHA 1</v>
      </c>
      <c r="G80" s="41"/>
      <c r="H80" s="41"/>
      <c r="I80" s="150" t="s">
        <v>32</v>
      </c>
      <c r="J80" s="37" t="str">
        <f>E21</f>
        <v>ATELIER DS76 - D.SUCHEVIČ</v>
      </c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150" t="s">
        <v>35</v>
      </c>
      <c r="J81" s="37" t="str">
        <f>E24</f>
        <v xml:space="preserve"> </v>
      </c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99"/>
      <c r="B83" s="200"/>
      <c r="C83" s="201" t="s">
        <v>150</v>
      </c>
      <c r="D83" s="202" t="s">
        <v>58</v>
      </c>
      <c r="E83" s="202" t="s">
        <v>54</v>
      </c>
      <c r="F83" s="202" t="s">
        <v>55</v>
      </c>
      <c r="G83" s="202" t="s">
        <v>151</v>
      </c>
      <c r="H83" s="202" t="s">
        <v>152</v>
      </c>
      <c r="I83" s="203" t="s">
        <v>153</v>
      </c>
      <c r="J83" s="202" t="s">
        <v>105</v>
      </c>
      <c r="K83" s="204" t="s">
        <v>154</v>
      </c>
      <c r="L83" s="205"/>
      <c r="M83" s="93" t="s">
        <v>21</v>
      </c>
      <c r="N83" s="94" t="s">
        <v>43</v>
      </c>
      <c r="O83" s="94" t="s">
        <v>155</v>
      </c>
      <c r="P83" s="94" t="s">
        <v>156</v>
      </c>
      <c r="Q83" s="94" t="s">
        <v>157</v>
      </c>
      <c r="R83" s="94" t="s">
        <v>158</v>
      </c>
      <c r="S83" s="94" t="s">
        <v>159</v>
      </c>
      <c r="T83" s="95" t="s">
        <v>160</v>
      </c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</row>
    <row r="84" s="2" customFormat="1" ht="22.8" customHeight="1">
      <c r="A84" s="39"/>
      <c r="B84" s="40"/>
      <c r="C84" s="100" t="s">
        <v>161</v>
      </c>
      <c r="D84" s="41"/>
      <c r="E84" s="41"/>
      <c r="F84" s="41"/>
      <c r="G84" s="41"/>
      <c r="H84" s="41"/>
      <c r="I84" s="147"/>
      <c r="J84" s="206">
        <f>BK84</f>
        <v>0</v>
      </c>
      <c r="K84" s="41"/>
      <c r="L84" s="45"/>
      <c r="M84" s="96"/>
      <c r="N84" s="207"/>
      <c r="O84" s="97"/>
      <c r="P84" s="208">
        <f>P85</f>
        <v>0</v>
      </c>
      <c r="Q84" s="97"/>
      <c r="R84" s="208">
        <f>R85</f>
        <v>0</v>
      </c>
      <c r="S84" s="97"/>
      <c r="T84" s="209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106</v>
      </c>
      <c r="BK84" s="210">
        <f>BK85</f>
        <v>0</v>
      </c>
    </row>
    <row r="85" s="12" customFormat="1" ht="25.92" customHeight="1">
      <c r="A85" s="12"/>
      <c r="B85" s="211"/>
      <c r="C85" s="212"/>
      <c r="D85" s="213" t="s">
        <v>72</v>
      </c>
      <c r="E85" s="214" t="s">
        <v>94</v>
      </c>
      <c r="F85" s="214" t="s">
        <v>3811</v>
      </c>
      <c r="G85" s="212"/>
      <c r="H85" s="212"/>
      <c r="I85" s="215"/>
      <c r="J85" s="216">
        <f>BK85</f>
        <v>0</v>
      </c>
      <c r="K85" s="212"/>
      <c r="L85" s="217"/>
      <c r="M85" s="218"/>
      <c r="N85" s="219"/>
      <c r="O85" s="219"/>
      <c r="P85" s="220">
        <f>P86+P89+P98+P108</f>
        <v>0</v>
      </c>
      <c r="Q85" s="219"/>
      <c r="R85" s="220">
        <f>R86+R89+R98+R108</f>
        <v>0</v>
      </c>
      <c r="S85" s="219"/>
      <c r="T85" s="221">
        <f>T86+T89+T98+T108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22" t="s">
        <v>201</v>
      </c>
      <c r="AT85" s="223" t="s">
        <v>72</v>
      </c>
      <c r="AU85" s="223" t="s">
        <v>73</v>
      </c>
      <c r="AY85" s="222" t="s">
        <v>164</v>
      </c>
      <c r="BK85" s="224">
        <f>BK86+BK89+BK98+BK108</f>
        <v>0</v>
      </c>
    </row>
    <row r="86" s="12" customFormat="1" ht="22.8" customHeight="1">
      <c r="A86" s="12"/>
      <c r="B86" s="211"/>
      <c r="C86" s="212"/>
      <c r="D86" s="213" t="s">
        <v>72</v>
      </c>
      <c r="E86" s="225" t="s">
        <v>3812</v>
      </c>
      <c r="F86" s="225" t="s">
        <v>3813</v>
      </c>
      <c r="G86" s="212"/>
      <c r="H86" s="212"/>
      <c r="I86" s="215"/>
      <c r="J86" s="226">
        <f>BK86</f>
        <v>0</v>
      </c>
      <c r="K86" s="212"/>
      <c r="L86" s="217"/>
      <c r="M86" s="218"/>
      <c r="N86" s="219"/>
      <c r="O86" s="219"/>
      <c r="P86" s="220">
        <f>SUM(P87:P88)</f>
        <v>0</v>
      </c>
      <c r="Q86" s="219"/>
      <c r="R86" s="220">
        <f>SUM(R87:R88)</f>
        <v>0</v>
      </c>
      <c r="S86" s="219"/>
      <c r="T86" s="221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22" t="s">
        <v>201</v>
      </c>
      <c r="AT86" s="223" t="s">
        <v>72</v>
      </c>
      <c r="AU86" s="223" t="s">
        <v>80</v>
      </c>
      <c r="AY86" s="222" t="s">
        <v>164</v>
      </c>
      <c r="BK86" s="224">
        <f>SUM(BK87:BK88)</f>
        <v>0</v>
      </c>
    </row>
    <row r="87" s="2" customFormat="1" ht="16.5" customHeight="1">
      <c r="A87" s="39"/>
      <c r="B87" s="40"/>
      <c r="C87" s="227" t="s">
        <v>80</v>
      </c>
      <c r="D87" s="227" t="s">
        <v>166</v>
      </c>
      <c r="E87" s="228" t="s">
        <v>3814</v>
      </c>
      <c r="F87" s="229" t="s">
        <v>3815</v>
      </c>
      <c r="G87" s="230" t="s">
        <v>2369</v>
      </c>
      <c r="H87" s="231">
        <v>1</v>
      </c>
      <c r="I87" s="232"/>
      <c r="J87" s="233">
        <f>ROUND(I87*H87,2)</f>
        <v>0</v>
      </c>
      <c r="K87" s="229" t="s">
        <v>170</v>
      </c>
      <c r="L87" s="45"/>
      <c r="M87" s="234" t="s">
        <v>21</v>
      </c>
      <c r="N87" s="235" t="s">
        <v>44</v>
      </c>
      <c r="O87" s="85"/>
      <c r="P87" s="236">
        <f>O87*H87</f>
        <v>0</v>
      </c>
      <c r="Q87" s="236">
        <v>0</v>
      </c>
      <c r="R87" s="236">
        <f>Q87*H87</f>
        <v>0</v>
      </c>
      <c r="S87" s="236">
        <v>0</v>
      </c>
      <c r="T87" s="23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8" t="s">
        <v>3816</v>
      </c>
      <c r="AT87" s="238" t="s">
        <v>166</v>
      </c>
      <c r="AU87" s="238" t="s">
        <v>82</v>
      </c>
      <c r="AY87" s="18" t="s">
        <v>164</v>
      </c>
      <c r="BE87" s="239">
        <f>IF(N87="základní",J87,0)</f>
        <v>0</v>
      </c>
      <c r="BF87" s="239">
        <f>IF(N87="snížená",J87,0)</f>
        <v>0</v>
      </c>
      <c r="BG87" s="239">
        <f>IF(N87="zákl. přenesená",J87,0)</f>
        <v>0</v>
      </c>
      <c r="BH87" s="239">
        <f>IF(N87="sníž. přenesená",J87,0)</f>
        <v>0</v>
      </c>
      <c r="BI87" s="239">
        <f>IF(N87="nulová",J87,0)</f>
        <v>0</v>
      </c>
      <c r="BJ87" s="18" t="s">
        <v>80</v>
      </c>
      <c r="BK87" s="239">
        <f>ROUND(I87*H87,2)</f>
        <v>0</v>
      </c>
      <c r="BL87" s="18" t="s">
        <v>3816</v>
      </c>
      <c r="BM87" s="238" t="s">
        <v>3817</v>
      </c>
    </row>
    <row r="88" s="2" customFormat="1">
      <c r="A88" s="39"/>
      <c r="B88" s="40"/>
      <c r="C88" s="41"/>
      <c r="D88" s="240" t="s">
        <v>173</v>
      </c>
      <c r="E88" s="41"/>
      <c r="F88" s="241" t="s">
        <v>3815</v>
      </c>
      <c r="G88" s="41"/>
      <c r="H88" s="41"/>
      <c r="I88" s="147"/>
      <c r="J88" s="41"/>
      <c r="K88" s="41"/>
      <c r="L88" s="45"/>
      <c r="M88" s="242"/>
      <c r="N88" s="24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173</v>
      </c>
      <c r="AU88" s="18" t="s">
        <v>82</v>
      </c>
    </row>
    <row r="89" s="12" customFormat="1" ht="22.8" customHeight="1">
      <c r="A89" s="12"/>
      <c r="B89" s="211"/>
      <c r="C89" s="212"/>
      <c r="D89" s="213" t="s">
        <v>72</v>
      </c>
      <c r="E89" s="225" t="s">
        <v>3818</v>
      </c>
      <c r="F89" s="225" t="s">
        <v>3819</v>
      </c>
      <c r="G89" s="212"/>
      <c r="H89" s="212"/>
      <c r="I89" s="215"/>
      <c r="J89" s="226">
        <f>BK89</f>
        <v>0</v>
      </c>
      <c r="K89" s="212"/>
      <c r="L89" s="217"/>
      <c r="M89" s="218"/>
      <c r="N89" s="219"/>
      <c r="O89" s="219"/>
      <c r="P89" s="220">
        <f>SUM(P90:P97)</f>
        <v>0</v>
      </c>
      <c r="Q89" s="219"/>
      <c r="R89" s="220">
        <f>SUM(R90:R97)</f>
        <v>0</v>
      </c>
      <c r="S89" s="219"/>
      <c r="T89" s="221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2" t="s">
        <v>201</v>
      </c>
      <c r="AT89" s="223" t="s">
        <v>72</v>
      </c>
      <c r="AU89" s="223" t="s">
        <v>80</v>
      </c>
      <c r="AY89" s="222" t="s">
        <v>164</v>
      </c>
      <c r="BK89" s="224">
        <f>SUM(BK90:BK97)</f>
        <v>0</v>
      </c>
    </row>
    <row r="90" s="2" customFormat="1" ht="16.5" customHeight="1">
      <c r="A90" s="39"/>
      <c r="B90" s="40"/>
      <c r="C90" s="227" t="s">
        <v>82</v>
      </c>
      <c r="D90" s="227" t="s">
        <v>166</v>
      </c>
      <c r="E90" s="228" t="s">
        <v>3820</v>
      </c>
      <c r="F90" s="229" t="s">
        <v>3821</v>
      </c>
      <c r="G90" s="230" t="s">
        <v>2369</v>
      </c>
      <c r="H90" s="231">
        <v>1</v>
      </c>
      <c r="I90" s="232"/>
      <c r="J90" s="233">
        <f>ROUND(I90*H90,2)</f>
        <v>0</v>
      </c>
      <c r="K90" s="229" t="s">
        <v>3822</v>
      </c>
      <c r="L90" s="45"/>
      <c r="M90" s="234" t="s">
        <v>21</v>
      </c>
      <c r="N90" s="235" t="s">
        <v>44</v>
      </c>
      <c r="O90" s="8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8" t="s">
        <v>3816</v>
      </c>
      <c r="AT90" s="238" t="s">
        <v>166</v>
      </c>
      <c r="AU90" s="238" t="s">
        <v>82</v>
      </c>
      <c r="AY90" s="18" t="s">
        <v>164</v>
      </c>
      <c r="BE90" s="239">
        <f>IF(N90="základní",J90,0)</f>
        <v>0</v>
      </c>
      <c r="BF90" s="239">
        <f>IF(N90="snížená",J90,0)</f>
        <v>0</v>
      </c>
      <c r="BG90" s="239">
        <f>IF(N90="zákl. přenesená",J90,0)</f>
        <v>0</v>
      </c>
      <c r="BH90" s="239">
        <f>IF(N90="sníž. přenesená",J90,0)</f>
        <v>0</v>
      </c>
      <c r="BI90" s="239">
        <f>IF(N90="nulová",J90,0)</f>
        <v>0</v>
      </c>
      <c r="BJ90" s="18" t="s">
        <v>80</v>
      </c>
      <c r="BK90" s="239">
        <f>ROUND(I90*H90,2)</f>
        <v>0</v>
      </c>
      <c r="BL90" s="18" t="s">
        <v>3816</v>
      </c>
      <c r="BM90" s="238" t="s">
        <v>3823</v>
      </c>
    </row>
    <row r="91" s="2" customFormat="1">
      <c r="A91" s="39"/>
      <c r="B91" s="40"/>
      <c r="C91" s="41"/>
      <c r="D91" s="240" t="s">
        <v>173</v>
      </c>
      <c r="E91" s="41"/>
      <c r="F91" s="241" t="s">
        <v>3821</v>
      </c>
      <c r="G91" s="41"/>
      <c r="H91" s="41"/>
      <c r="I91" s="147"/>
      <c r="J91" s="41"/>
      <c r="K91" s="41"/>
      <c r="L91" s="45"/>
      <c r="M91" s="242"/>
      <c r="N91" s="24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173</v>
      </c>
      <c r="AU91" s="18" t="s">
        <v>82</v>
      </c>
    </row>
    <row r="92" s="2" customFormat="1">
      <c r="A92" s="39"/>
      <c r="B92" s="40"/>
      <c r="C92" s="41"/>
      <c r="D92" s="240" t="s">
        <v>1094</v>
      </c>
      <c r="E92" s="41"/>
      <c r="F92" s="275" t="s">
        <v>3824</v>
      </c>
      <c r="G92" s="41"/>
      <c r="H92" s="41"/>
      <c r="I92" s="147"/>
      <c r="J92" s="41"/>
      <c r="K92" s="41"/>
      <c r="L92" s="45"/>
      <c r="M92" s="242"/>
      <c r="N92" s="24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1094</v>
      </c>
      <c r="AU92" s="18" t="s">
        <v>82</v>
      </c>
    </row>
    <row r="93" s="13" customFormat="1">
      <c r="A93" s="13"/>
      <c r="B93" s="244"/>
      <c r="C93" s="245"/>
      <c r="D93" s="240" t="s">
        <v>174</v>
      </c>
      <c r="E93" s="246" t="s">
        <v>21</v>
      </c>
      <c r="F93" s="247" t="s">
        <v>3825</v>
      </c>
      <c r="G93" s="245"/>
      <c r="H93" s="246" t="s">
        <v>21</v>
      </c>
      <c r="I93" s="248"/>
      <c r="J93" s="245"/>
      <c r="K93" s="245"/>
      <c r="L93" s="249"/>
      <c r="M93" s="250"/>
      <c r="N93" s="251"/>
      <c r="O93" s="251"/>
      <c r="P93" s="251"/>
      <c r="Q93" s="251"/>
      <c r="R93" s="251"/>
      <c r="S93" s="251"/>
      <c r="T93" s="25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3" t="s">
        <v>174</v>
      </c>
      <c r="AU93" s="253" t="s">
        <v>82</v>
      </c>
      <c r="AV93" s="13" t="s">
        <v>80</v>
      </c>
      <c r="AW93" s="13" t="s">
        <v>34</v>
      </c>
      <c r="AX93" s="13" t="s">
        <v>73</v>
      </c>
      <c r="AY93" s="253" t="s">
        <v>164</v>
      </c>
    </row>
    <row r="94" s="13" customFormat="1">
      <c r="A94" s="13"/>
      <c r="B94" s="244"/>
      <c r="C94" s="245"/>
      <c r="D94" s="240" t="s">
        <v>174</v>
      </c>
      <c r="E94" s="246" t="s">
        <v>21</v>
      </c>
      <c r="F94" s="247" t="s">
        <v>3826</v>
      </c>
      <c r="G94" s="245"/>
      <c r="H94" s="246" t="s">
        <v>21</v>
      </c>
      <c r="I94" s="248"/>
      <c r="J94" s="245"/>
      <c r="K94" s="245"/>
      <c r="L94" s="249"/>
      <c r="M94" s="250"/>
      <c r="N94" s="251"/>
      <c r="O94" s="251"/>
      <c r="P94" s="251"/>
      <c r="Q94" s="251"/>
      <c r="R94" s="251"/>
      <c r="S94" s="251"/>
      <c r="T94" s="25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3" t="s">
        <v>174</v>
      </c>
      <c r="AU94" s="253" t="s">
        <v>82</v>
      </c>
      <c r="AV94" s="13" t="s">
        <v>80</v>
      </c>
      <c r="AW94" s="13" t="s">
        <v>34</v>
      </c>
      <c r="AX94" s="13" t="s">
        <v>73</v>
      </c>
      <c r="AY94" s="253" t="s">
        <v>164</v>
      </c>
    </row>
    <row r="95" s="13" customFormat="1">
      <c r="A95" s="13"/>
      <c r="B95" s="244"/>
      <c r="C95" s="245"/>
      <c r="D95" s="240" t="s">
        <v>174</v>
      </c>
      <c r="E95" s="246" t="s">
        <v>21</v>
      </c>
      <c r="F95" s="247" t="s">
        <v>3827</v>
      </c>
      <c r="G95" s="245"/>
      <c r="H95" s="246" t="s">
        <v>21</v>
      </c>
      <c r="I95" s="248"/>
      <c r="J95" s="245"/>
      <c r="K95" s="245"/>
      <c r="L95" s="249"/>
      <c r="M95" s="250"/>
      <c r="N95" s="251"/>
      <c r="O95" s="251"/>
      <c r="P95" s="251"/>
      <c r="Q95" s="251"/>
      <c r="R95" s="251"/>
      <c r="S95" s="251"/>
      <c r="T95" s="25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3" t="s">
        <v>174</v>
      </c>
      <c r="AU95" s="253" t="s">
        <v>82</v>
      </c>
      <c r="AV95" s="13" t="s">
        <v>80</v>
      </c>
      <c r="AW95" s="13" t="s">
        <v>34</v>
      </c>
      <c r="AX95" s="13" t="s">
        <v>73</v>
      </c>
      <c r="AY95" s="253" t="s">
        <v>164</v>
      </c>
    </row>
    <row r="96" s="13" customFormat="1">
      <c r="A96" s="13"/>
      <c r="B96" s="244"/>
      <c r="C96" s="245"/>
      <c r="D96" s="240" t="s">
        <v>174</v>
      </c>
      <c r="E96" s="246" t="s">
        <v>21</v>
      </c>
      <c r="F96" s="247" t="s">
        <v>3828</v>
      </c>
      <c r="G96" s="245"/>
      <c r="H96" s="246" t="s">
        <v>21</v>
      </c>
      <c r="I96" s="248"/>
      <c r="J96" s="245"/>
      <c r="K96" s="245"/>
      <c r="L96" s="249"/>
      <c r="M96" s="250"/>
      <c r="N96" s="251"/>
      <c r="O96" s="251"/>
      <c r="P96" s="251"/>
      <c r="Q96" s="251"/>
      <c r="R96" s="251"/>
      <c r="S96" s="251"/>
      <c r="T96" s="25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53" t="s">
        <v>174</v>
      </c>
      <c r="AU96" s="253" t="s">
        <v>82</v>
      </c>
      <c r="AV96" s="13" t="s">
        <v>80</v>
      </c>
      <c r="AW96" s="13" t="s">
        <v>34</v>
      </c>
      <c r="AX96" s="13" t="s">
        <v>73</v>
      </c>
      <c r="AY96" s="253" t="s">
        <v>164</v>
      </c>
    </row>
    <row r="97" s="14" customFormat="1">
      <c r="A97" s="14"/>
      <c r="B97" s="254"/>
      <c r="C97" s="255"/>
      <c r="D97" s="240" t="s">
        <v>174</v>
      </c>
      <c r="E97" s="256" t="s">
        <v>21</v>
      </c>
      <c r="F97" s="257" t="s">
        <v>80</v>
      </c>
      <c r="G97" s="255"/>
      <c r="H97" s="258">
        <v>1</v>
      </c>
      <c r="I97" s="259"/>
      <c r="J97" s="255"/>
      <c r="K97" s="255"/>
      <c r="L97" s="260"/>
      <c r="M97" s="261"/>
      <c r="N97" s="262"/>
      <c r="O97" s="262"/>
      <c r="P97" s="262"/>
      <c r="Q97" s="262"/>
      <c r="R97" s="262"/>
      <c r="S97" s="262"/>
      <c r="T97" s="26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4" t="s">
        <v>174</v>
      </c>
      <c r="AU97" s="264" t="s">
        <v>82</v>
      </c>
      <c r="AV97" s="14" t="s">
        <v>82</v>
      </c>
      <c r="AW97" s="14" t="s">
        <v>34</v>
      </c>
      <c r="AX97" s="14" t="s">
        <v>80</v>
      </c>
      <c r="AY97" s="264" t="s">
        <v>164</v>
      </c>
    </row>
    <row r="98" s="12" customFormat="1" ht="22.8" customHeight="1">
      <c r="A98" s="12"/>
      <c r="B98" s="211"/>
      <c r="C98" s="212"/>
      <c r="D98" s="213" t="s">
        <v>72</v>
      </c>
      <c r="E98" s="225" t="s">
        <v>3829</v>
      </c>
      <c r="F98" s="225" t="s">
        <v>3830</v>
      </c>
      <c r="G98" s="212"/>
      <c r="H98" s="212"/>
      <c r="I98" s="215"/>
      <c r="J98" s="226">
        <f>BK98</f>
        <v>0</v>
      </c>
      <c r="K98" s="212"/>
      <c r="L98" s="217"/>
      <c r="M98" s="218"/>
      <c r="N98" s="219"/>
      <c r="O98" s="219"/>
      <c r="P98" s="220">
        <f>SUM(P99:P107)</f>
        <v>0</v>
      </c>
      <c r="Q98" s="219"/>
      <c r="R98" s="220">
        <f>SUM(R99:R107)</f>
        <v>0</v>
      </c>
      <c r="S98" s="219"/>
      <c r="T98" s="221">
        <f>SUM(T99:T107)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2" t="s">
        <v>201</v>
      </c>
      <c r="AT98" s="223" t="s">
        <v>72</v>
      </c>
      <c r="AU98" s="223" t="s">
        <v>80</v>
      </c>
      <c r="AY98" s="222" t="s">
        <v>164</v>
      </c>
      <c r="BK98" s="224">
        <f>SUM(BK99:BK107)</f>
        <v>0</v>
      </c>
    </row>
    <row r="99" s="2" customFormat="1" ht="16.5" customHeight="1">
      <c r="A99" s="39"/>
      <c r="B99" s="40"/>
      <c r="C99" s="227" t="s">
        <v>186</v>
      </c>
      <c r="D99" s="227" t="s">
        <v>166</v>
      </c>
      <c r="E99" s="228" t="s">
        <v>3831</v>
      </c>
      <c r="F99" s="229" t="s">
        <v>3832</v>
      </c>
      <c r="G99" s="230" t="s">
        <v>2369</v>
      </c>
      <c r="H99" s="231">
        <v>1</v>
      </c>
      <c r="I99" s="232"/>
      <c r="J99" s="233">
        <f>ROUND(I99*H99,2)</f>
        <v>0</v>
      </c>
      <c r="K99" s="229" t="s">
        <v>170</v>
      </c>
      <c r="L99" s="45"/>
      <c r="M99" s="234" t="s">
        <v>21</v>
      </c>
      <c r="N99" s="235" t="s">
        <v>44</v>
      </c>
      <c r="O99" s="85"/>
      <c r="P99" s="236">
        <f>O99*H99</f>
        <v>0</v>
      </c>
      <c r="Q99" s="236">
        <v>0</v>
      </c>
      <c r="R99" s="236">
        <f>Q99*H99</f>
        <v>0</v>
      </c>
      <c r="S99" s="236">
        <v>0</v>
      </c>
      <c r="T99" s="23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8" t="s">
        <v>3816</v>
      </c>
      <c r="AT99" s="238" t="s">
        <v>166</v>
      </c>
      <c r="AU99" s="238" t="s">
        <v>82</v>
      </c>
      <c r="AY99" s="18" t="s">
        <v>164</v>
      </c>
      <c r="BE99" s="239">
        <f>IF(N99="základní",J99,0)</f>
        <v>0</v>
      </c>
      <c r="BF99" s="239">
        <f>IF(N99="snížená",J99,0)</f>
        <v>0</v>
      </c>
      <c r="BG99" s="239">
        <f>IF(N99="zákl. přenesená",J99,0)</f>
        <v>0</v>
      </c>
      <c r="BH99" s="239">
        <f>IF(N99="sníž. přenesená",J99,0)</f>
        <v>0</v>
      </c>
      <c r="BI99" s="239">
        <f>IF(N99="nulová",J99,0)</f>
        <v>0</v>
      </c>
      <c r="BJ99" s="18" t="s">
        <v>80</v>
      </c>
      <c r="BK99" s="239">
        <f>ROUND(I99*H99,2)</f>
        <v>0</v>
      </c>
      <c r="BL99" s="18" t="s">
        <v>3816</v>
      </c>
      <c r="BM99" s="238" t="s">
        <v>3833</v>
      </c>
    </row>
    <row r="100" s="2" customFormat="1">
      <c r="A100" s="39"/>
      <c r="B100" s="40"/>
      <c r="C100" s="41"/>
      <c r="D100" s="240" t="s">
        <v>173</v>
      </c>
      <c r="E100" s="41"/>
      <c r="F100" s="241" t="s">
        <v>3832</v>
      </c>
      <c r="G100" s="41"/>
      <c r="H100" s="41"/>
      <c r="I100" s="147"/>
      <c r="J100" s="41"/>
      <c r="K100" s="41"/>
      <c r="L100" s="45"/>
      <c r="M100" s="242"/>
      <c r="N100" s="24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173</v>
      </c>
      <c r="AU100" s="18" t="s">
        <v>82</v>
      </c>
    </row>
    <row r="101" s="2" customFormat="1" ht="16.5" customHeight="1">
      <c r="A101" s="39"/>
      <c r="B101" s="40"/>
      <c r="C101" s="227" t="s">
        <v>171</v>
      </c>
      <c r="D101" s="227" t="s">
        <v>166</v>
      </c>
      <c r="E101" s="228" t="s">
        <v>3834</v>
      </c>
      <c r="F101" s="229" t="s">
        <v>3835</v>
      </c>
      <c r="G101" s="230" t="s">
        <v>2369</v>
      </c>
      <c r="H101" s="231">
        <v>1</v>
      </c>
      <c r="I101" s="232"/>
      <c r="J101" s="233">
        <f>ROUND(I101*H101,2)</f>
        <v>0</v>
      </c>
      <c r="K101" s="229" t="s">
        <v>170</v>
      </c>
      <c r="L101" s="45"/>
      <c r="M101" s="234" t="s">
        <v>21</v>
      </c>
      <c r="N101" s="235" t="s">
        <v>44</v>
      </c>
      <c r="O101" s="85"/>
      <c r="P101" s="236">
        <f>O101*H101</f>
        <v>0</v>
      </c>
      <c r="Q101" s="236">
        <v>0</v>
      </c>
      <c r="R101" s="236">
        <f>Q101*H101</f>
        <v>0</v>
      </c>
      <c r="S101" s="236">
        <v>0</v>
      </c>
      <c r="T101" s="23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8" t="s">
        <v>3816</v>
      </c>
      <c r="AT101" s="238" t="s">
        <v>166</v>
      </c>
      <c r="AU101" s="238" t="s">
        <v>82</v>
      </c>
      <c r="AY101" s="18" t="s">
        <v>164</v>
      </c>
      <c r="BE101" s="239">
        <f>IF(N101="základní",J101,0)</f>
        <v>0</v>
      </c>
      <c r="BF101" s="239">
        <f>IF(N101="snížená",J101,0)</f>
        <v>0</v>
      </c>
      <c r="BG101" s="239">
        <f>IF(N101="zákl. přenesená",J101,0)</f>
        <v>0</v>
      </c>
      <c r="BH101" s="239">
        <f>IF(N101="sníž. přenesená",J101,0)</f>
        <v>0</v>
      </c>
      <c r="BI101" s="239">
        <f>IF(N101="nulová",J101,0)</f>
        <v>0</v>
      </c>
      <c r="BJ101" s="18" t="s">
        <v>80</v>
      </c>
      <c r="BK101" s="239">
        <f>ROUND(I101*H101,2)</f>
        <v>0</v>
      </c>
      <c r="BL101" s="18" t="s">
        <v>3816</v>
      </c>
      <c r="BM101" s="238" t="s">
        <v>3836</v>
      </c>
    </row>
    <row r="102" s="2" customFormat="1">
      <c r="A102" s="39"/>
      <c r="B102" s="40"/>
      <c r="C102" s="41"/>
      <c r="D102" s="240" t="s">
        <v>173</v>
      </c>
      <c r="E102" s="41"/>
      <c r="F102" s="241" t="s">
        <v>3835</v>
      </c>
      <c r="G102" s="41"/>
      <c r="H102" s="41"/>
      <c r="I102" s="147"/>
      <c r="J102" s="41"/>
      <c r="K102" s="41"/>
      <c r="L102" s="45"/>
      <c r="M102" s="242"/>
      <c r="N102" s="24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173</v>
      </c>
      <c r="AU102" s="18" t="s">
        <v>82</v>
      </c>
    </row>
    <row r="103" s="2" customFormat="1" ht="16.5" customHeight="1">
      <c r="A103" s="39"/>
      <c r="B103" s="40"/>
      <c r="C103" s="227" t="s">
        <v>201</v>
      </c>
      <c r="D103" s="227" t="s">
        <v>166</v>
      </c>
      <c r="E103" s="228" t="s">
        <v>3837</v>
      </c>
      <c r="F103" s="229" t="s">
        <v>3838</v>
      </c>
      <c r="G103" s="230" t="s">
        <v>2369</v>
      </c>
      <c r="H103" s="231">
        <v>1</v>
      </c>
      <c r="I103" s="232"/>
      <c r="J103" s="233">
        <f>ROUND(I103*H103,2)</f>
        <v>0</v>
      </c>
      <c r="K103" s="229" t="s">
        <v>170</v>
      </c>
      <c r="L103" s="45"/>
      <c r="M103" s="234" t="s">
        <v>21</v>
      </c>
      <c r="N103" s="235" t="s">
        <v>44</v>
      </c>
      <c r="O103" s="85"/>
      <c r="P103" s="236">
        <f>O103*H103</f>
        <v>0</v>
      </c>
      <c r="Q103" s="236">
        <v>0</v>
      </c>
      <c r="R103" s="236">
        <f>Q103*H103</f>
        <v>0</v>
      </c>
      <c r="S103" s="236">
        <v>0</v>
      </c>
      <c r="T103" s="23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8" t="s">
        <v>3816</v>
      </c>
      <c r="AT103" s="238" t="s">
        <v>166</v>
      </c>
      <c r="AU103" s="238" t="s">
        <v>82</v>
      </c>
      <c r="AY103" s="18" t="s">
        <v>164</v>
      </c>
      <c r="BE103" s="239">
        <f>IF(N103="základní",J103,0)</f>
        <v>0</v>
      </c>
      <c r="BF103" s="239">
        <f>IF(N103="snížená",J103,0)</f>
        <v>0</v>
      </c>
      <c r="BG103" s="239">
        <f>IF(N103="zákl. přenesená",J103,0)</f>
        <v>0</v>
      </c>
      <c r="BH103" s="239">
        <f>IF(N103="sníž. přenesená",J103,0)</f>
        <v>0</v>
      </c>
      <c r="BI103" s="239">
        <f>IF(N103="nulová",J103,0)</f>
        <v>0</v>
      </c>
      <c r="BJ103" s="18" t="s">
        <v>80</v>
      </c>
      <c r="BK103" s="239">
        <f>ROUND(I103*H103,2)</f>
        <v>0</v>
      </c>
      <c r="BL103" s="18" t="s">
        <v>3816</v>
      </c>
      <c r="BM103" s="238" t="s">
        <v>3839</v>
      </c>
    </row>
    <row r="104" s="2" customFormat="1">
      <c r="A104" s="39"/>
      <c r="B104" s="40"/>
      <c r="C104" s="41"/>
      <c r="D104" s="240" t="s">
        <v>173</v>
      </c>
      <c r="E104" s="41"/>
      <c r="F104" s="241" t="s">
        <v>3838</v>
      </c>
      <c r="G104" s="41"/>
      <c r="H104" s="41"/>
      <c r="I104" s="147"/>
      <c r="J104" s="41"/>
      <c r="K104" s="41"/>
      <c r="L104" s="45"/>
      <c r="M104" s="242"/>
      <c r="N104" s="24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173</v>
      </c>
      <c r="AU104" s="18" t="s">
        <v>82</v>
      </c>
    </row>
    <row r="105" s="13" customFormat="1">
      <c r="A105" s="13"/>
      <c r="B105" s="244"/>
      <c r="C105" s="245"/>
      <c r="D105" s="240" t="s">
        <v>174</v>
      </c>
      <c r="E105" s="246" t="s">
        <v>21</v>
      </c>
      <c r="F105" s="247" t="s">
        <v>3840</v>
      </c>
      <c r="G105" s="245"/>
      <c r="H105" s="246" t="s">
        <v>21</v>
      </c>
      <c r="I105" s="248"/>
      <c r="J105" s="245"/>
      <c r="K105" s="245"/>
      <c r="L105" s="249"/>
      <c r="M105" s="250"/>
      <c r="N105" s="251"/>
      <c r="O105" s="251"/>
      <c r="P105" s="251"/>
      <c r="Q105" s="251"/>
      <c r="R105" s="251"/>
      <c r="S105" s="251"/>
      <c r="T105" s="25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3" t="s">
        <v>174</v>
      </c>
      <c r="AU105" s="253" t="s">
        <v>82</v>
      </c>
      <c r="AV105" s="13" t="s">
        <v>80</v>
      </c>
      <c r="AW105" s="13" t="s">
        <v>34</v>
      </c>
      <c r="AX105" s="13" t="s">
        <v>73</v>
      </c>
      <c r="AY105" s="253" t="s">
        <v>164</v>
      </c>
    </row>
    <row r="106" s="13" customFormat="1">
      <c r="A106" s="13"/>
      <c r="B106" s="244"/>
      <c r="C106" s="245"/>
      <c r="D106" s="240" t="s">
        <v>174</v>
      </c>
      <c r="E106" s="246" t="s">
        <v>21</v>
      </c>
      <c r="F106" s="247" t="s">
        <v>3841</v>
      </c>
      <c r="G106" s="245"/>
      <c r="H106" s="246" t="s">
        <v>21</v>
      </c>
      <c r="I106" s="248"/>
      <c r="J106" s="245"/>
      <c r="K106" s="245"/>
      <c r="L106" s="249"/>
      <c r="M106" s="250"/>
      <c r="N106" s="251"/>
      <c r="O106" s="251"/>
      <c r="P106" s="251"/>
      <c r="Q106" s="251"/>
      <c r="R106" s="251"/>
      <c r="S106" s="251"/>
      <c r="T106" s="25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3" t="s">
        <v>174</v>
      </c>
      <c r="AU106" s="253" t="s">
        <v>82</v>
      </c>
      <c r="AV106" s="13" t="s">
        <v>80</v>
      </c>
      <c r="AW106" s="13" t="s">
        <v>34</v>
      </c>
      <c r="AX106" s="13" t="s">
        <v>73</v>
      </c>
      <c r="AY106" s="253" t="s">
        <v>164</v>
      </c>
    </row>
    <row r="107" s="14" customFormat="1">
      <c r="A107" s="14"/>
      <c r="B107" s="254"/>
      <c r="C107" s="255"/>
      <c r="D107" s="240" t="s">
        <v>174</v>
      </c>
      <c r="E107" s="256" t="s">
        <v>21</v>
      </c>
      <c r="F107" s="257" t="s">
        <v>80</v>
      </c>
      <c r="G107" s="255"/>
      <c r="H107" s="258">
        <v>1</v>
      </c>
      <c r="I107" s="259"/>
      <c r="J107" s="255"/>
      <c r="K107" s="255"/>
      <c r="L107" s="260"/>
      <c r="M107" s="261"/>
      <c r="N107" s="262"/>
      <c r="O107" s="262"/>
      <c r="P107" s="262"/>
      <c r="Q107" s="262"/>
      <c r="R107" s="262"/>
      <c r="S107" s="262"/>
      <c r="T107" s="26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4" t="s">
        <v>174</v>
      </c>
      <c r="AU107" s="264" t="s">
        <v>82</v>
      </c>
      <c r="AV107" s="14" t="s">
        <v>82</v>
      </c>
      <c r="AW107" s="14" t="s">
        <v>34</v>
      </c>
      <c r="AX107" s="14" t="s">
        <v>80</v>
      </c>
      <c r="AY107" s="264" t="s">
        <v>164</v>
      </c>
    </row>
    <row r="108" s="12" customFormat="1" ht="22.8" customHeight="1">
      <c r="A108" s="12"/>
      <c r="B108" s="211"/>
      <c r="C108" s="212"/>
      <c r="D108" s="213" t="s">
        <v>72</v>
      </c>
      <c r="E108" s="225" t="s">
        <v>3842</v>
      </c>
      <c r="F108" s="225" t="s">
        <v>3843</v>
      </c>
      <c r="G108" s="212"/>
      <c r="H108" s="212"/>
      <c r="I108" s="215"/>
      <c r="J108" s="226">
        <f>BK108</f>
        <v>0</v>
      </c>
      <c r="K108" s="212"/>
      <c r="L108" s="217"/>
      <c r="M108" s="218"/>
      <c r="N108" s="219"/>
      <c r="O108" s="219"/>
      <c r="P108" s="220">
        <f>SUM(P109:P113)</f>
        <v>0</v>
      </c>
      <c r="Q108" s="219"/>
      <c r="R108" s="220">
        <f>SUM(R109:R113)</f>
        <v>0</v>
      </c>
      <c r="S108" s="219"/>
      <c r="T108" s="221">
        <f>SUM(T109:T113)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2" t="s">
        <v>201</v>
      </c>
      <c r="AT108" s="223" t="s">
        <v>72</v>
      </c>
      <c r="AU108" s="223" t="s">
        <v>80</v>
      </c>
      <c r="AY108" s="222" t="s">
        <v>164</v>
      </c>
      <c r="BK108" s="224">
        <f>SUM(BK109:BK113)</f>
        <v>0</v>
      </c>
    </row>
    <row r="109" s="2" customFormat="1" ht="16.5" customHeight="1">
      <c r="A109" s="39"/>
      <c r="B109" s="40"/>
      <c r="C109" s="227" t="s">
        <v>211</v>
      </c>
      <c r="D109" s="227" t="s">
        <v>166</v>
      </c>
      <c r="E109" s="228" t="s">
        <v>3844</v>
      </c>
      <c r="F109" s="229" t="s">
        <v>3845</v>
      </c>
      <c r="G109" s="230" t="s">
        <v>2369</v>
      </c>
      <c r="H109" s="231">
        <v>1</v>
      </c>
      <c r="I109" s="232"/>
      <c r="J109" s="233">
        <f>ROUND(I109*H109,2)</f>
        <v>0</v>
      </c>
      <c r="K109" s="229" t="s">
        <v>170</v>
      </c>
      <c r="L109" s="45"/>
      <c r="M109" s="234" t="s">
        <v>21</v>
      </c>
      <c r="N109" s="235" t="s">
        <v>44</v>
      </c>
      <c r="O109" s="85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8" t="s">
        <v>3816</v>
      </c>
      <c r="AT109" s="238" t="s">
        <v>166</v>
      </c>
      <c r="AU109" s="238" t="s">
        <v>82</v>
      </c>
      <c r="AY109" s="18" t="s">
        <v>164</v>
      </c>
      <c r="BE109" s="239">
        <f>IF(N109="základní",J109,0)</f>
        <v>0</v>
      </c>
      <c r="BF109" s="239">
        <f>IF(N109="snížená",J109,0)</f>
        <v>0</v>
      </c>
      <c r="BG109" s="239">
        <f>IF(N109="zákl. přenesená",J109,0)</f>
        <v>0</v>
      </c>
      <c r="BH109" s="239">
        <f>IF(N109="sníž. přenesená",J109,0)</f>
        <v>0</v>
      </c>
      <c r="BI109" s="239">
        <f>IF(N109="nulová",J109,0)</f>
        <v>0</v>
      </c>
      <c r="BJ109" s="18" t="s">
        <v>80</v>
      </c>
      <c r="BK109" s="239">
        <f>ROUND(I109*H109,2)</f>
        <v>0</v>
      </c>
      <c r="BL109" s="18" t="s">
        <v>3816</v>
      </c>
      <c r="BM109" s="238" t="s">
        <v>3846</v>
      </c>
    </row>
    <row r="110" s="2" customFormat="1">
      <c r="A110" s="39"/>
      <c r="B110" s="40"/>
      <c r="C110" s="41"/>
      <c r="D110" s="240" t="s">
        <v>173</v>
      </c>
      <c r="E110" s="41"/>
      <c r="F110" s="241" t="s">
        <v>3845</v>
      </c>
      <c r="G110" s="41"/>
      <c r="H110" s="41"/>
      <c r="I110" s="147"/>
      <c r="J110" s="41"/>
      <c r="K110" s="41"/>
      <c r="L110" s="45"/>
      <c r="M110" s="242"/>
      <c r="N110" s="24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173</v>
      </c>
      <c r="AU110" s="18" t="s">
        <v>82</v>
      </c>
    </row>
    <row r="111" s="13" customFormat="1">
      <c r="A111" s="13"/>
      <c r="B111" s="244"/>
      <c r="C111" s="245"/>
      <c r="D111" s="240" t="s">
        <v>174</v>
      </c>
      <c r="E111" s="246" t="s">
        <v>21</v>
      </c>
      <c r="F111" s="247" t="s">
        <v>3847</v>
      </c>
      <c r="G111" s="245"/>
      <c r="H111" s="246" t="s">
        <v>21</v>
      </c>
      <c r="I111" s="248"/>
      <c r="J111" s="245"/>
      <c r="K111" s="245"/>
      <c r="L111" s="249"/>
      <c r="M111" s="250"/>
      <c r="N111" s="251"/>
      <c r="O111" s="251"/>
      <c r="P111" s="251"/>
      <c r="Q111" s="251"/>
      <c r="R111" s="251"/>
      <c r="S111" s="251"/>
      <c r="T111" s="25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3" t="s">
        <v>174</v>
      </c>
      <c r="AU111" s="253" t="s">
        <v>82</v>
      </c>
      <c r="AV111" s="13" t="s">
        <v>80</v>
      </c>
      <c r="AW111" s="13" t="s">
        <v>34</v>
      </c>
      <c r="AX111" s="13" t="s">
        <v>73</v>
      </c>
      <c r="AY111" s="253" t="s">
        <v>164</v>
      </c>
    </row>
    <row r="112" s="13" customFormat="1">
      <c r="A112" s="13"/>
      <c r="B112" s="244"/>
      <c r="C112" s="245"/>
      <c r="D112" s="240" t="s">
        <v>174</v>
      </c>
      <c r="E112" s="246" t="s">
        <v>21</v>
      </c>
      <c r="F112" s="247" t="s">
        <v>3848</v>
      </c>
      <c r="G112" s="245"/>
      <c r="H112" s="246" t="s">
        <v>21</v>
      </c>
      <c r="I112" s="248"/>
      <c r="J112" s="245"/>
      <c r="K112" s="245"/>
      <c r="L112" s="249"/>
      <c r="M112" s="250"/>
      <c r="N112" s="251"/>
      <c r="O112" s="251"/>
      <c r="P112" s="251"/>
      <c r="Q112" s="251"/>
      <c r="R112" s="251"/>
      <c r="S112" s="251"/>
      <c r="T112" s="25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3" t="s">
        <v>174</v>
      </c>
      <c r="AU112" s="253" t="s">
        <v>82</v>
      </c>
      <c r="AV112" s="13" t="s">
        <v>80</v>
      </c>
      <c r="AW112" s="13" t="s">
        <v>34</v>
      </c>
      <c r="AX112" s="13" t="s">
        <v>73</v>
      </c>
      <c r="AY112" s="253" t="s">
        <v>164</v>
      </c>
    </row>
    <row r="113" s="14" customFormat="1">
      <c r="A113" s="14"/>
      <c r="B113" s="254"/>
      <c r="C113" s="255"/>
      <c r="D113" s="240" t="s">
        <v>174</v>
      </c>
      <c r="E113" s="256" t="s">
        <v>21</v>
      </c>
      <c r="F113" s="257" t="s">
        <v>80</v>
      </c>
      <c r="G113" s="255"/>
      <c r="H113" s="258">
        <v>1</v>
      </c>
      <c r="I113" s="259"/>
      <c r="J113" s="255"/>
      <c r="K113" s="255"/>
      <c r="L113" s="260"/>
      <c r="M113" s="305"/>
      <c r="N113" s="306"/>
      <c r="O113" s="306"/>
      <c r="P113" s="306"/>
      <c r="Q113" s="306"/>
      <c r="R113" s="306"/>
      <c r="S113" s="306"/>
      <c r="T113" s="30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4" t="s">
        <v>174</v>
      </c>
      <c r="AU113" s="264" t="s">
        <v>82</v>
      </c>
      <c r="AV113" s="14" t="s">
        <v>82</v>
      </c>
      <c r="AW113" s="14" t="s">
        <v>34</v>
      </c>
      <c r="AX113" s="14" t="s">
        <v>80</v>
      </c>
      <c r="AY113" s="264" t="s">
        <v>164</v>
      </c>
    </row>
    <row r="114" s="2" customFormat="1" ht="6.96" customHeight="1">
      <c r="A114" s="39"/>
      <c r="B114" s="60"/>
      <c r="C114" s="61"/>
      <c r="D114" s="61"/>
      <c r="E114" s="61"/>
      <c r="F114" s="61"/>
      <c r="G114" s="61"/>
      <c r="H114" s="61"/>
      <c r="I114" s="176"/>
      <c r="J114" s="61"/>
      <c r="K114" s="61"/>
      <c r="L114" s="45"/>
      <c r="M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</sheetData>
  <sheetProtection sheet="1" autoFilter="0" formatColumns="0" formatRows="0" objects="1" scenarios="1" spinCount="100000" saltValue="1va7KjRidENXWCs8pH426AJdnmPyYDGIiwhZ5yBhEf2pQGI+tqS9GEYQ3Jjf3NWePOYSOKaH8oqQV6bLXXI1fA==" hashValue="v080sep9pI3jzRDm5iD/Tow+URO4r/WbICVS6CYUDY+9xrY+tuRxMM6smqrNWKvbM3mWQicT9DBCjMk+a/uSlQ==" algorithmName="SHA-512" password="CC35"/>
  <autoFilter ref="C83:K11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Janoušová Cecilie, Ing.</dc:creator>
  <cp:lastModifiedBy>Janoušová Cecilie, Ing.</cp:lastModifiedBy>
  <dcterms:created xsi:type="dcterms:W3CDTF">2020-06-08T10:07:06Z</dcterms:created>
  <dcterms:modified xsi:type="dcterms:W3CDTF">2020-06-08T10:07:26Z</dcterms:modified>
</cp:coreProperties>
</file>